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2" documentId="8_{86C8EA7A-8B8E-4AE3-8744-1D303AD62FA8}" xr6:coauthVersionLast="36" xr6:coauthVersionMax="36" xr10:uidLastSave="{9A90F5B7-7BCE-47CA-B001-E9F2E38EF0D4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3" i="1" s="1"/>
  <c r="C12" i="5" s="1"/>
  <c r="G12" i="5" s="1"/>
  <c r="H12" i="5" s="1"/>
  <c r="M169" i="1"/>
  <c r="M170" i="1"/>
  <c r="M171" i="1"/>
  <c r="M172" i="1"/>
  <c r="M17" i="1" s="1"/>
  <c r="C16" i="5" s="1"/>
  <c r="G16" i="5" s="1"/>
  <c r="H16" i="5" s="1"/>
  <c r="M173" i="1"/>
  <c r="M174" i="1"/>
  <c r="M175" i="1"/>
  <c r="M176" i="1"/>
  <c r="M21" i="1" s="1"/>
  <c r="C20" i="5" s="1"/>
  <c r="G20" i="5" s="1"/>
  <c r="H20" i="5" s="1"/>
  <c r="M177" i="1"/>
  <c r="M178" i="1"/>
  <c r="M179" i="1"/>
  <c r="M180" i="1"/>
  <c r="M25" i="1" s="1"/>
  <c r="C24" i="5" s="1"/>
  <c r="G24" i="5" s="1"/>
  <c r="H24" i="5" s="1"/>
  <c r="M181" i="1"/>
  <c r="M182" i="1"/>
  <c r="M183" i="1"/>
  <c r="M184" i="1"/>
  <c r="M29" i="1" s="1"/>
  <c r="C28" i="5" s="1"/>
  <c r="G28" i="5" s="1"/>
  <c r="H28" i="5" s="1"/>
  <c r="M185" i="1"/>
  <c r="M186" i="1"/>
  <c r="M187" i="1"/>
  <c r="M188" i="1"/>
  <c r="M189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M135" i="1"/>
  <c r="M34" i="1"/>
  <c r="C33" i="5" s="1"/>
  <c r="G33" i="5" s="1"/>
  <c r="H33" i="5" s="1"/>
  <c r="M104" i="1"/>
  <c r="M11" i="1" s="1"/>
  <c r="C10" i="5" s="1"/>
  <c r="G10" i="5" s="1"/>
  <c r="H10" i="5" s="1"/>
  <c r="M73" i="1"/>
  <c r="D11" i="1"/>
  <c r="M42" i="1"/>
  <c r="C11" i="1"/>
  <c r="M11" i="4"/>
  <c r="B191" i="1"/>
  <c r="B160" i="1"/>
  <c r="B67" i="1"/>
  <c r="B129" i="1"/>
  <c r="B98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30" i="1" l="1"/>
  <c r="C29" i="5" s="1"/>
  <c r="G29" i="5" s="1"/>
  <c r="H29" i="5" s="1"/>
  <c r="M24" i="1"/>
  <c r="C23" i="5" s="1"/>
  <c r="G23" i="5" s="1"/>
  <c r="H23" i="5" s="1"/>
  <c r="M22" i="1"/>
  <c r="C21" i="5" s="1"/>
  <c r="G21" i="5" s="1"/>
  <c r="H21" i="5" s="1"/>
  <c r="M16" i="1"/>
  <c r="C15" i="5" s="1"/>
  <c r="G15" i="5" s="1"/>
  <c r="H15" i="5" s="1"/>
  <c r="M28" i="1"/>
  <c r="C27" i="5" s="1"/>
  <c r="G27" i="5" s="1"/>
  <c r="H27" i="5" s="1"/>
  <c r="M15" i="1"/>
  <c r="C14" i="5" s="1"/>
  <c r="G14" i="5" s="1"/>
  <c r="H14" i="5" s="1"/>
  <c r="M27" i="1"/>
  <c r="C26" i="5" s="1"/>
  <c r="G26" i="5" s="1"/>
  <c r="H26" i="5" s="1"/>
  <c r="M14" i="1"/>
  <c r="C13" i="5" s="1"/>
  <c r="G13" i="5" s="1"/>
  <c r="H13" i="5" s="1"/>
  <c r="M23" i="1"/>
  <c r="C22" i="5" s="1"/>
  <c r="G22" i="5" s="1"/>
  <c r="H22" i="5" s="1"/>
  <c r="M26" i="1"/>
  <c r="C25" i="5" s="1"/>
  <c r="G25" i="5" s="1"/>
  <c r="H25" i="5" s="1"/>
  <c r="M20" i="1"/>
  <c r="C19" i="5" s="1"/>
  <c r="G19" i="5" s="1"/>
  <c r="H19" i="5" s="1"/>
  <c r="M19" i="1"/>
  <c r="C18" i="5" s="1"/>
  <c r="G18" i="5" s="1"/>
  <c r="H18" i="5" s="1"/>
  <c r="M18" i="1"/>
  <c r="C17" i="5" s="1"/>
  <c r="G17" i="5" s="1"/>
  <c r="H17" i="5" s="1"/>
  <c r="M12" i="1"/>
  <c r="C11" i="5" s="1"/>
  <c r="G11" i="5" s="1"/>
  <c r="H1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<sst xmlns="http://schemas.openxmlformats.org/spreadsheetml/2006/main" count="599" uniqueCount="487">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</sst>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10" zoomScale="70" zoomScaleNormal="70" workbookViewId="0">
      <selection activeCell="K88" sqref="K88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NATHANIEL KOERNIAWAN</v>
      </c>
      <c r="C11" s="69">
        <f t="shared" ref="C11:C36" si="0">M42</f>
        <v>79.75</v>
      </c>
      <c r="D11" s="69">
        <f t="shared" ref="D11:D36" si="1">M73</f>
        <v>74.67</v>
      </c>
      <c r="E11" s="69"/>
      <c r="F11" s="69"/>
      <c r="G11" s="69"/>
      <c r="H11" s="70"/>
      <c r="I11" s="70"/>
      <c r="J11" s="70"/>
      <c r="K11" s="70"/>
      <c r="L11" s="70"/>
      <c r="M11" s="71">
        <f>IFERROR(ROUND(C11*C$10+D11*D$10+E11*E$10+F11*F$10+G11*G$10,2),"")</f>
        <v>76.7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70"/>
      <c r="I12" s="70"/>
      <c r="J12" s="70"/>
      <c r="K12" s="70"/>
      <c r="L12" s="70"/>
      <c r="M12" s="78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70"/>
      <c r="I14" s="70"/>
      <c r="J14" s="70"/>
      <c r="K14" s="70"/>
      <c r="L14" s="70"/>
      <c r="M14" s="78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70"/>
      <c r="I17" s="70"/>
      <c r="J17" s="70"/>
      <c r="K17" s="70"/>
      <c r="L17" s="70"/>
      <c r="M17" s="78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EARL CHRISTIANO DEVA SIMANJUNTAK</v>
      </c>
      <c r="C18" s="60">
        <f t="shared" si="0"/>
        <v>78.75</v>
      </c>
      <c r="D18" s="60">
        <f t="shared" si="1"/>
        <v>80.33</v>
      </c>
      <c r="E18" s="60"/>
      <c r="F18" s="60"/>
      <c r="G18" s="60"/>
      <c r="H18" s="70"/>
      <c r="I18" s="70"/>
      <c r="J18" s="70"/>
      <c r="K18" s="70"/>
      <c r="L18" s="70"/>
      <c r="M18" s="78">
        <f t="shared" si="2"/>
        <v>79.7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KEIRA RELINO</v>
      </c>
      <c r="C23" s="60">
        <f t="shared" si="0"/>
        <v>80</v>
      </c>
      <c r="D23" s="60">
        <f t="shared" si="1"/>
        <v>76</v>
      </c>
      <c r="E23" s="60"/>
      <c r="F23" s="60"/>
      <c r="G23" s="60"/>
      <c r="H23" s="70"/>
      <c r="I23" s="70"/>
      <c r="J23" s="70"/>
      <c r="K23" s="70"/>
      <c r="L23" s="70"/>
      <c r="M23" s="78">
        <f t="shared" si="2"/>
        <v>77.599999999999994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/>
      <c r="F26" s="60"/>
      <c r="G26" s="60"/>
      <c r="H26" s="70"/>
      <c r="I26" s="70"/>
      <c r="J26" s="70"/>
      <c r="K26" s="70"/>
      <c r="L26" s="70"/>
      <c r="M26" s="78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DHARMAWAN DJURIJANTO</v>
      </c>
      <c r="C28" s="60">
        <f t="shared" si="0"/>
        <v>79</v>
      </c>
      <c r="D28" s="60">
        <f t="shared" si="1"/>
        <v>79.17</v>
      </c>
      <c r="E28" s="60"/>
      <c r="F28" s="60"/>
      <c r="G28" s="60"/>
      <c r="H28" s="70"/>
      <c r="I28" s="70"/>
      <c r="J28" s="70"/>
      <c r="K28" s="70"/>
      <c r="L28" s="70"/>
      <c r="M28" s="78">
        <f t="shared" si="2"/>
        <v>79.099999999999994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SHANNON GABRIELLA TAN</v>
      </c>
      <c r="C30" s="60">
        <f t="shared" si="0"/>
        <v>86</v>
      </c>
      <c r="D30" s="60">
        <f t="shared" si="1"/>
        <v>85.5</v>
      </c>
      <c r="E30" s="60"/>
      <c r="F30" s="60"/>
      <c r="G30" s="60"/>
      <c r="H30" s="70"/>
      <c r="I30" s="70"/>
      <c r="J30" s="70"/>
      <c r="K30" s="70"/>
      <c r="L30" s="70"/>
      <c r="M30" s="78">
        <f t="shared" si="2"/>
        <v>85.7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SHAQUELLA HANNAH JOSEPHINE SUMALI</v>
      </c>
      <c r="C31" s="60" t="str">
        <f t="shared" si="0"/>
        <v/>
      </c>
      <c r="D31" s="60" t="str">
        <f t="shared" si="1"/>
        <v/>
      </c>
      <c r="E31" s="60"/>
      <c r="F31" s="60"/>
      <c r="G31" s="60"/>
      <c r="H31" s="70"/>
      <c r="I31" s="70"/>
      <c r="J31" s="70"/>
      <c r="K31" s="70"/>
      <c r="L31" s="70"/>
      <c r="M31" s="78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TRANGGA ADIPUTRA GANI</v>
      </c>
      <c r="C32" s="60" t="str">
        <f t="shared" si="0"/>
        <v/>
      </c>
      <c r="D32" s="60" t="str">
        <f t="shared" si="1"/>
        <v/>
      </c>
      <c r="E32" s="60"/>
      <c r="F32" s="60"/>
      <c r="G32" s="60"/>
      <c r="H32" s="70"/>
      <c r="I32" s="70"/>
      <c r="J32" s="70"/>
      <c r="K32" s="70"/>
      <c r="L32" s="70"/>
      <c r="M32" s="78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WANG MANNI</v>
      </c>
      <c r="C33" s="60" t="str">
        <f t="shared" si="0"/>
        <v/>
      </c>
      <c r="D33" s="60" t="str">
        <f t="shared" si="1"/>
        <v/>
      </c>
      <c r="E33" s="60"/>
      <c r="F33" s="60"/>
      <c r="G33" s="60"/>
      <c r="H33" s="70"/>
      <c r="I33" s="70"/>
      <c r="J33" s="70"/>
      <c r="K33" s="70"/>
      <c r="L33" s="70"/>
      <c r="M33" s="78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YEIRA CENDANA ELIM</v>
      </c>
      <c r="C34" s="60" t="str">
        <f t="shared" si="0"/>
        <v/>
      </c>
      <c r="D34" s="60" t="str">
        <f t="shared" si="1"/>
        <v/>
      </c>
      <c r="E34" s="60"/>
      <c r="F34" s="60"/>
      <c r="G34" s="60"/>
      <c r="H34" s="70"/>
      <c r="I34" s="70"/>
      <c r="J34" s="70"/>
      <c r="K34" s="70"/>
      <c r="L34" s="70"/>
      <c r="M34" s="78" t="str">
        <f t="shared" ref="M34:M36" si="3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3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si="3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4">B11</f>
        <v>AARON NATHANIEL KOERNIAWAN</v>
      </c>
      <c r="C42" s="52">
        <v>80</v>
      </c>
      <c r="D42" s="52">
        <v>82</v>
      </c>
      <c r="E42" s="52">
        <v>80</v>
      </c>
      <c r="F42" s="52">
        <v>77</v>
      </c>
      <c r="G42" s="52"/>
      <c r="H42" s="52"/>
      <c r="I42" s="52"/>
      <c r="J42" s="52"/>
      <c r="K42" s="52"/>
      <c r="L42" s="52"/>
      <c r="M42" s="41">
        <f>IFERROR(ROUND(AVERAGE(C42:L42),2),"")</f>
        <v>79.75</v>
      </c>
      <c r="S42" s="44"/>
    </row>
    <row r="43" spans="1:22" x14ac:dyDescent="0.35">
      <c r="A43" s="42">
        <v>2</v>
      </c>
      <c r="B43" s="43" t="str">
        <f t="shared" si="4"/>
        <v>AGNES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5">IFERROR(ROUND(AVERAGE(C43:L43),2),"")</f>
        <v/>
      </c>
    </row>
    <row r="44" spans="1:22" x14ac:dyDescent="0.35">
      <c r="A44" s="42">
        <v>3</v>
      </c>
      <c r="B44" s="43" t="str">
        <f t="shared" si="4"/>
        <v>ALEXIS LIMAN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5"/>
        <v/>
      </c>
    </row>
    <row r="45" spans="1:22" x14ac:dyDescent="0.35">
      <c r="A45" s="42">
        <v>4</v>
      </c>
      <c r="B45" s="43" t="str">
        <f t="shared" si="4"/>
        <v>ANGELINE TANONI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5"/>
        <v/>
      </c>
    </row>
    <row r="46" spans="1:22" x14ac:dyDescent="0.35">
      <c r="A46" s="42">
        <v>5</v>
      </c>
      <c r="B46" s="43" t="str">
        <f t="shared" si="4"/>
        <v>ARCELIA GABRIELLE LIEY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5"/>
        <v/>
      </c>
    </row>
    <row r="47" spans="1:22" x14ac:dyDescent="0.35">
      <c r="A47" s="42">
        <v>6</v>
      </c>
      <c r="B47" s="43" t="str">
        <f t="shared" si="4"/>
        <v>DANIEL MARK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5"/>
        <v/>
      </c>
    </row>
    <row r="48" spans="1:22" x14ac:dyDescent="0.35">
      <c r="A48" s="42">
        <v>7</v>
      </c>
      <c r="B48" s="43" t="str">
        <f t="shared" si="4"/>
        <v>DYLAN DARMAWAN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5"/>
        <v/>
      </c>
    </row>
    <row r="49" spans="1:13" x14ac:dyDescent="0.35">
      <c r="A49" s="42">
        <v>8</v>
      </c>
      <c r="B49" s="43" t="str">
        <f t="shared" si="4"/>
        <v>EARL CHRISTIANO DEVA SIMANJUNTAK</v>
      </c>
      <c r="C49" s="77">
        <v>80</v>
      </c>
      <c r="D49" s="52">
        <v>79</v>
      </c>
      <c r="E49" s="52">
        <v>79</v>
      </c>
      <c r="F49" s="52">
        <v>77</v>
      </c>
      <c r="G49" s="52"/>
      <c r="H49" s="52"/>
      <c r="I49" s="52"/>
      <c r="J49" s="52"/>
      <c r="K49" s="52"/>
      <c r="L49" s="52"/>
      <c r="M49" s="41">
        <f t="shared" si="5"/>
        <v>78.75</v>
      </c>
    </row>
    <row r="50" spans="1:13" x14ac:dyDescent="0.35">
      <c r="A50" s="42">
        <v>9</v>
      </c>
      <c r="B50" s="43" t="str">
        <f t="shared" si="4"/>
        <v>HYACINTHA CALISTA CHANDRA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5"/>
        <v/>
      </c>
    </row>
    <row r="51" spans="1:13" x14ac:dyDescent="0.35">
      <c r="A51" s="42">
        <v>10</v>
      </c>
      <c r="B51" s="43" t="str">
        <f t="shared" si="4"/>
        <v>IAN HANSEL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5"/>
        <v/>
      </c>
    </row>
    <row r="52" spans="1:13" x14ac:dyDescent="0.35">
      <c r="A52" s="42">
        <v>11</v>
      </c>
      <c r="B52" s="43" t="str">
        <f t="shared" si="4"/>
        <v>JELLIAN ANNABEL LASMANA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5"/>
        <v/>
      </c>
    </row>
    <row r="53" spans="1:13" x14ac:dyDescent="0.35">
      <c r="A53" s="42">
        <v>12</v>
      </c>
      <c r="B53" s="43" t="str">
        <f t="shared" si="4"/>
        <v>JOAN RAISA LARANTUKA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5"/>
        <v/>
      </c>
    </row>
    <row r="54" spans="1:13" x14ac:dyDescent="0.35">
      <c r="A54" s="42">
        <v>13</v>
      </c>
      <c r="B54" s="43" t="str">
        <f t="shared" si="4"/>
        <v>KEIRA RELINO</v>
      </c>
      <c r="C54" s="77">
        <v>80</v>
      </c>
      <c r="D54" s="52">
        <v>80</v>
      </c>
      <c r="E54" s="52">
        <v>80</v>
      </c>
      <c r="F54" s="52">
        <v>80</v>
      </c>
      <c r="G54" s="52"/>
      <c r="H54" s="52"/>
      <c r="I54" s="52"/>
      <c r="J54" s="52"/>
      <c r="K54" s="52"/>
      <c r="L54" s="52"/>
      <c r="M54" s="41">
        <f t="shared" si="5"/>
        <v>80</v>
      </c>
    </row>
    <row r="55" spans="1:13" x14ac:dyDescent="0.35">
      <c r="A55" s="42">
        <v>14</v>
      </c>
      <c r="B55" s="43" t="str">
        <f t="shared" si="4"/>
        <v>KIMBERLY WIDIANTO TANUMIHARDJA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5"/>
        <v/>
      </c>
    </row>
    <row r="56" spans="1:13" x14ac:dyDescent="0.35">
      <c r="A56" s="42">
        <v>15</v>
      </c>
      <c r="B56" s="43" t="str">
        <f t="shared" si="4"/>
        <v>LOVELLA DIAN FERNANDO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5"/>
        <v/>
      </c>
    </row>
    <row r="57" spans="1:13" x14ac:dyDescent="0.35">
      <c r="A57" s="42">
        <v>16</v>
      </c>
      <c r="B57" s="43" t="str">
        <f t="shared" si="4"/>
        <v>MARCHELYN CLAUDIA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5"/>
        <v/>
      </c>
    </row>
    <row r="58" spans="1:13" x14ac:dyDescent="0.35">
      <c r="A58" s="42">
        <v>17</v>
      </c>
      <c r="B58" s="43" t="str">
        <f t="shared" si="4"/>
        <v>MAYUMI SETIADI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5"/>
        <v/>
      </c>
    </row>
    <row r="59" spans="1:13" x14ac:dyDescent="0.35">
      <c r="A59" s="42">
        <v>18</v>
      </c>
      <c r="B59" s="43" t="str">
        <f t="shared" si="4"/>
        <v>NATHANAEL DHARMAWAN DJURIJANTO</v>
      </c>
      <c r="C59" s="77">
        <v>80</v>
      </c>
      <c r="D59" s="52">
        <v>74</v>
      </c>
      <c r="E59" s="52">
        <v>79</v>
      </c>
      <c r="F59" s="52">
        <v>83</v>
      </c>
      <c r="G59" s="52"/>
      <c r="H59" s="52"/>
      <c r="I59" s="52"/>
      <c r="J59" s="52"/>
      <c r="K59" s="52"/>
      <c r="L59" s="52"/>
      <c r="M59" s="41">
        <f t="shared" si="5"/>
        <v>79</v>
      </c>
    </row>
    <row r="60" spans="1:13" x14ac:dyDescent="0.35">
      <c r="A60" s="42">
        <v>19</v>
      </c>
      <c r="B60" s="43" t="str">
        <f t="shared" si="4"/>
        <v>RAUL FILIPE MULJONO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5"/>
        <v/>
      </c>
    </row>
    <row r="61" spans="1:13" x14ac:dyDescent="0.35">
      <c r="A61" s="42">
        <v>20</v>
      </c>
      <c r="B61" s="43" t="str">
        <f t="shared" si="4"/>
        <v>SHANNON GABRIELLA TAN</v>
      </c>
      <c r="C61" s="77">
        <v>85</v>
      </c>
      <c r="D61" s="52">
        <v>88</v>
      </c>
      <c r="E61" s="52">
        <v>85</v>
      </c>
      <c r="F61" s="52">
        <v>86</v>
      </c>
      <c r="G61" s="52"/>
      <c r="H61" s="52"/>
      <c r="I61" s="52"/>
      <c r="J61" s="52"/>
      <c r="K61" s="52"/>
      <c r="L61" s="52"/>
      <c r="M61" s="41">
        <f t="shared" si="5"/>
        <v>86</v>
      </c>
    </row>
    <row r="62" spans="1:13" x14ac:dyDescent="0.35">
      <c r="A62" s="42">
        <v>21</v>
      </c>
      <c r="B62" s="43" t="str">
        <f t="shared" si="4"/>
        <v>SHAQUELLA HANNAH JOSEPHINE SUMALI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5"/>
        <v/>
      </c>
    </row>
    <row r="63" spans="1:13" x14ac:dyDescent="0.35">
      <c r="A63" s="42">
        <v>22</v>
      </c>
      <c r="B63" s="43" t="str">
        <f t="shared" si="4"/>
        <v>TRANGGA ADIPUTRA GANI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5"/>
        <v/>
      </c>
    </row>
    <row r="64" spans="1:13" x14ac:dyDescent="0.35">
      <c r="A64" s="42">
        <v>23</v>
      </c>
      <c r="B64" s="43" t="str">
        <f t="shared" si="4"/>
        <v>WANG MANNI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5"/>
        <v/>
      </c>
    </row>
    <row r="65" spans="1:13" x14ac:dyDescent="0.35">
      <c r="A65" s="42">
        <v>24</v>
      </c>
      <c r="B65" s="43" t="str">
        <f t="shared" si="4"/>
        <v>YEIRA CENDANA ELIM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5"/>
        <v/>
      </c>
    </row>
    <row r="66" spans="1:13" x14ac:dyDescent="0.35">
      <c r="A66" s="42">
        <v>25</v>
      </c>
      <c r="B66" s="43" t="str">
        <f t="shared" ref="B66:B67" si="6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7">IFERROR(ROUND(AVERAGE(C66:L66),2),"")</f>
        <v/>
      </c>
    </row>
    <row r="67" spans="1:13" x14ac:dyDescent="0.35">
      <c r="A67" s="42">
        <v>26</v>
      </c>
      <c r="B67" s="43" t="str">
        <f t="shared" si="6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7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8">B11</f>
        <v>AARON NATHANIEL KOERNIAWAN</v>
      </c>
      <c r="C73" s="52">
        <v>79</v>
      </c>
      <c r="D73" s="52">
        <v>80</v>
      </c>
      <c r="E73" s="52">
        <v>79</v>
      </c>
      <c r="F73" s="52">
        <v>80</v>
      </c>
      <c r="G73" s="52">
        <v>50</v>
      </c>
      <c r="H73" s="52">
        <v>80</v>
      </c>
      <c r="I73" s="52"/>
      <c r="J73" s="52"/>
      <c r="K73" s="52"/>
      <c r="L73" s="52"/>
      <c r="M73" s="41">
        <f>IFERROR(ROUND(AVERAGE(C73:L73),2),"")</f>
        <v>74.67</v>
      </c>
    </row>
    <row r="74" spans="1:13" x14ac:dyDescent="0.35">
      <c r="A74" s="42">
        <v>2</v>
      </c>
      <c r="B74" s="43" t="str">
        <f t="shared" si="8"/>
        <v>AGNES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9">IFERROR(ROUND(AVERAGE(C74:L74),2),"")</f>
        <v/>
      </c>
    </row>
    <row r="75" spans="1:13" x14ac:dyDescent="0.35">
      <c r="A75" s="42">
        <v>3</v>
      </c>
      <c r="B75" s="43" t="str">
        <f t="shared" si="8"/>
        <v>ALEXIS LIMAN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9"/>
        <v/>
      </c>
    </row>
    <row r="76" spans="1:13" x14ac:dyDescent="0.35">
      <c r="A76" s="42">
        <v>4</v>
      </c>
      <c r="B76" s="43" t="str">
        <f t="shared" si="8"/>
        <v>ANGELINE TANONI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9"/>
        <v/>
      </c>
    </row>
    <row r="77" spans="1:13" x14ac:dyDescent="0.35">
      <c r="A77" s="42">
        <v>5</v>
      </c>
      <c r="B77" s="43" t="str">
        <f t="shared" si="8"/>
        <v>ARCELIA GABRIELLE LIEY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9"/>
        <v/>
      </c>
    </row>
    <row r="78" spans="1:13" x14ac:dyDescent="0.35">
      <c r="A78" s="42">
        <v>6</v>
      </c>
      <c r="B78" s="43" t="str">
        <f t="shared" si="8"/>
        <v>DANIEL MARK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9"/>
        <v/>
      </c>
    </row>
    <row r="79" spans="1:13" x14ac:dyDescent="0.35">
      <c r="A79" s="42">
        <v>7</v>
      </c>
      <c r="B79" s="43" t="str">
        <f t="shared" si="8"/>
        <v>DYLAN DARMAWAN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9"/>
        <v/>
      </c>
    </row>
    <row r="80" spans="1:13" x14ac:dyDescent="0.35">
      <c r="A80" s="42">
        <v>8</v>
      </c>
      <c r="B80" s="43" t="str">
        <f t="shared" si="8"/>
        <v>EARL CHRISTIANO DEVA SIMANJUNTAK</v>
      </c>
      <c r="C80" s="77">
        <v>80</v>
      </c>
      <c r="D80" s="52">
        <v>81</v>
      </c>
      <c r="E80" s="52">
        <v>80</v>
      </c>
      <c r="F80" s="52">
        <v>79</v>
      </c>
      <c r="G80" s="52">
        <v>82</v>
      </c>
      <c r="H80" s="52">
        <v>80</v>
      </c>
      <c r="I80" s="52"/>
      <c r="J80" s="52"/>
      <c r="K80" s="52"/>
      <c r="L80" s="52"/>
      <c r="M80" s="41">
        <f t="shared" si="9"/>
        <v>80.33</v>
      </c>
    </row>
    <row r="81" spans="1:13" x14ac:dyDescent="0.35">
      <c r="A81" s="42">
        <v>9</v>
      </c>
      <c r="B81" s="43" t="str">
        <f t="shared" si="8"/>
        <v>HYACINTHA CALISTA CHANDRA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9"/>
        <v/>
      </c>
    </row>
    <row r="82" spans="1:13" x14ac:dyDescent="0.35">
      <c r="A82" s="42">
        <v>10</v>
      </c>
      <c r="B82" s="43" t="str">
        <f t="shared" si="8"/>
        <v>IAN HANSEL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9"/>
        <v/>
      </c>
    </row>
    <row r="83" spans="1:13" x14ac:dyDescent="0.35">
      <c r="A83" s="42">
        <v>11</v>
      </c>
      <c r="B83" s="43" t="str">
        <f t="shared" si="8"/>
        <v>JELLIAN ANNABEL LASMANA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9"/>
        <v/>
      </c>
    </row>
    <row r="84" spans="1:13" x14ac:dyDescent="0.35">
      <c r="A84" s="42">
        <v>12</v>
      </c>
      <c r="B84" s="43" t="str">
        <f t="shared" si="8"/>
        <v>JOAN RAISA LARANTUKA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9"/>
        <v/>
      </c>
    </row>
    <row r="85" spans="1:13" x14ac:dyDescent="0.35">
      <c r="A85" s="42">
        <v>13</v>
      </c>
      <c r="B85" s="43" t="str">
        <f t="shared" si="8"/>
        <v>KEIRA RELINO</v>
      </c>
      <c r="C85" s="77">
        <v>79</v>
      </c>
      <c r="D85" s="52">
        <v>79</v>
      </c>
      <c r="E85" s="52">
        <v>76</v>
      </c>
      <c r="F85" s="52">
        <v>75</v>
      </c>
      <c r="G85" s="52">
        <v>72</v>
      </c>
      <c r="H85" s="52">
        <v>75</v>
      </c>
      <c r="I85" s="52"/>
      <c r="J85" s="52"/>
      <c r="K85" s="52"/>
      <c r="L85" s="52"/>
      <c r="M85" s="41">
        <f t="shared" si="9"/>
        <v>76</v>
      </c>
    </row>
    <row r="86" spans="1:13" x14ac:dyDescent="0.35">
      <c r="A86" s="42">
        <v>14</v>
      </c>
      <c r="B86" s="43" t="str">
        <f t="shared" si="8"/>
        <v>KIMBERLY WIDIANTO TANUMIHARDJA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9"/>
        <v/>
      </c>
    </row>
    <row r="87" spans="1:13" x14ac:dyDescent="0.35">
      <c r="A87" s="42">
        <v>15</v>
      </c>
      <c r="B87" s="43" t="str">
        <f t="shared" si="8"/>
        <v>LOVELLA DIAN FERNANDO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9"/>
        <v/>
      </c>
    </row>
    <row r="88" spans="1:13" x14ac:dyDescent="0.35">
      <c r="A88" s="42">
        <v>16</v>
      </c>
      <c r="B88" s="43" t="str">
        <f t="shared" si="8"/>
        <v>MARCHELYN CLAUDIA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9"/>
        <v/>
      </c>
    </row>
    <row r="89" spans="1:13" x14ac:dyDescent="0.35">
      <c r="A89" s="42">
        <v>17</v>
      </c>
      <c r="B89" s="43" t="str">
        <f t="shared" si="8"/>
        <v>MAYUMI SETIADI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9"/>
        <v/>
      </c>
    </row>
    <row r="90" spans="1:13" x14ac:dyDescent="0.35">
      <c r="A90" s="42">
        <v>18</v>
      </c>
      <c r="B90" s="43" t="str">
        <f t="shared" si="8"/>
        <v>NATHANAEL DHARMAWAN DJURIJANTO</v>
      </c>
      <c r="C90" s="77">
        <v>78</v>
      </c>
      <c r="D90" s="52">
        <v>82</v>
      </c>
      <c r="E90" s="52">
        <v>83</v>
      </c>
      <c r="F90" s="52">
        <v>82</v>
      </c>
      <c r="G90" s="52">
        <v>80</v>
      </c>
      <c r="H90" s="52">
        <v>70</v>
      </c>
      <c r="I90" s="52"/>
      <c r="J90" s="52"/>
      <c r="K90" s="52"/>
      <c r="L90" s="52"/>
      <c r="M90" s="41">
        <f t="shared" si="9"/>
        <v>79.17</v>
      </c>
    </row>
    <row r="91" spans="1:13" x14ac:dyDescent="0.35">
      <c r="A91" s="42">
        <v>19</v>
      </c>
      <c r="B91" s="43" t="str">
        <f t="shared" si="8"/>
        <v>RAUL FILIPE MULJONO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9"/>
        <v/>
      </c>
    </row>
    <row r="92" spans="1:13" x14ac:dyDescent="0.35">
      <c r="A92" s="42">
        <v>20</v>
      </c>
      <c r="B92" s="43" t="str">
        <f t="shared" si="8"/>
        <v>SHANNON GABRIELLA TAN</v>
      </c>
      <c r="C92" s="77">
        <v>82</v>
      </c>
      <c r="D92" s="52">
        <v>84</v>
      </c>
      <c r="E92" s="52">
        <v>84</v>
      </c>
      <c r="F92" s="52">
        <v>83</v>
      </c>
      <c r="G92" s="52">
        <v>90</v>
      </c>
      <c r="H92" s="52">
        <v>90</v>
      </c>
      <c r="I92" s="52"/>
      <c r="J92" s="52"/>
      <c r="K92" s="52"/>
      <c r="L92" s="52"/>
      <c r="M92" s="41">
        <f t="shared" si="9"/>
        <v>85.5</v>
      </c>
    </row>
    <row r="93" spans="1:13" x14ac:dyDescent="0.35">
      <c r="A93" s="42">
        <v>21</v>
      </c>
      <c r="B93" s="43" t="str">
        <f t="shared" si="8"/>
        <v>SHAQUELLA HANNAH JOSEPHINE SUMALI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0">IFERROR(ROUND(AVERAGE(C93:L93),2),"")</f>
        <v/>
      </c>
    </row>
    <row r="94" spans="1:13" x14ac:dyDescent="0.35">
      <c r="A94" s="42">
        <v>22</v>
      </c>
      <c r="B94" s="43" t="str">
        <f t="shared" si="8"/>
        <v>TRANGGA ADIPUTRA GANI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0"/>
        <v/>
      </c>
    </row>
    <row r="95" spans="1:13" x14ac:dyDescent="0.35">
      <c r="A95" s="42">
        <v>23</v>
      </c>
      <c r="B95" s="43" t="str">
        <f t="shared" si="8"/>
        <v>WANG MANNI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0"/>
        <v/>
      </c>
    </row>
    <row r="96" spans="1:13" x14ac:dyDescent="0.35">
      <c r="A96" s="42">
        <v>24</v>
      </c>
      <c r="B96" s="43" t="str">
        <f t="shared" si="8"/>
        <v>YEIRA CENDANA ELIM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0"/>
        <v/>
      </c>
    </row>
    <row r="97" spans="1:13" x14ac:dyDescent="0.35">
      <c r="A97" s="42">
        <v>25</v>
      </c>
      <c r="B97" s="43" t="str">
        <f t="shared" ref="B97:B98" si="11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2">IFERROR(ROUND(AVERAGE(C97:L97),2),"")</f>
        <v/>
      </c>
    </row>
    <row r="98" spans="1:13" x14ac:dyDescent="0.35">
      <c r="A98" s="42">
        <v>26</v>
      </c>
      <c r="B98" s="43" t="str">
        <f t="shared" si="11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2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3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3"/>
        <v>AGNES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4">IFERROR(ROUND(AVERAGE(C105:L105),2),"")</f>
        <v/>
      </c>
    </row>
    <row r="106" spans="1:13" x14ac:dyDescent="0.35">
      <c r="A106" s="42">
        <v>3</v>
      </c>
      <c r="B106" s="43" t="str">
        <f t="shared" si="13"/>
        <v>ALEXIS LIMAN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4"/>
        <v/>
      </c>
    </row>
    <row r="107" spans="1:13" x14ac:dyDescent="0.35">
      <c r="A107" s="42">
        <v>4</v>
      </c>
      <c r="B107" s="43" t="str">
        <f t="shared" si="13"/>
        <v>ANGELINE TANONI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4"/>
        <v/>
      </c>
    </row>
    <row r="108" spans="1:13" x14ac:dyDescent="0.35">
      <c r="A108" s="42">
        <v>5</v>
      </c>
      <c r="B108" s="43" t="str">
        <f t="shared" si="13"/>
        <v>ARCELIA GABRIELLE LIEY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4"/>
        <v/>
      </c>
    </row>
    <row r="109" spans="1:13" x14ac:dyDescent="0.35">
      <c r="A109" s="42">
        <v>6</v>
      </c>
      <c r="B109" s="43" t="str">
        <f t="shared" si="13"/>
        <v>DANIEL MARK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4"/>
        <v/>
      </c>
    </row>
    <row r="110" spans="1:13" x14ac:dyDescent="0.35">
      <c r="A110" s="42">
        <v>7</v>
      </c>
      <c r="B110" s="43" t="str">
        <f t="shared" si="13"/>
        <v>DYLAN DARMAWAN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4"/>
        <v/>
      </c>
    </row>
    <row r="111" spans="1:13" x14ac:dyDescent="0.35">
      <c r="A111" s="42">
        <v>8</v>
      </c>
      <c r="B111" s="43" t="str">
        <f t="shared" si="13"/>
        <v>EARL CHRISTIANO DEVA SIMANJUNTAK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4"/>
        <v/>
      </c>
    </row>
    <row r="112" spans="1:13" x14ac:dyDescent="0.35">
      <c r="A112" s="42">
        <v>9</v>
      </c>
      <c r="B112" s="43" t="str">
        <f t="shared" si="13"/>
        <v>HYACINTHA CALISTA CHANDRA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4"/>
        <v/>
      </c>
    </row>
    <row r="113" spans="1:13" x14ac:dyDescent="0.35">
      <c r="A113" s="42">
        <v>10</v>
      </c>
      <c r="B113" s="43" t="str">
        <f t="shared" si="13"/>
        <v>IAN HANSEL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4"/>
        <v/>
      </c>
    </row>
    <row r="114" spans="1:13" x14ac:dyDescent="0.35">
      <c r="A114" s="42">
        <v>11</v>
      </c>
      <c r="B114" s="43" t="str">
        <f t="shared" si="13"/>
        <v>JELLIAN ANNABEL LASMANA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4"/>
        <v/>
      </c>
    </row>
    <row r="115" spans="1:13" x14ac:dyDescent="0.35">
      <c r="A115" s="42">
        <v>12</v>
      </c>
      <c r="B115" s="43" t="str">
        <f t="shared" si="13"/>
        <v>JOAN RAISA LARANTUKA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4"/>
        <v/>
      </c>
    </row>
    <row r="116" spans="1:13" x14ac:dyDescent="0.35">
      <c r="A116" s="42">
        <v>13</v>
      </c>
      <c r="B116" s="43" t="str">
        <f t="shared" si="13"/>
        <v>KEIRA RELINO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4"/>
        <v/>
      </c>
    </row>
    <row r="117" spans="1:13" x14ac:dyDescent="0.35">
      <c r="A117" s="42">
        <v>14</v>
      </c>
      <c r="B117" s="43" t="str">
        <f t="shared" si="13"/>
        <v>KIMBERLY WIDIANTO TANUMIHARDJA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4"/>
        <v/>
      </c>
    </row>
    <row r="118" spans="1:13" x14ac:dyDescent="0.35">
      <c r="A118" s="42">
        <v>15</v>
      </c>
      <c r="B118" s="43" t="str">
        <f t="shared" si="13"/>
        <v>LOVELLA DIAN FERNANDO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4"/>
        <v/>
      </c>
    </row>
    <row r="119" spans="1:13" x14ac:dyDescent="0.35">
      <c r="A119" s="42">
        <v>16</v>
      </c>
      <c r="B119" s="43" t="str">
        <f t="shared" si="13"/>
        <v>MARCHELYN CLAUDIA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4"/>
        <v/>
      </c>
    </row>
    <row r="120" spans="1:13" x14ac:dyDescent="0.35">
      <c r="A120" s="42">
        <v>17</v>
      </c>
      <c r="B120" s="43" t="str">
        <f t="shared" si="13"/>
        <v>MAYUMI SETIADI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4"/>
        <v/>
      </c>
    </row>
    <row r="121" spans="1:13" x14ac:dyDescent="0.35">
      <c r="A121" s="42">
        <v>18</v>
      </c>
      <c r="B121" s="43" t="str">
        <f t="shared" si="13"/>
        <v>NATHANAEL DHARMAWAN DJURIJANTO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4"/>
        <v/>
      </c>
    </row>
    <row r="122" spans="1:13" x14ac:dyDescent="0.35">
      <c r="A122" s="42">
        <v>19</v>
      </c>
      <c r="B122" s="43" t="str">
        <f t="shared" si="13"/>
        <v>RAUL FILIPE MULJONO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4"/>
        <v/>
      </c>
    </row>
    <row r="123" spans="1:13" x14ac:dyDescent="0.35">
      <c r="A123" s="42">
        <v>20</v>
      </c>
      <c r="B123" s="43" t="str">
        <f t="shared" si="13"/>
        <v>SHANNON GABRIELLA TAN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4"/>
        <v/>
      </c>
    </row>
    <row r="124" spans="1:13" x14ac:dyDescent="0.35">
      <c r="A124" s="42">
        <v>21</v>
      </c>
      <c r="B124" s="43" t="str">
        <f t="shared" si="13"/>
        <v>SHAQUELLA HANNAH JOSEPHINE SUMALI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5">IFERROR(ROUND(AVERAGE(C124:L124),2),"")</f>
        <v/>
      </c>
    </row>
    <row r="125" spans="1:13" x14ac:dyDescent="0.35">
      <c r="A125" s="42">
        <v>22</v>
      </c>
      <c r="B125" s="43" t="str">
        <f t="shared" si="13"/>
        <v>TRANGGA ADIPUTRA GANI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3"/>
        <v>WANG MANNI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3"/>
        <v>YEIRA CENDANA ELIM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ref="B128:B129" si="16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17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7"/>
        <v>AGNES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35">
      <c r="A137" s="42">
        <v>3</v>
      </c>
      <c r="B137" s="43" t="str">
        <f t="shared" si="17"/>
        <v>ALEXIS LIMAN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35">
      <c r="A138" s="42">
        <v>4</v>
      </c>
      <c r="B138" s="43" t="str">
        <f t="shared" si="17"/>
        <v>ANGELINE TANONI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35">
      <c r="A139" s="42">
        <v>5</v>
      </c>
      <c r="B139" s="43" t="str">
        <f t="shared" si="17"/>
        <v>ARCELIA GABRIELLE LIEY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35">
      <c r="A140" s="42">
        <v>6</v>
      </c>
      <c r="B140" s="43" t="str">
        <f t="shared" si="17"/>
        <v>DANIEL MARK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35">
      <c r="A141" s="42">
        <v>7</v>
      </c>
      <c r="B141" s="43" t="str">
        <f t="shared" si="17"/>
        <v>DYLAN DARMAWAN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35">
      <c r="A142" s="42">
        <v>8</v>
      </c>
      <c r="B142" s="43" t="str">
        <f t="shared" si="17"/>
        <v>EARL CHRISTIANO DEVA SIMANJUNTAK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35">
      <c r="A143" s="42">
        <v>9</v>
      </c>
      <c r="B143" s="43" t="str">
        <f t="shared" si="17"/>
        <v>HYACINTHA CALISTA CHANDRA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35">
      <c r="A144" s="42">
        <v>10</v>
      </c>
      <c r="B144" s="43" t="str">
        <f t="shared" si="17"/>
        <v>IAN HANSEL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35">
      <c r="A145" s="42">
        <v>11</v>
      </c>
      <c r="B145" s="43" t="str">
        <f t="shared" si="17"/>
        <v>JELLIAN ANNABEL LASMANA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35">
      <c r="A146" s="42">
        <v>12</v>
      </c>
      <c r="B146" s="43" t="str">
        <f t="shared" si="17"/>
        <v>JOAN RAISA LARANTUKA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35">
      <c r="A147" s="42">
        <v>13</v>
      </c>
      <c r="B147" s="43" t="str">
        <f t="shared" si="17"/>
        <v>KEIRA RELINO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35">
      <c r="A148" s="42">
        <v>14</v>
      </c>
      <c r="B148" s="43" t="str">
        <f t="shared" si="17"/>
        <v>KIMBERLY WIDIANTO TANUMIHARDJA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35">
      <c r="A149" s="42">
        <v>15</v>
      </c>
      <c r="B149" s="43" t="str">
        <f t="shared" si="17"/>
        <v>LOVELLA DIAN FERNANDO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35">
      <c r="A150" s="42">
        <v>16</v>
      </c>
      <c r="B150" s="43" t="str">
        <f t="shared" si="17"/>
        <v>MARCHELYN CLAUDIA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35">
      <c r="A151" s="42">
        <v>17</v>
      </c>
      <c r="B151" s="43" t="str">
        <f t="shared" si="17"/>
        <v>MAYUMI SETIADI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35">
      <c r="A152" s="42">
        <v>18</v>
      </c>
      <c r="B152" s="43" t="str">
        <f t="shared" si="17"/>
        <v>NATHANAEL DHARMAWAN DJURIJANTO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35">
      <c r="A153" s="42">
        <v>19</v>
      </c>
      <c r="B153" s="43" t="str">
        <f t="shared" si="17"/>
        <v>RAUL FILIPE MULJONO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35">
      <c r="A154" s="42">
        <v>20</v>
      </c>
      <c r="B154" s="43" t="str">
        <f t="shared" si="17"/>
        <v>SHANNON GABRIELLA TAN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35">
      <c r="A155" s="42">
        <v>21</v>
      </c>
      <c r="B155" s="43" t="str">
        <f t="shared" si="17"/>
        <v>SHAQUELLA HANNAH JOSEPHINE SUMALI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35">
      <c r="A156" s="42">
        <v>22</v>
      </c>
      <c r="B156" s="43" t="str">
        <f t="shared" si="17"/>
        <v>TRANGGA ADIPUTRA GANI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35">
      <c r="A157" s="42">
        <v>23</v>
      </c>
      <c r="B157" s="43" t="str">
        <f t="shared" si="17"/>
        <v>WANG MANNI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35">
      <c r="A158" s="42">
        <v>24</v>
      </c>
      <c r="B158" s="43" t="str">
        <f t="shared" si="17"/>
        <v>YEIRA CENDANA ELIM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35">
      <c r="A159" s="42">
        <v>25</v>
      </c>
      <c r="B159" s="43" t="str">
        <f t="shared" ref="B159:B160" si="19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35">
      <c r="A160" s="42">
        <v>26</v>
      </c>
      <c r="B160" s="43" t="str">
        <f t="shared" si="19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ref="B190:B191" si="22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2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algorithmName="SHA-512" hashValue="RxHzMSONxehBj6z+E5QhGUps0Ih7xcsdr7J/qI1h4GAk+2kxiR3i6x25/J79YKhoZBJQcmkXCMDOXcNRsKNuzw==" saltValue="nU7GrI68jXiNHbTxHT5vP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B163" sqref="B163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NATHANIEL KOERNIAWAN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AARON NATHANIEL KOERNIAWAN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ALEXIS LIMAN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ALEXIS LIMAN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AARON NATHANIEL KOERNIAWAN</v>
      </c>
      <c r="C10" s="42">
        <f>'Term 1'!M11</f>
        <v>76.7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EARL CHRISTIANO DEVA SIMANJUNTAK</v>
      </c>
      <c r="C17" s="42">
        <f>'Term 1'!M18</f>
        <v>79.7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KEIRA RELINO</v>
      </c>
      <c r="C22" s="42">
        <f>'Term 1'!M23</f>
        <v>77.599999999999994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NATHANAEL DHARMAWAN DJURIJANTO</v>
      </c>
      <c r="C27" s="42">
        <f>'Term 1'!M28</f>
        <v>79.099999999999994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SHANNON GABRIELLA TAN</v>
      </c>
      <c r="C29" s="42">
        <f>'Term 1'!M30</f>
        <v>85.7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43376.523247337966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2018-10-03T05:34:04Z</dcterms:modified>
</cp:coreProperties>
</file>