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3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4" l="1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10" i="4"/>
  <c r="K10" i="4" s="1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10" i="3"/>
  <c r="M11" i="3"/>
  <c r="M12" i="3"/>
  <c r="U12" i="3" s="1"/>
  <c r="M13" i="3"/>
  <c r="M14" i="3"/>
  <c r="U14" i="3" s="1"/>
  <c r="M15" i="3"/>
  <c r="M16" i="3"/>
  <c r="U16" i="3" s="1"/>
  <c r="M17" i="3"/>
  <c r="M18" i="3"/>
  <c r="U18" i="3" s="1"/>
  <c r="M19" i="3"/>
  <c r="M20" i="3"/>
  <c r="U20" i="3" s="1"/>
  <c r="M21" i="3"/>
  <c r="M22" i="3"/>
  <c r="U22" i="3" s="1"/>
  <c r="M23" i="3"/>
  <c r="M24" i="3"/>
  <c r="U24" i="3" s="1"/>
  <c r="M25" i="3"/>
  <c r="M26" i="3"/>
  <c r="U26" i="3" s="1"/>
  <c r="M27" i="3"/>
  <c r="M28" i="3"/>
  <c r="U28" i="3" s="1"/>
  <c r="M29" i="3"/>
  <c r="M30" i="3"/>
  <c r="U30" i="3" s="1"/>
  <c r="M31" i="3"/>
  <c r="M32" i="3"/>
  <c r="U32" i="3" s="1"/>
  <c r="M33" i="3"/>
  <c r="M10" i="3"/>
  <c r="U10" i="3" s="1"/>
  <c r="I11" i="2"/>
  <c r="K11" i="2" s="1"/>
  <c r="I12" i="2"/>
  <c r="K12" i="2" s="1"/>
  <c r="I13" i="2"/>
  <c r="K13" i="2" s="1"/>
  <c r="I14" i="2"/>
  <c r="K14" i="2" s="1"/>
  <c r="I15" i="2"/>
  <c r="K15" i="2" s="1"/>
  <c r="I16" i="2"/>
  <c r="K16" i="2" s="1"/>
  <c r="I17" i="2"/>
  <c r="K17" i="2" s="1"/>
  <c r="I18" i="2"/>
  <c r="K18" i="2"/>
  <c r="I19" i="2"/>
  <c r="K19" i="2" s="1"/>
  <c r="I20" i="2"/>
  <c r="K20" i="2" s="1"/>
  <c r="I21" i="2"/>
  <c r="K21" i="2" s="1"/>
  <c r="I22" i="2"/>
  <c r="K22" i="2" s="1"/>
  <c r="I23" i="2"/>
  <c r="K23" i="2" s="1"/>
  <c r="I24" i="2"/>
  <c r="K24" i="2" s="1"/>
  <c r="I25" i="2"/>
  <c r="K25" i="2" s="1"/>
  <c r="I26" i="2"/>
  <c r="K26" i="2" s="1"/>
  <c r="I27" i="2"/>
  <c r="K27" i="2" s="1"/>
  <c r="I28" i="2"/>
  <c r="K28" i="2" s="1"/>
  <c r="I29" i="2"/>
  <c r="K29" i="2" s="1"/>
  <c r="I30" i="2"/>
  <c r="K30" i="2" s="1"/>
  <c r="I31" i="2"/>
  <c r="K31" i="2" s="1"/>
  <c r="I32" i="2"/>
  <c r="K32" i="2" s="1"/>
  <c r="I33" i="2"/>
  <c r="K33" i="2" s="1"/>
  <c r="I10" i="2"/>
  <c r="K10" i="2" s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10" i="1"/>
  <c r="M11" i="1"/>
  <c r="M12" i="1"/>
  <c r="M13" i="1"/>
  <c r="M14" i="1"/>
  <c r="M15" i="1"/>
  <c r="M16" i="1"/>
  <c r="T16" i="1" s="1"/>
  <c r="M17" i="1"/>
  <c r="M18" i="1"/>
  <c r="M19" i="1"/>
  <c r="M20" i="1"/>
  <c r="M21" i="1"/>
  <c r="M22" i="1"/>
  <c r="T22" i="1" s="1"/>
  <c r="M23" i="1"/>
  <c r="M24" i="1"/>
  <c r="M25" i="1"/>
  <c r="M26" i="1"/>
  <c r="T26" i="1" s="1"/>
  <c r="M27" i="1"/>
  <c r="T27" i="1" s="1"/>
  <c r="M28" i="1"/>
  <c r="M29" i="1"/>
  <c r="T29" i="1" s="1"/>
  <c r="M30" i="1"/>
  <c r="T30" i="1" s="1"/>
  <c r="U30" i="1" s="1"/>
  <c r="M31" i="1"/>
  <c r="M32" i="1"/>
  <c r="M33" i="1"/>
  <c r="M10" i="1"/>
  <c r="T31" i="1"/>
  <c r="T32" i="1"/>
  <c r="T33" i="1"/>
  <c r="U33" i="3" l="1"/>
  <c r="U29" i="3"/>
  <c r="U25" i="3"/>
  <c r="U21" i="3"/>
  <c r="U17" i="3"/>
  <c r="U13" i="3"/>
  <c r="U31" i="3"/>
  <c r="U27" i="3"/>
  <c r="U23" i="3"/>
  <c r="U19" i="3"/>
  <c r="U15" i="3"/>
  <c r="U11" i="3"/>
  <c r="T13" i="1"/>
  <c r="T14" i="1"/>
  <c r="T15" i="1"/>
  <c r="T25" i="1"/>
  <c r="T19" i="1"/>
  <c r="T28" i="1"/>
  <c r="T11" i="1"/>
  <c r="T17" i="1"/>
  <c r="T18" i="1"/>
  <c r="T24" i="1"/>
  <c r="T23" i="1"/>
  <c r="T21" i="1"/>
  <c r="T20" i="1"/>
  <c r="T12" i="1"/>
  <c r="T10" i="1"/>
  <c r="G39" i="5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L32" i="4"/>
  <c r="M32" i="4" s="1"/>
  <c r="L29" i="4"/>
  <c r="M29" i="4" s="1"/>
  <c r="L24" i="4"/>
  <c r="M24" i="4" s="1"/>
  <c r="L21" i="4"/>
  <c r="M21" i="4" s="1"/>
  <c r="L16" i="4"/>
  <c r="M16" i="4" s="1"/>
  <c r="L13" i="4"/>
  <c r="M13" i="4" s="1"/>
  <c r="V32" i="3"/>
  <c r="W32" i="3" s="1"/>
  <c r="V30" i="3"/>
  <c r="W30" i="3" s="1"/>
  <c r="V28" i="3"/>
  <c r="W28" i="3" s="1"/>
  <c r="V26" i="3"/>
  <c r="W26" i="3" s="1"/>
  <c r="V24" i="3"/>
  <c r="W24" i="3" s="1"/>
  <c r="V22" i="3"/>
  <c r="W22" i="3" s="1"/>
  <c r="V20" i="3"/>
  <c r="W20" i="3" s="1"/>
  <c r="V18" i="3"/>
  <c r="W18" i="3" s="1"/>
  <c r="V16" i="3"/>
  <c r="W16" i="3" s="1"/>
  <c r="V14" i="3"/>
  <c r="W14" i="3" s="1"/>
  <c r="V12" i="3"/>
  <c r="W12" i="3" s="1"/>
  <c r="L11" i="2"/>
  <c r="M11" i="2" s="1"/>
  <c r="L12" i="2"/>
  <c r="M12" i="2" s="1"/>
  <c r="L13" i="2"/>
  <c r="M13" i="2" s="1"/>
  <c r="L15" i="2"/>
  <c r="M15" i="2" s="1"/>
  <c r="L16" i="2"/>
  <c r="M16" i="2" s="1"/>
  <c r="L19" i="2"/>
  <c r="M19" i="2" s="1"/>
  <c r="L20" i="2"/>
  <c r="M20" i="2" s="1"/>
  <c r="L22" i="2"/>
  <c r="M22" i="2" s="1"/>
  <c r="L23" i="2"/>
  <c r="M23" i="2" s="1"/>
  <c r="L24" i="2"/>
  <c r="M24" i="2" s="1"/>
  <c r="L27" i="2"/>
  <c r="M27" i="2" s="1"/>
  <c r="L28" i="2"/>
  <c r="M28" i="2" s="1"/>
  <c r="L29" i="2"/>
  <c r="M29" i="2" s="1"/>
  <c r="D30" i="5"/>
  <c r="L31" i="2"/>
  <c r="M31" i="2" s="1"/>
  <c r="L32" i="2"/>
  <c r="M32" i="2" s="1"/>
  <c r="L10" i="2"/>
  <c r="M10" i="2" s="1"/>
  <c r="U23" i="1"/>
  <c r="V23" i="1" s="1"/>
  <c r="U33" i="1"/>
  <c r="V33" i="1" s="1"/>
  <c r="C18" i="5"/>
  <c r="U25" i="1"/>
  <c r="V25" i="1" s="1"/>
  <c r="E30" i="5" l="1"/>
  <c r="E26" i="5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G18" i="5" s="1"/>
  <c r="H18" i="5" s="1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C26" i="5"/>
  <c r="U26" i="1"/>
  <c r="V26" i="1" s="1"/>
  <c r="C22" i="5"/>
  <c r="U22" i="1"/>
  <c r="V22" i="1" s="1"/>
  <c r="U19" i="1"/>
  <c r="V19" i="1" s="1"/>
  <c r="C19" i="5"/>
  <c r="U29" i="1"/>
  <c r="V29" i="1" s="1"/>
  <c r="C29" i="5"/>
  <c r="U17" i="1"/>
  <c r="V17" i="1" s="1"/>
  <c r="C17" i="5"/>
  <c r="U27" i="1"/>
  <c r="V27" i="1" s="1"/>
  <c r="C27" i="5"/>
  <c r="C30" i="5"/>
  <c r="V30" i="1"/>
  <c r="U21" i="1"/>
  <c r="V21" i="1" s="1"/>
  <c r="C21" i="5"/>
  <c r="C23" i="5"/>
  <c r="C33" i="5"/>
  <c r="G33" i="5" s="1"/>
  <c r="H33" i="5" s="1"/>
  <c r="C25" i="5"/>
  <c r="U18" i="1"/>
  <c r="V18" i="1" s="1"/>
  <c r="C15" i="5"/>
  <c r="U15" i="1"/>
  <c r="V15" i="1" s="1"/>
  <c r="C14" i="5"/>
  <c r="U13" i="1"/>
  <c r="V13" i="1" s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V10" i="3"/>
  <c r="W10" i="3" s="1"/>
  <c r="D10" i="5"/>
  <c r="G22" i="5" l="1"/>
  <c r="H22" i="5" s="1"/>
  <c r="G30" i="5"/>
  <c r="H30" i="5" s="1"/>
  <c r="G14" i="5"/>
  <c r="H14" i="5" s="1"/>
  <c r="G26" i="5"/>
  <c r="H26" i="5" s="1"/>
  <c r="V25" i="3"/>
  <c r="W25" i="3" s="1"/>
  <c r="E25" i="5"/>
  <c r="G25" i="5" s="1"/>
  <c r="H25" i="5" s="1"/>
  <c r="V23" i="3"/>
  <c r="W23" i="3" s="1"/>
  <c r="E23" i="5"/>
  <c r="G23" i="5" s="1"/>
  <c r="H23" i="5" s="1"/>
  <c r="V15" i="3"/>
  <c r="W15" i="3" s="1"/>
  <c r="E15" i="5"/>
  <c r="G15" i="5" s="1"/>
  <c r="H15" i="5" s="1"/>
  <c r="V33" i="3"/>
  <c r="W33" i="3" s="1"/>
  <c r="E33" i="5"/>
  <c r="V29" i="3"/>
  <c r="W29" i="3" s="1"/>
  <c r="E29" i="5"/>
  <c r="G29" i="5" s="1"/>
  <c r="H29" i="5" s="1"/>
  <c r="V21" i="3"/>
  <c r="W21" i="3" s="1"/>
  <c r="E21" i="5"/>
  <c r="G21" i="5" s="1"/>
  <c r="H21" i="5" s="1"/>
  <c r="V13" i="3"/>
  <c r="W13" i="3" s="1"/>
  <c r="E13" i="5"/>
  <c r="V17" i="3"/>
  <c r="W17" i="3" s="1"/>
  <c r="E17" i="5"/>
  <c r="G17" i="5" s="1"/>
  <c r="H17" i="5" s="1"/>
  <c r="V31" i="3"/>
  <c r="W31" i="3" s="1"/>
  <c r="E31" i="5"/>
  <c r="G31" i="5" s="1"/>
  <c r="H31" i="5" s="1"/>
  <c r="V27" i="3"/>
  <c r="W27" i="3" s="1"/>
  <c r="E27" i="5"/>
  <c r="G27" i="5" s="1"/>
  <c r="H27" i="5" s="1"/>
  <c r="V19" i="3"/>
  <c r="W19" i="3" s="1"/>
  <c r="E19" i="5"/>
  <c r="G19" i="5" s="1"/>
  <c r="H19" i="5" s="1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 shape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<sst xmlns="http://schemas.openxmlformats.org/spreadsheetml/2006/main" count="501" uniqueCount="405">
  <si>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</si>
  <si>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</si>
  <si>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</si>
  <si>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</si>
  <si>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</si>
  <si>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</si>
  <si>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</si>
  <si>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</si>
  <si>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</si>
  <si>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</si>
  <si>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</si>
  <si>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</si>
  <si>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</si>
  <si>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</si>
  <si>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</si>
  <si>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</si>
  <si>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</si>
  <si>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</si>
  <si>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</si>
  <si>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</si>
  <si>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</si>
  <si>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</si>
  <si>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</si>
  <si>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</si>
  <si>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</si>
  <si>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</si>
  <si>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</si>
  <si>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</si>
  <si>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</si>
  <si>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</si>
  <si>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</si>
  <si>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</si>
  <si>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</si>
  <si>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</si>
  <si>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</si>
  <si>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</si>
  <si>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</si>
  <si>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</si>
  <si>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</si>
  <si>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</si>
  <si>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</si>
  <si>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</si>
  <si>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</si>
  <si>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</si>
  <si>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</si>
  <si>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</si>
  <si>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</si>
  <si>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</si>
  <si>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</si>
  <si>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</si>
  <si>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</si>
  <si>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</si>
  <si>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</si>
  <si>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</si>
  <si>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</si>
  <si>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</si>
  <si>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</si>
  <si>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</si>
  <si>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</si>
  <si>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</si>
  <si>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</si>
  <si>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</si>
  <si>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</si>
  <si>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</si>
  <si>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</si>
  <si>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</si>
  <si>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</si>
  <si>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</si>
  <si>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</si>
  <si>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</si>
  <si>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</si>
  <si>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</si>
  <si>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</si>
  <si>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</si>
  <si>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</si>
  <si>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</si>
  <si>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</si>
  <si>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</si>
  <si>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</si>
  <si>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</si>
  <si>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</si>
  <si>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</si>
  <si>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</si>
  <si>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</si>
  <si>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</si>
  <si>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</si>
  <si>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</si>
  <si>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</si>
  <si>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</si>
  <si>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</si>
  <si>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</si>
  <si>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</si>
  <si>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</si>
  <si>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</si>
  <si>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</si>
  <si>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</si>
  <si>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</si>
  <si>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</si>
  <si>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</si>
  <si>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</si>
  <si>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</si>
  <si>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</si>
  <si>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</si>
  <si>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</si>
  <si>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</si>
  <si>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</si>
  <si>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</si>
  <si>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</si>
  <si>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</si>
  <si>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</si>
  <si>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</si>
  <si>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</si>
  <si>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</si>
  <si>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</si>
  <si>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</si>
  <si>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</si>
  <si>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</si>
  <si>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</si>
  <si>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</si>
  <si>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</si>
  <si>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</si>
  <si>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</si>
  <si>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</si>
  <si>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</si>
  <si>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</si>
  <si>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</si>
  <si>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</si>
  <si>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</si>
  <si>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</si>
  <si>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</si>
  <si>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</si>
  <si>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</si>
  <si>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</si>
  <si>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</si>
  <si>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</si>
  <si>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</si>
  <si>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</si>
  <si>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</si>
  <si>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</si>
  <si>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</si>
  <si>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</si>
  <si>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</si>
  <si>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</si>
  <si>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</si>
  <si>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</si>
  <si>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</si>
  <si>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</si>
  <si>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</si>
  <si>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</si>
  <si>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</si>
  <si>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</si>
  <si>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</si>
  <si>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</si>
  <si>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</si>
  <si>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</si>
  <si>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</si>
  <si>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</si>
  <si>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</si>
  <si>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</si>
  <si>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</si>
  <si>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</si>
  <si>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</si>
  <si>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</si>
  <si>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</si>
  <si>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</si>
  <si>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</si>
  <si>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</si>
  <si>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</si>
  <si>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</si>
  <si>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</si>
  <si>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</si>
  <si>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</si>
  <si>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</si>
  <si>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</si>
  <si>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</si>
  <si>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</si>
  <si>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</si>
  <si>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</si>
  <si>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</si>
  <si>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</si>
  <si>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</si>
  <si>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</si>
  <si>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</si>
  <si>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</si>
  <si>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</si>
  <si>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</si>
  <si>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</si>
  <si>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</si>
  <si>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</si>
  <si>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</si>
  <si>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</si>
  <si>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</si>
  <si>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</si>
  <si>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</si>
  <si>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</si>
  <si>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</si>
  <si>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</si>
  <si>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</si>
  <si>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</si>
  <si>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</si>
  <si>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</si>
  <si>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</si>
  <si>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</si>
  <si>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</si>
  <si>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</si>
  <si>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</si>
  <si>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</si>
  <si>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</si>
  <si>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</si>
  <si>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</si>
  <si>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</si>
  <si>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</si>
  <si>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</si>
  <si>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</si>
  <si>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</si>
  <si>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</si>
  <si>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</si>
  <si>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</si>
  <si>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</si>
  <si>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</si>
  <si>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</si>
  <si>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</si>
  <si>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</si>
  <si>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</si>
  <si>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</si>
  <si>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</si>
  <si>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</si>
  <si>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</si>
  <si>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</si>
  <si>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</si>
  <si>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</si>
  <si>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</si>
  <si>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</si>
  <si>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</si>
  <si>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</si>
  <si>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</si>
  <si>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</si>
  <si>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</si>
  <si>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</si>
  <si>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</si>
  <si>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</si>
  <si>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</si>
  <si>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</si>
  <si>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</si>
  <si>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</si>
  <si>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</si>
  <si>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</si>
  <si>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</si>
  <si>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</si>
  <si>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</si>
  <si>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</si>
  <si>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</si>
  <si>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</si>
  <si>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</si>
  <si>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</si>
  <si>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</si>
  <si>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</si>
  <si>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</si>
  <si>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</si>
  <si>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</si>
  <si>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</si>
  <si>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</si>
  <si>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</si>
  <si>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</si>
  <si>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</si>
  <si>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</si>
  <si>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</si>
  <si>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</si>
  <si>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</si>
  <si>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</si>
  <si>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</si>
  <si>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</si>
  <si>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</si>
  <si>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</si>
  <si>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</si>
  <si>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</si>
  <si>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</si>
  <si>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</si>
  <si>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</si>
  <si>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</si>
  <si>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</si>
  <si>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</si>
  <si>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</si>
  <si>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</si>
  <si>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</si>
  <si>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</si>
  <si>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</si>
  <si>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</si>
  <si>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</si>
  <si>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</si>
  <si>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</si>
  <si>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</si>
  <si>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</si>
  <si>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</si>
  <si>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</si>
  <si>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</si>
  <si>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</si>
  <si>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</si>
  <si>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</si>
  <si>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</si>
  <si>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</si>
  <si>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</si>
  <si>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</si>
  <si>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</si>
  <si>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</si>
  <si>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</si>
  <si>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</si>
  <si>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</si>
  <si>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</si>
  <si>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</si>
  <si>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</si>
  <si>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</si>
  <si>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</si>
  <si>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</si>
  <si>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</si>
  <si>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</si>
  <si>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</si>
  <si>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</si>
  <si>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</si>
  <si>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</si>
  <si>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</si>
  <si>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</si>
  <si>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</si>
  <si>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</si>
  <si>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</si>
  <si>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</si>
  <si>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</si>
  <si>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</si>
  <si>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</si>
  <si>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</si>
  <si>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</si>
  <si>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</si>
  <si>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</si>
  <si>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</si>
  <si>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</si>
  <si>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</si>
  <si>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</si>
  <si>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</si>
  <si>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</si>
  <si>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</si>
  <si>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</si>
  <si>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</si>
  <si>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</si>
  <si>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</si>
  <si>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</si>
  <si>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</si>
  <si>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</si>
  <si>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</si>
  <si>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</si>
  <si>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</si>
  <si>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</si>
  <si>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</si>
  <si>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</si>
  <si>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</si>
  <si>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</si>
  <si>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</si>
  <si>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</si>
  <si>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</si>
  <si>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</si>
  <si>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</si>
  <si>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</si>
  <si>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</si>
  <si>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</si>
  <si>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</si>
  <si>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</si>
  <si>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</si>
  <si>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</si>
  <si>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</si>
  <si>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</si>
  <si>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</si>
  <si>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</si>
  <si>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</si>
  <si>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</si>
  <si>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</si>
  <si>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</si>
  <si>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</si>
  <si>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</si>
  <si>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</si>
  <si>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</si>
  <si>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</si>
  <si>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</si>
  <si>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</si>
  <si>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</si>
  <si>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</si>
  <si>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</si>
  <si>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</si>
  <si>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</si>
  <si>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</si>
  <si>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</si>
  <si>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</si>
  <si>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</si>
  <si>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</si>
  <si>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</si>
  <si>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</si>
  <si>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</si>
  <si>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</si>
  <si>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</si>
  <si>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</si>
  <si>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</si>
  <si>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</si>
  <si>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</si>
  <si>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KIM GUN HEE</t>
  </si>
  <si>
    <t>KIM YUN A</t>
  </si>
  <si>
    <t>Jap, Ricky Lesmana</t>
  </si>
  <si>
    <t>Physical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</si>
</sst>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14" zoomScaleNormal="100" zoomScaleSheetLayoutView="110" workbookViewId="0">
      <selection activeCell="A23" sqref="A23:XFD49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403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404</v>
      </c>
      <c r="E16" s="62"/>
      <c r="F16" s="62"/>
      <c r="G16" s="62"/>
      <c r="H16" s="62"/>
      <c r="I16" s="19" t="s">
        <v>47</v>
      </c>
      <c r="J16" s="18" t="s">
        <v>26</v>
      </c>
      <c r="K16" s="20">
        <v>8.4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25"/>
    <row r="24" spans="1:41" ht="12.75" hidden="1" customHeight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ASHLEY ANDERSON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224</v>
      </c>
      <c r="Z25" s="33" t="s">
        <v>225</v>
      </c>
      <c r="AA25" s="33" t="s">
        <v>226</v>
      </c>
      <c r="AB25" s="33" t="s">
        <v>227</v>
      </c>
      <c r="AC25" s="33" t="s">
        <v>317</v>
      </c>
      <c r="AD25" s="1" t="s">
        <v>318</v>
      </c>
      <c r="AE25" s="1" t="s">
        <v>319</v>
      </c>
      <c r="AF25" s="1" t="s">
        <v>320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 xml:space="preserve">CHRISTIAN NATHANAEL 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228</v>
      </c>
      <c r="Z26" s="33" t="s">
        <v>229</v>
      </c>
      <c r="AA26" s="33" t="s">
        <v>230</v>
      </c>
      <c r="AB26" s="33" t="s">
        <v>231</v>
      </c>
      <c r="AC26" s="33" t="s">
        <v>321</v>
      </c>
      <c r="AD26" s="1" t="s">
        <v>322</v>
      </c>
      <c r="AE26" s="1" t="s">
        <v>323</v>
      </c>
      <c r="AF26" s="1" t="s">
        <v>324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DEA ESTERINA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232</v>
      </c>
      <c r="Z27" s="33" t="s">
        <v>233</v>
      </c>
      <c r="AA27" s="33" t="s">
        <v>234</v>
      </c>
      <c r="AB27" s="33" t="s">
        <v>235</v>
      </c>
      <c r="AC27" s="33" t="s">
        <v>329</v>
      </c>
      <c r="AD27" s="1" t="s">
        <v>326</v>
      </c>
      <c r="AE27" s="1" t="s">
        <v>327</v>
      </c>
      <c r="AF27" s="1" t="s">
        <v>328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JAMISON WIJAYA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236</v>
      </c>
      <c r="Z28" s="33" t="s">
        <v>237</v>
      </c>
      <c r="AA28" s="33" t="s">
        <v>238</v>
      </c>
      <c r="AB28" s="33" t="s">
        <v>239</v>
      </c>
      <c r="AC28" s="33" t="s">
        <v>333</v>
      </c>
      <c r="AD28" s="1" t="s">
        <v>330</v>
      </c>
      <c r="AE28" s="1" t="s">
        <v>331</v>
      </c>
      <c r="AF28" s="1" t="s">
        <v>332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JANETTE SUPANGAT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240</v>
      </c>
      <c r="Z29" s="33" t="s">
        <v>241</v>
      </c>
      <c r="AA29" s="33" t="s">
        <v>242</v>
      </c>
      <c r="AB29" s="33" t="s">
        <v>243</v>
      </c>
      <c r="AC29" s="33" t="s">
        <v>337</v>
      </c>
      <c r="AD29" s="1" t="s">
        <v>334</v>
      </c>
      <c r="AE29" s="1" t="s">
        <v>335</v>
      </c>
      <c r="AF29" s="1" t="s">
        <v>336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JEISEN ZEFANYA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244</v>
      </c>
      <c r="Z30" s="33" t="s">
        <v>245</v>
      </c>
      <c r="AA30" s="33" t="s">
        <v>246</v>
      </c>
      <c r="AB30" s="33" t="s">
        <v>247</v>
      </c>
      <c r="AC30" s="33" t="s">
        <v>341</v>
      </c>
      <c r="AD30" s="1" t="s">
        <v>338</v>
      </c>
      <c r="AE30" s="1" t="s">
        <v>339</v>
      </c>
      <c r="AF30" s="1" t="s">
        <v>340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 xml:space="preserve">JENNISE PATRICIA 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248</v>
      </c>
      <c r="Z31" s="33" t="s">
        <v>249</v>
      </c>
      <c r="AA31" s="33" t="s">
        <v>250</v>
      </c>
      <c r="AB31" s="33" t="s">
        <v>251</v>
      </c>
      <c r="AC31" s="33" t="s">
        <v>345</v>
      </c>
      <c r="AD31" s="1" t="s">
        <v>342</v>
      </c>
      <c r="AE31" s="1" t="s">
        <v>343</v>
      </c>
      <c r="AF31" s="1" t="s">
        <v>344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JOSE JUAN SUSANTO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252</v>
      </c>
      <c r="Z32" s="33" t="s">
        <v>253</v>
      </c>
      <c r="AA32" s="33" t="s">
        <v>254</v>
      </c>
      <c r="AB32" s="33" t="s">
        <v>255</v>
      </c>
      <c r="AC32" s="33" t="s">
        <v>349</v>
      </c>
      <c r="AD32" s="1" t="s">
        <v>346</v>
      </c>
      <c r="AE32" s="1" t="s">
        <v>347</v>
      </c>
      <c r="AF32" s="1" t="s">
        <v>348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JOSEPHINE WIDJAJA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256</v>
      </c>
      <c r="Z33" s="33" t="s">
        <v>257</v>
      </c>
      <c r="AA33" s="33" t="s">
        <v>258</v>
      </c>
      <c r="AB33" s="33" t="s">
        <v>259</v>
      </c>
      <c r="AC33" s="33" t="s">
        <v>353</v>
      </c>
      <c r="AD33" s="1" t="s">
        <v>350</v>
      </c>
      <c r="AE33" s="1" t="s">
        <v>351</v>
      </c>
      <c r="AF33" s="1" t="s">
        <v>325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KATHLEEN ISABELLA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174</v>
      </c>
      <c r="Y34" s="33" t="s">
        <v>260</v>
      </c>
      <c r="Z34" s="33" t="s">
        <v>261</v>
      </c>
      <c r="AA34" s="33" t="s">
        <v>262</v>
      </c>
      <c r="AB34" s="33" t="s">
        <v>263</v>
      </c>
      <c r="AC34" s="33" t="s">
        <v>357</v>
      </c>
      <c r="AD34" s="1" t="s">
        <v>354</v>
      </c>
      <c r="AE34" s="1" t="s">
        <v>355</v>
      </c>
      <c r="AF34" s="1" t="s">
        <v>352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KATHRYN CAHYADI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171</v>
      </c>
      <c r="V35" s="33" t="s">
        <v>172</v>
      </c>
      <c r="W35" s="33" t="s">
        <v>173</v>
      </c>
      <c r="X35" s="33" t="s">
        <v>178</v>
      </c>
      <c r="Y35" s="33" t="s">
        <v>264</v>
      </c>
      <c r="Z35" s="33" t="s">
        <v>265</v>
      </c>
      <c r="AA35" s="33" t="s">
        <v>266</v>
      </c>
      <c r="AB35" s="33" t="s">
        <v>267</v>
      </c>
      <c r="AC35" s="33" t="s">
        <v>361</v>
      </c>
      <c r="AD35" s="1" t="s">
        <v>358</v>
      </c>
      <c r="AE35" s="1" t="s">
        <v>359</v>
      </c>
      <c r="AF35" s="1" t="s">
        <v>356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KENDREW KYNE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175</v>
      </c>
      <c r="V36" s="33" t="s">
        <v>176</v>
      </c>
      <c r="W36" s="33" t="s">
        <v>177</v>
      </c>
      <c r="X36" s="33" t="s">
        <v>182</v>
      </c>
      <c r="Y36" s="33" t="s">
        <v>268</v>
      </c>
      <c r="Z36" s="33" t="s">
        <v>269</v>
      </c>
      <c r="AA36" s="33" t="s">
        <v>270</v>
      </c>
      <c r="AB36" s="33" t="s">
        <v>271</v>
      </c>
      <c r="AC36" s="33" t="s">
        <v>365</v>
      </c>
      <c r="AD36" s="1" t="s">
        <v>362</v>
      </c>
      <c r="AE36" s="1" t="s">
        <v>363</v>
      </c>
      <c r="AF36" s="1" t="s">
        <v>360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 xml:space="preserve">KEVIN CHESTER 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179</v>
      </c>
      <c r="V37" s="33" t="s">
        <v>180</v>
      </c>
      <c r="W37" s="33" t="s">
        <v>181</v>
      </c>
      <c r="X37" s="33" t="s">
        <v>186</v>
      </c>
      <c r="Y37" s="33" t="s">
        <v>272</v>
      </c>
      <c r="Z37" s="33" t="s">
        <v>273</v>
      </c>
      <c r="AA37" s="33" t="s">
        <v>274</v>
      </c>
      <c r="AB37" s="33" t="s">
        <v>275</v>
      </c>
      <c r="AC37" s="33" t="s">
        <v>369</v>
      </c>
      <c r="AD37" s="1" t="s">
        <v>366</v>
      </c>
      <c r="AE37" s="1" t="s">
        <v>367</v>
      </c>
      <c r="AF37" s="1" t="s">
        <v>364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KYRA RISANTI RUSLY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183</v>
      </c>
      <c r="V38" s="33" t="s">
        <v>184</v>
      </c>
      <c r="W38" s="33" t="s">
        <v>185</v>
      </c>
      <c r="X38" s="33" t="s">
        <v>190</v>
      </c>
      <c r="Y38" s="33" t="s">
        <v>276</v>
      </c>
      <c r="Z38" s="33" t="s">
        <v>277</v>
      </c>
      <c r="AA38" s="33" t="s">
        <v>278</v>
      </c>
      <c r="AB38" s="33" t="s">
        <v>279</v>
      </c>
      <c r="AC38" s="33" t="s">
        <v>373</v>
      </c>
      <c r="AD38" s="1" t="s">
        <v>370</v>
      </c>
      <c r="AE38" s="1" t="s">
        <v>371</v>
      </c>
      <c r="AF38" s="1" t="s">
        <v>368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 xml:space="preserve">LOUIS VELASCO 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187</v>
      </c>
      <c r="V39" s="33" t="s">
        <v>188</v>
      </c>
      <c r="W39" s="33" t="s">
        <v>189</v>
      </c>
      <c r="X39" s="33" t="s">
        <v>194</v>
      </c>
      <c r="Y39" s="33" t="s">
        <v>280</v>
      </c>
      <c r="Z39" s="33" t="s">
        <v>281</v>
      </c>
      <c r="AA39" s="33" t="s">
        <v>282</v>
      </c>
      <c r="AB39" s="33" t="s">
        <v>283</v>
      </c>
      <c r="AC39" s="33" t="s">
        <v>377</v>
      </c>
      <c r="AD39" s="1" t="s">
        <v>374</v>
      </c>
      <c r="AE39" s="1" t="s">
        <v>375</v>
      </c>
      <c r="AF39" s="1" t="s">
        <v>372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MATTHEW BUDHI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191</v>
      </c>
      <c r="V40" s="33" t="s">
        <v>192</v>
      </c>
      <c r="W40" s="33" t="s">
        <v>193</v>
      </c>
      <c r="X40" s="33" t="s">
        <v>198</v>
      </c>
      <c r="Y40" s="33" t="s">
        <v>284</v>
      </c>
      <c r="Z40" s="33" t="s">
        <v>285</v>
      </c>
      <c r="AA40" s="33" t="s">
        <v>286</v>
      </c>
      <c r="AB40" s="33" t="s">
        <v>287</v>
      </c>
      <c r="AC40" s="33" t="s">
        <v>381</v>
      </c>
      <c r="AD40" s="1" t="s">
        <v>378</v>
      </c>
      <c r="AE40" s="1" t="s">
        <v>379</v>
      </c>
      <c r="AF40" s="1" t="s">
        <v>376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NATHAN WIDJAJA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195</v>
      </c>
      <c r="V41" s="33" t="s">
        <v>196</v>
      </c>
      <c r="W41" s="33" t="s">
        <v>197</v>
      </c>
      <c r="X41" s="33" t="s">
        <v>202</v>
      </c>
      <c r="Y41" s="33" t="s">
        <v>288</v>
      </c>
      <c r="Z41" s="33" t="s">
        <v>289</v>
      </c>
      <c r="AA41" s="33" t="s">
        <v>290</v>
      </c>
      <c r="AB41" s="33" t="s">
        <v>291</v>
      </c>
      <c r="AC41" s="33" t="s">
        <v>385</v>
      </c>
      <c r="AD41" s="1" t="s">
        <v>382</v>
      </c>
      <c r="AE41" s="1" t="s">
        <v>383</v>
      </c>
      <c r="AF41" s="1" t="s">
        <v>380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 xml:space="preserve">NICOLA FARRELL 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199</v>
      </c>
      <c r="V42" s="33" t="s">
        <v>200</v>
      </c>
      <c r="W42" s="33" t="s">
        <v>201</v>
      </c>
      <c r="X42" s="33" t="s">
        <v>206</v>
      </c>
      <c r="Y42" s="33" t="s">
        <v>292</v>
      </c>
      <c r="Z42" s="33" t="s">
        <v>293</v>
      </c>
      <c r="AA42" s="33" t="s">
        <v>294</v>
      </c>
      <c r="AB42" s="33" t="s">
        <v>295</v>
      </c>
      <c r="AC42" s="33" t="s">
        <v>389</v>
      </c>
      <c r="AD42" s="1" t="s">
        <v>386</v>
      </c>
      <c r="AE42" s="1" t="s">
        <v>387</v>
      </c>
      <c r="AF42" s="1" t="s">
        <v>384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 xml:space="preserve">NICOLE VENA </v>
      </c>
      <c r="P43" s="8">
        <v>20</v>
      </c>
      <c r="Q43" s="33" t="s">
        <v>401</v>
      </c>
      <c r="R43" s="33" t="s">
        <v>129</v>
      </c>
      <c r="S43" s="33" t="s">
        <v>130</v>
      </c>
      <c r="T43" s="33" t="s">
        <v>131</v>
      </c>
      <c r="U43" s="33" t="s">
        <v>203</v>
      </c>
      <c r="V43" s="33" t="s">
        <v>204</v>
      </c>
      <c r="W43" s="33" t="s">
        <v>205</v>
      </c>
      <c r="X43" s="33" t="s">
        <v>210</v>
      </c>
      <c r="Y43" s="33" t="s">
        <v>296</v>
      </c>
      <c r="Z43" s="33" t="s">
        <v>297</v>
      </c>
      <c r="AA43" s="33" t="s">
        <v>298</v>
      </c>
      <c r="AB43" s="33" t="s">
        <v>299</v>
      </c>
      <c r="AC43" s="33" t="s">
        <v>393</v>
      </c>
      <c r="AD43" s="1" t="s">
        <v>390</v>
      </c>
      <c r="AE43" s="1" t="s">
        <v>391</v>
      </c>
      <c r="AF43" s="1" t="s">
        <v>388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>RICHARD TRIHADI</v>
      </c>
      <c r="P44" s="8">
        <v>21</v>
      </c>
      <c r="Q44" s="33"/>
      <c r="R44" s="33"/>
      <c r="S44" s="33"/>
      <c r="T44" s="33"/>
      <c r="U44" s="33" t="s">
        <v>207</v>
      </c>
      <c r="V44" s="33" t="s">
        <v>208</v>
      </c>
      <c r="W44" s="33" t="s">
        <v>209</v>
      </c>
      <c r="X44" s="33" t="s">
        <v>214</v>
      </c>
      <c r="Y44" s="33" t="s">
        <v>300</v>
      </c>
      <c r="Z44" s="33" t="s">
        <v>301</v>
      </c>
      <c r="AA44" s="33" t="s">
        <v>302</v>
      </c>
      <c r="AB44" s="33" t="s">
        <v>303</v>
      </c>
      <c r="AC44" s="33" t="s">
        <v>397</v>
      </c>
      <c r="AD44" s="1" t="s">
        <v>394</v>
      </c>
      <c r="AE44" s="1" t="s">
        <v>395</v>
      </c>
      <c r="AF44" s="1" t="s">
        <v>392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>SHERINE HANS JOCELYNE</v>
      </c>
      <c r="P45" s="8">
        <v>22</v>
      </c>
      <c r="Q45" s="33"/>
      <c r="R45" s="33"/>
      <c r="S45" s="33"/>
      <c r="T45" s="33"/>
      <c r="U45" s="33" t="s">
        <v>211</v>
      </c>
      <c r="V45" s="33" t="s">
        <v>212</v>
      </c>
      <c r="W45" s="33" t="s">
        <v>213</v>
      </c>
      <c r="X45" s="33" t="s">
        <v>218</v>
      </c>
      <c r="Y45" s="33" t="s">
        <v>304</v>
      </c>
      <c r="Z45" s="33" t="s">
        <v>305</v>
      </c>
      <c r="AA45" s="33" t="s">
        <v>306</v>
      </c>
      <c r="AB45" s="33" t="s">
        <v>307</v>
      </c>
      <c r="AC45" s="33"/>
      <c r="AD45" s="1"/>
      <c r="AE45" s="1"/>
      <c r="AF45" s="1" t="s">
        <v>396</v>
      </c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 xml:space="preserve">SOVIOLA GRACIA </v>
      </c>
      <c r="P46" s="8">
        <v>23</v>
      </c>
      <c r="Q46" s="33"/>
      <c r="R46" s="33"/>
      <c r="S46" s="33"/>
      <c r="T46" s="33"/>
      <c r="U46" s="33" t="s">
        <v>215</v>
      </c>
      <c r="V46" s="33" t="s">
        <v>216</v>
      </c>
      <c r="W46" s="33" t="s">
        <v>217</v>
      </c>
      <c r="X46" s="33" t="s">
        <v>222</v>
      </c>
      <c r="Y46" s="33" t="s">
        <v>308</v>
      </c>
      <c r="Z46" s="33" t="s">
        <v>309</v>
      </c>
      <c r="AA46" s="33" t="s">
        <v>310</v>
      </c>
      <c r="AB46" s="33" t="s">
        <v>311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>SUGIANSYAH</v>
      </c>
      <c r="P47" s="8">
        <v>24</v>
      </c>
      <c r="Q47" s="33"/>
      <c r="R47" s="33"/>
      <c r="S47" s="33"/>
      <c r="T47" s="33"/>
      <c r="U47" s="33" t="s">
        <v>219</v>
      </c>
      <c r="V47" s="33" t="s">
        <v>220</v>
      </c>
      <c r="W47" s="33" t="s">
        <v>221</v>
      </c>
      <c r="X47" s="33" t="s">
        <v>223</v>
      </c>
      <c r="Y47" s="33" t="s">
        <v>312</v>
      </c>
      <c r="Z47" s="33" t="s">
        <v>313</v>
      </c>
      <c r="AA47" s="33" t="s">
        <v>314</v>
      </c>
      <c r="AB47" s="33" t="s">
        <v>315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/>
      <c r="Y48" s="33"/>
      <c r="Z48" s="33" t="s">
        <v>402</v>
      </c>
      <c r="AA48" s="33" t="s">
        <v>316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x14ac:dyDescent="0.25">
      <c r="C50" s="6"/>
    </row>
  </sheetData>
  <sheetProtection password="C616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opLeftCell="A7" zoomScale="90" zoomScaleNormal="90" workbookViewId="0">
      <selection activeCell="N33" sqref="N33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66">
        <f>Input!K16</f>
        <v>8.4</v>
      </c>
      <c r="E5" s="66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ASHLEY ANDERSON</v>
      </c>
      <c r="C10" s="51">
        <v>75</v>
      </c>
      <c r="D10" s="51"/>
      <c r="E10" s="51"/>
      <c r="F10" s="51"/>
      <c r="G10" s="51"/>
      <c r="H10" s="51"/>
      <c r="I10" s="51"/>
      <c r="J10" s="51"/>
      <c r="K10" s="51"/>
      <c r="L10" s="51"/>
      <c r="M10" s="4">
        <f>AVERAGE(C10:L10)</f>
        <v>75</v>
      </c>
      <c r="N10" s="51">
        <v>80</v>
      </c>
      <c r="O10" s="51"/>
      <c r="P10" s="51"/>
      <c r="Q10" s="51"/>
      <c r="R10" s="51"/>
      <c r="S10" s="4">
        <f>AVERAGE(N10:R10)</f>
        <v>80</v>
      </c>
      <c r="T10" s="4">
        <f>0.05*M10+0.1*S10</f>
        <v>11.75</v>
      </c>
      <c r="U10" s="42">
        <f>ROUND(T10/15*100,0)</f>
        <v>78</v>
      </c>
      <c r="V10" s="48" t="str">
        <f>IF(U10&gt;=90,"A*",IF(U10&gt;=80,"A", IF(U10&gt;=70,"B",IF(U10&gt;=60,"C",IF(U10&gt;=50,"D",IF(U10&gt;=40,"E","U"))))))</f>
        <v>B</v>
      </c>
    </row>
    <row r="11" spans="1:22" x14ac:dyDescent="0.25">
      <c r="A11" s="48">
        <v>2</v>
      </c>
      <c r="B11" s="49" t="str">
        <f>Input!B26</f>
        <v xml:space="preserve">CHRISTIAN NATHANAEL </v>
      </c>
      <c r="C11" s="51">
        <v>75</v>
      </c>
      <c r="D11" s="51"/>
      <c r="E11" s="51"/>
      <c r="F11" s="51"/>
      <c r="G11" s="51"/>
      <c r="H11" s="51"/>
      <c r="I11" s="51"/>
      <c r="J11" s="51"/>
      <c r="K11" s="51"/>
      <c r="L11" s="51"/>
      <c r="M11" s="4">
        <f t="shared" ref="M11:M33" si="0">AVERAGE(C11:L11)</f>
        <v>75</v>
      </c>
      <c r="N11" s="51">
        <v>75</v>
      </c>
      <c r="O11" s="51"/>
      <c r="P11" s="51"/>
      <c r="Q11" s="51"/>
      <c r="R11" s="51"/>
      <c r="S11" s="4">
        <f t="shared" ref="S11:S33" si="1">AVERAGE(N11:R11)</f>
        <v>75</v>
      </c>
      <c r="T11" s="4">
        <f t="shared" ref="T11:T33" si="2">0.05*M11+0.1*S11</f>
        <v>11.25</v>
      </c>
      <c r="U11" s="42">
        <f t="shared" ref="U11:U33" si="3">ROUND(T11/15*100,0)</f>
        <v>75</v>
      </c>
      <c r="V11" s="48" t="str">
        <f t="shared" ref="V11:V33" si="4">IF(U11&gt;=90,"A*",IF(U11&gt;=80,"A", IF(U11&gt;=70,"B",IF(U11&gt;=60,"C",IF(U11&gt;=50,"D",IF(U11&gt;=40,"E","U"))))))</f>
        <v>B</v>
      </c>
    </row>
    <row r="12" spans="1:22" x14ac:dyDescent="0.25">
      <c r="A12" s="48">
        <v>3</v>
      </c>
      <c r="B12" s="49" t="str">
        <f>Input!B27</f>
        <v>DEA ESTERINA</v>
      </c>
      <c r="C12" s="51">
        <v>73</v>
      </c>
      <c r="D12" s="51"/>
      <c r="E12" s="51"/>
      <c r="F12" s="51"/>
      <c r="G12" s="51"/>
      <c r="H12" s="51"/>
      <c r="I12" s="51"/>
      <c r="J12" s="51"/>
      <c r="K12" s="51"/>
      <c r="L12" s="51"/>
      <c r="M12" s="4">
        <f t="shared" si="0"/>
        <v>73</v>
      </c>
      <c r="N12" s="51">
        <v>70</v>
      </c>
      <c r="O12" s="51"/>
      <c r="P12" s="51"/>
      <c r="Q12" s="51"/>
      <c r="R12" s="51"/>
      <c r="S12" s="4">
        <f t="shared" si="1"/>
        <v>70</v>
      </c>
      <c r="T12" s="4">
        <f t="shared" si="2"/>
        <v>10.65</v>
      </c>
      <c r="U12" s="42">
        <f t="shared" si="3"/>
        <v>71</v>
      </c>
      <c r="V12" s="48" t="str">
        <f t="shared" si="4"/>
        <v>B</v>
      </c>
    </row>
    <row r="13" spans="1:22" x14ac:dyDescent="0.25">
      <c r="A13" s="48">
        <v>4</v>
      </c>
      <c r="B13" s="49" t="str">
        <f>Input!B28</f>
        <v>JAMISON WIJAYA</v>
      </c>
      <c r="C13" s="51">
        <v>76</v>
      </c>
      <c r="D13" s="51"/>
      <c r="E13" s="51"/>
      <c r="F13" s="51"/>
      <c r="G13" s="51"/>
      <c r="H13" s="51"/>
      <c r="I13" s="51"/>
      <c r="J13" s="51"/>
      <c r="K13" s="51"/>
      <c r="L13" s="51"/>
      <c r="M13" s="4">
        <f t="shared" si="0"/>
        <v>76</v>
      </c>
      <c r="N13" s="51">
        <v>76</v>
      </c>
      <c r="O13" s="51"/>
      <c r="P13" s="51"/>
      <c r="Q13" s="51"/>
      <c r="R13" s="51"/>
      <c r="S13" s="4">
        <f t="shared" si="1"/>
        <v>76</v>
      </c>
      <c r="T13" s="4">
        <f t="shared" si="2"/>
        <v>11.4</v>
      </c>
      <c r="U13" s="42">
        <f t="shared" si="3"/>
        <v>76</v>
      </c>
      <c r="V13" s="48" t="str">
        <f t="shared" si="4"/>
        <v>B</v>
      </c>
    </row>
    <row r="14" spans="1:22" x14ac:dyDescent="0.25">
      <c r="A14" s="48">
        <v>5</v>
      </c>
      <c r="B14" s="49" t="str">
        <f>Input!B29</f>
        <v>JANETTE SUPANGAT</v>
      </c>
      <c r="C14" s="51">
        <v>71</v>
      </c>
      <c r="D14" s="51"/>
      <c r="E14" s="51"/>
      <c r="F14" s="51"/>
      <c r="G14" s="51"/>
      <c r="H14" s="51"/>
      <c r="I14" s="51"/>
      <c r="J14" s="51"/>
      <c r="K14" s="51"/>
      <c r="L14" s="51"/>
      <c r="M14" s="4">
        <f t="shared" si="0"/>
        <v>71</v>
      </c>
      <c r="N14" s="51">
        <v>76</v>
      </c>
      <c r="O14" s="51"/>
      <c r="P14" s="51"/>
      <c r="Q14" s="51"/>
      <c r="R14" s="51"/>
      <c r="S14" s="4">
        <f t="shared" si="1"/>
        <v>76</v>
      </c>
      <c r="T14" s="4">
        <f t="shared" si="2"/>
        <v>11.15</v>
      </c>
      <c r="U14" s="42">
        <f t="shared" si="3"/>
        <v>74</v>
      </c>
      <c r="V14" s="48" t="str">
        <f t="shared" si="4"/>
        <v>B</v>
      </c>
    </row>
    <row r="15" spans="1:22" x14ac:dyDescent="0.25">
      <c r="A15" s="48">
        <v>6</v>
      </c>
      <c r="B15" s="49" t="str">
        <f>Input!B30</f>
        <v>JEISEN ZEFANYA</v>
      </c>
      <c r="C15" s="51">
        <v>72</v>
      </c>
      <c r="D15" s="51"/>
      <c r="E15" s="51"/>
      <c r="F15" s="51"/>
      <c r="G15" s="51"/>
      <c r="H15" s="51"/>
      <c r="I15" s="51"/>
      <c r="J15" s="51"/>
      <c r="K15" s="51"/>
      <c r="L15" s="51"/>
      <c r="M15" s="4">
        <f t="shared" si="0"/>
        <v>72</v>
      </c>
      <c r="N15" s="51">
        <v>77</v>
      </c>
      <c r="O15" s="51"/>
      <c r="P15" s="51"/>
      <c r="Q15" s="51"/>
      <c r="R15" s="51"/>
      <c r="S15" s="4">
        <f t="shared" si="1"/>
        <v>77</v>
      </c>
      <c r="T15" s="4">
        <f t="shared" si="2"/>
        <v>11.3</v>
      </c>
      <c r="U15" s="42">
        <f t="shared" si="3"/>
        <v>75</v>
      </c>
      <c r="V15" s="48" t="str">
        <f t="shared" si="4"/>
        <v>B</v>
      </c>
    </row>
    <row r="16" spans="1:22" x14ac:dyDescent="0.25">
      <c r="A16" s="48">
        <v>7</v>
      </c>
      <c r="B16" s="49" t="str">
        <f>Input!B31</f>
        <v xml:space="preserve">JENNISE PATRICIA </v>
      </c>
      <c r="C16" s="51">
        <v>73</v>
      </c>
      <c r="D16" s="51"/>
      <c r="E16" s="51"/>
      <c r="F16" s="51"/>
      <c r="G16" s="51"/>
      <c r="H16" s="51"/>
      <c r="I16" s="51"/>
      <c r="J16" s="51"/>
      <c r="K16" s="51"/>
      <c r="L16" s="51"/>
      <c r="M16" s="4">
        <f t="shared" si="0"/>
        <v>73</v>
      </c>
      <c r="N16" s="51">
        <v>76</v>
      </c>
      <c r="O16" s="51"/>
      <c r="P16" s="51"/>
      <c r="Q16" s="51"/>
      <c r="R16" s="51"/>
      <c r="S16" s="4">
        <f t="shared" si="1"/>
        <v>76</v>
      </c>
      <c r="T16" s="4">
        <f t="shared" si="2"/>
        <v>11.25</v>
      </c>
      <c r="U16" s="42">
        <f t="shared" si="3"/>
        <v>75</v>
      </c>
      <c r="V16" s="48" t="str">
        <f t="shared" si="4"/>
        <v>B</v>
      </c>
    </row>
    <row r="17" spans="1:22" x14ac:dyDescent="0.25">
      <c r="A17" s="48">
        <v>8</v>
      </c>
      <c r="B17" s="49" t="str">
        <f>Input!B32</f>
        <v>JOSE JUAN SUSANTO</v>
      </c>
      <c r="C17" s="51">
        <v>80</v>
      </c>
      <c r="D17" s="51"/>
      <c r="E17" s="51"/>
      <c r="F17" s="51"/>
      <c r="G17" s="51"/>
      <c r="H17" s="51"/>
      <c r="I17" s="51"/>
      <c r="J17" s="51"/>
      <c r="K17" s="51"/>
      <c r="L17" s="51"/>
      <c r="M17" s="4">
        <f t="shared" si="0"/>
        <v>80</v>
      </c>
      <c r="N17" s="51">
        <v>80</v>
      </c>
      <c r="O17" s="51"/>
      <c r="P17" s="51"/>
      <c r="Q17" s="51"/>
      <c r="R17" s="51"/>
      <c r="S17" s="4">
        <f t="shared" si="1"/>
        <v>80</v>
      </c>
      <c r="T17" s="4">
        <f t="shared" si="2"/>
        <v>12</v>
      </c>
      <c r="U17" s="42">
        <f t="shared" si="3"/>
        <v>80</v>
      </c>
      <c r="V17" s="48" t="str">
        <f t="shared" si="4"/>
        <v>A</v>
      </c>
    </row>
    <row r="18" spans="1:22" x14ac:dyDescent="0.25">
      <c r="A18" s="48">
        <v>9</v>
      </c>
      <c r="B18" s="49" t="str">
        <f>Input!B33</f>
        <v>JOSEPHINE WIDJAJA</v>
      </c>
      <c r="C18" s="51">
        <v>76</v>
      </c>
      <c r="D18" s="51"/>
      <c r="E18" s="51"/>
      <c r="F18" s="51"/>
      <c r="G18" s="51"/>
      <c r="H18" s="51"/>
      <c r="I18" s="51"/>
      <c r="J18" s="51"/>
      <c r="K18" s="51"/>
      <c r="L18" s="51"/>
      <c r="M18" s="4">
        <f t="shared" si="0"/>
        <v>76</v>
      </c>
      <c r="N18" s="51">
        <v>75</v>
      </c>
      <c r="O18" s="51"/>
      <c r="P18" s="51"/>
      <c r="Q18" s="51"/>
      <c r="R18" s="51"/>
      <c r="S18" s="4">
        <f t="shared" si="1"/>
        <v>75</v>
      </c>
      <c r="T18" s="4">
        <f t="shared" si="2"/>
        <v>11.3</v>
      </c>
      <c r="U18" s="42">
        <f t="shared" si="3"/>
        <v>75</v>
      </c>
      <c r="V18" s="48" t="str">
        <f t="shared" si="4"/>
        <v>B</v>
      </c>
    </row>
    <row r="19" spans="1:22" x14ac:dyDescent="0.25">
      <c r="A19" s="48">
        <v>10</v>
      </c>
      <c r="B19" s="49" t="str">
        <f>Input!B34</f>
        <v>KATHLEEN ISABELLA</v>
      </c>
      <c r="C19" s="51">
        <v>74</v>
      </c>
      <c r="D19" s="51"/>
      <c r="E19" s="51"/>
      <c r="F19" s="51"/>
      <c r="G19" s="51"/>
      <c r="H19" s="51"/>
      <c r="I19" s="51"/>
      <c r="J19" s="51"/>
      <c r="K19" s="51"/>
      <c r="L19" s="51"/>
      <c r="M19" s="4">
        <f t="shared" si="0"/>
        <v>74</v>
      </c>
      <c r="N19" s="51">
        <v>76</v>
      </c>
      <c r="O19" s="51"/>
      <c r="P19" s="51"/>
      <c r="Q19" s="51"/>
      <c r="R19" s="51"/>
      <c r="S19" s="4">
        <f t="shared" si="1"/>
        <v>76</v>
      </c>
      <c r="T19" s="4">
        <f t="shared" si="2"/>
        <v>11.3</v>
      </c>
      <c r="U19" s="42">
        <f t="shared" si="3"/>
        <v>75</v>
      </c>
      <c r="V19" s="48" t="str">
        <f t="shared" si="4"/>
        <v>B</v>
      </c>
    </row>
    <row r="20" spans="1:22" x14ac:dyDescent="0.25">
      <c r="A20" s="48">
        <v>11</v>
      </c>
      <c r="B20" s="49" t="str">
        <f>Input!B35</f>
        <v>KATHRYN CAHYADI</v>
      </c>
      <c r="C20" s="51">
        <v>78</v>
      </c>
      <c r="D20" s="51"/>
      <c r="E20" s="51"/>
      <c r="F20" s="51"/>
      <c r="G20" s="51"/>
      <c r="H20" s="51"/>
      <c r="I20" s="51"/>
      <c r="J20" s="51"/>
      <c r="K20" s="51"/>
      <c r="L20" s="51"/>
      <c r="M20" s="4">
        <f t="shared" si="0"/>
        <v>78</v>
      </c>
      <c r="N20" s="51">
        <v>80</v>
      </c>
      <c r="O20" s="51"/>
      <c r="P20" s="51"/>
      <c r="Q20" s="51"/>
      <c r="R20" s="51"/>
      <c r="S20" s="4">
        <f t="shared" si="1"/>
        <v>80</v>
      </c>
      <c r="T20" s="4">
        <f t="shared" si="2"/>
        <v>11.9</v>
      </c>
      <c r="U20" s="42">
        <f t="shared" si="3"/>
        <v>79</v>
      </c>
      <c r="V20" s="48" t="str">
        <f t="shared" si="4"/>
        <v>B</v>
      </c>
    </row>
    <row r="21" spans="1:22" x14ac:dyDescent="0.25">
      <c r="A21" s="48">
        <v>12</v>
      </c>
      <c r="B21" s="49" t="str">
        <f>Input!B36</f>
        <v>KENDREW KYNE</v>
      </c>
      <c r="C21" s="51">
        <v>76</v>
      </c>
      <c r="D21" s="51"/>
      <c r="E21" s="51"/>
      <c r="F21" s="51"/>
      <c r="G21" s="51"/>
      <c r="H21" s="51"/>
      <c r="I21" s="51"/>
      <c r="J21" s="51"/>
      <c r="K21" s="51"/>
      <c r="L21" s="51"/>
      <c r="M21" s="4">
        <f t="shared" si="0"/>
        <v>76</v>
      </c>
      <c r="N21" s="51">
        <v>75</v>
      </c>
      <c r="O21" s="51"/>
      <c r="P21" s="51"/>
      <c r="Q21" s="51"/>
      <c r="R21" s="51"/>
      <c r="S21" s="4">
        <f t="shared" si="1"/>
        <v>75</v>
      </c>
      <c r="T21" s="4">
        <f t="shared" si="2"/>
        <v>11.3</v>
      </c>
      <c r="U21" s="42">
        <f t="shared" si="3"/>
        <v>75</v>
      </c>
      <c r="V21" s="48" t="str">
        <f t="shared" si="4"/>
        <v>B</v>
      </c>
    </row>
    <row r="22" spans="1:22" x14ac:dyDescent="0.25">
      <c r="A22" s="48">
        <v>13</v>
      </c>
      <c r="B22" s="49" t="str">
        <f>Input!B37</f>
        <v xml:space="preserve">KEVIN CHESTER </v>
      </c>
      <c r="C22" s="51">
        <v>78</v>
      </c>
      <c r="D22" s="51"/>
      <c r="E22" s="51"/>
      <c r="F22" s="51"/>
      <c r="G22" s="51"/>
      <c r="H22" s="51"/>
      <c r="I22" s="51"/>
      <c r="J22" s="51"/>
      <c r="K22" s="51"/>
      <c r="L22" s="51"/>
      <c r="M22" s="4">
        <f t="shared" si="0"/>
        <v>78</v>
      </c>
      <c r="N22" s="51">
        <v>80</v>
      </c>
      <c r="O22" s="51"/>
      <c r="P22" s="51"/>
      <c r="Q22" s="51"/>
      <c r="R22" s="51"/>
      <c r="S22" s="4">
        <f t="shared" si="1"/>
        <v>80</v>
      </c>
      <c r="T22" s="4">
        <f t="shared" si="2"/>
        <v>11.9</v>
      </c>
      <c r="U22" s="42">
        <f t="shared" si="3"/>
        <v>79</v>
      </c>
      <c r="V22" s="48" t="str">
        <f t="shared" si="4"/>
        <v>B</v>
      </c>
    </row>
    <row r="23" spans="1:22" x14ac:dyDescent="0.25">
      <c r="A23" s="48">
        <v>14</v>
      </c>
      <c r="B23" s="49" t="str">
        <f>Input!B38</f>
        <v>KYRA RISANTI RUSLY</v>
      </c>
      <c r="C23" s="51">
        <v>79</v>
      </c>
      <c r="D23" s="51"/>
      <c r="E23" s="51"/>
      <c r="F23" s="51"/>
      <c r="G23" s="51"/>
      <c r="H23" s="51"/>
      <c r="I23" s="51"/>
      <c r="J23" s="51"/>
      <c r="K23" s="51"/>
      <c r="L23" s="51"/>
      <c r="M23" s="4">
        <f t="shared" si="0"/>
        <v>79</v>
      </c>
      <c r="N23" s="51">
        <v>80</v>
      </c>
      <c r="O23" s="51"/>
      <c r="P23" s="51"/>
      <c r="Q23" s="51"/>
      <c r="R23" s="51"/>
      <c r="S23" s="4">
        <f t="shared" si="1"/>
        <v>80</v>
      </c>
      <c r="T23" s="4">
        <f t="shared" si="2"/>
        <v>11.95</v>
      </c>
      <c r="U23" s="42">
        <f t="shared" si="3"/>
        <v>80</v>
      </c>
      <c r="V23" s="48" t="str">
        <f t="shared" si="4"/>
        <v>A</v>
      </c>
    </row>
    <row r="24" spans="1:22" x14ac:dyDescent="0.25">
      <c r="A24" s="48">
        <v>15</v>
      </c>
      <c r="B24" s="49" t="str">
        <f>Input!B39</f>
        <v xml:space="preserve">LOUIS VELASCO </v>
      </c>
      <c r="C24" s="51">
        <v>77</v>
      </c>
      <c r="D24" s="51"/>
      <c r="E24" s="51"/>
      <c r="F24" s="51"/>
      <c r="G24" s="51"/>
      <c r="H24" s="51"/>
      <c r="I24" s="51"/>
      <c r="J24" s="51"/>
      <c r="K24" s="51"/>
      <c r="L24" s="51"/>
      <c r="M24" s="4">
        <f t="shared" si="0"/>
        <v>77</v>
      </c>
      <c r="N24" s="51">
        <v>75</v>
      </c>
      <c r="O24" s="51"/>
      <c r="P24" s="51"/>
      <c r="Q24" s="51"/>
      <c r="R24" s="51"/>
      <c r="S24" s="4">
        <f t="shared" si="1"/>
        <v>75</v>
      </c>
      <c r="T24" s="4">
        <f t="shared" si="2"/>
        <v>11.35</v>
      </c>
      <c r="U24" s="42">
        <f t="shared" si="3"/>
        <v>76</v>
      </c>
      <c r="V24" s="48" t="str">
        <f t="shared" si="4"/>
        <v>B</v>
      </c>
    </row>
    <row r="25" spans="1:22" x14ac:dyDescent="0.25">
      <c r="A25" s="48">
        <v>16</v>
      </c>
      <c r="B25" s="49" t="str">
        <f>Input!B40</f>
        <v>MATTHEW BUDHI</v>
      </c>
      <c r="C25" s="51">
        <v>81</v>
      </c>
      <c r="D25" s="51"/>
      <c r="E25" s="51"/>
      <c r="F25" s="51"/>
      <c r="G25" s="51"/>
      <c r="H25" s="51"/>
      <c r="I25" s="51"/>
      <c r="J25" s="51"/>
      <c r="K25" s="51"/>
      <c r="L25" s="51"/>
      <c r="M25" s="4">
        <f t="shared" si="0"/>
        <v>81</v>
      </c>
      <c r="N25" s="51">
        <v>98</v>
      </c>
      <c r="O25" s="51"/>
      <c r="P25" s="51"/>
      <c r="Q25" s="51"/>
      <c r="R25" s="51"/>
      <c r="S25" s="4">
        <f t="shared" si="1"/>
        <v>98</v>
      </c>
      <c r="T25" s="4">
        <f t="shared" si="2"/>
        <v>13.850000000000001</v>
      </c>
      <c r="U25" s="42">
        <f t="shared" si="3"/>
        <v>92</v>
      </c>
      <c r="V25" s="48" t="str">
        <f t="shared" si="4"/>
        <v>A*</v>
      </c>
    </row>
    <row r="26" spans="1:22" x14ac:dyDescent="0.25">
      <c r="A26" s="48">
        <v>17</v>
      </c>
      <c r="B26" s="49" t="str">
        <f>Input!B41</f>
        <v>NATHAN WIDJAJA</v>
      </c>
      <c r="C26" s="51">
        <v>76</v>
      </c>
      <c r="D26" s="51"/>
      <c r="E26" s="51"/>
      <c r="F26" s="51"/>
      <c r="G26" s="51"/>
      <c r="H26" s="51"/>
      <c r="I26" s="51"/>
      <c r="J26" s="51"/>
      <c r="K26" s="51"/>
      <c r="L26" s="51"/>
      <c r="M26" s="4">
        <f t="shared" si="0"/>
        <v>76</v>
      </c>
      <c r="N26" s="51">
        <v>75</v>
      </c>
      <c r="O26" s="51"/>
      <c r="P26" s="51"/>
      <c r="Q26" s="51"/>
      <c r="R26" s="51"/>
      <c r="S26" s="4">
        <f t="shared" si="1"/>
        <v>75</v>
      </c>
      <c r="T26" s="4">
        <f t="shared" si="2"/>
        <v>11.3</v>
      </c>
      <c r="U26" s="42">
        <f t="shared" si="3"/>
        <v>75</v>
      </c>
      <c r="V26" s="48" t="str">
        <f t="shared" si="4"/>
        <v>B</v>
      </c>
    </row>
    <row r="27" spans="1:22" x14ac:dyDescent="0.25">
      <c r="A27" s="48">
        <v>18</v>
      </c>
      <c r="B27" s="49" t="str">
        <f>Input!B42</f>
        <v xml:space="preserve">NICOLA FARRELL </v>
      </c>
      <c r="C27" s="51">
        <v>77</v>
      </c>
      <c r="D27" s="51"/>
      <c r="E27" s="51"/>
      <c r="F27" s="51"/>
      <c r="G27" s="51"/>
      <c r="H27" s="51"/>
      <c r="I27" s="51"/>
      <c r="J27" s="51"/>
      <c r="K27" s="51"/>
      <c r="L27" s="51"/>
      <c r="M27" s="4">
        <f t="shared" si="0"/>
        <v>77</v>
      </c>
      <c r="N27" s="51">
        <v>75</v>
      </c>
      <c r="O27" s="51"/>
      <c r="P27" s="51"/>
      <c r="Q27" s="51"/>
      <c r="R27" s="51"/>
      <c r="S27" s="4">
        <f t="shared" si="1"/>
        <v>75</v>
      </c>
      <c r="T27" s="4">
        <f t="shared" si="2"/>
        <v>11.35</v>
      </c>
      <c r="U27" s="42">
        <f t="shared" si="3"/>
        <v>76</v>
      </c>
      <c r="V27" s="48" t="str">
        <f t="shared" si="4"/>
        <v>B</v>
      </c>
    </row>
    <row r="28" spans="1:22" x14ac:dyDescent="0.25">
      <c r="A28" s="48">
        <v>19</v>
      </c>
      <c r="B28" s="49" t="str">
        <f>Input!B43</f>
        <v xml:space="preserve">NICOLE VENA </v>
      </c>
      <c r="C28" s="51">
        <v>80</v>
      </c>
      <c r="D28" s="51"/>
      <c r="E28" s="51"/>
      <c r="F28" s="51"/>
      <c r="G28" s="51"/>
      <c r="H28" s="51"/>
      <c r="I28" s="51"/>
      <c r="J28" s="51"/>
      <c r="K28" s="51"/>
      <c r="L28" s="51"/>
      <c r="M28" s="4">
        <f t="shared" si="0"/>
        <v>80</v>
      </c>
      <c r="N28" s="51">
        <v>76</v>
      </c>
      <c r="O28" s="51"/>
      <c r="P28" s="51"/>
      <c r="Q28" s="51"/>
      <c r="R28" s="51"/>
      <c r="S28" s="4">
        <f t="shared" si="1"/>
        <v>76</v>
      </c>
      <c r="T28" s="4">
        <f t="shared" si="2"/>
        <v>11.600000000000001</v>
      </c>
      <c r="U28" s="42">
        <f t="shared" si="3"/>
        <v>77</v>
      </c>
      <c r="V28" s="48" t="str">
        <f t="shared" si="4"/>
        <v>B</v>
      </c>
    </row>
    <row r="29" spans="1:22" x14ac:dyDescent="0.25">
      <c r="A29" s="48">
        <v>20</v>
      </c>
      <c r="B29" s="49" t="str">
        <f>Input!B44</f>
        <v>RICHARD TRIHADI</v>
      </c>
      <c r="C29" s="51">
        <v>75</v>
      </c>
      <c r="D29" s="51"/>
      <c r="E29" s="51"/>
      <c r="F29" s="51"/>
      <c r="G29" s="51"/>
      <c r="H29" s="51"/>
      <c r="I29" s="51"/>
      <c r="J29" s="51"/>
      <c r="K29" s="51"/>
      <c r="L29" s="51"/>
      <c r="M29" s="4">
        <f t="shared" si="0"/>
        <v>75</v>
      </c>
      <c r="N29" s="51">
        <v>80</v>
      </c>
      <c r="O29" s="51"/>
      <c r="P29" s="51"/>
      <c r="Q29" s="51"/>
      <c r="R29" s="51"/>
      <c r="S29" s="4">
        <f t="shared" si="1"/>
        <v>80</v>
      </c>
      <c r="T29" s="4">
        <f t="shared" si="2"/>
        <v>11.75</v>
      </c>
      <c r="U29" s="42">
        <f t="shared" si="3"/>
        <v>78</v>
      </c>
      <c r="V29" s="48" t="str">
        <f t="shared" si="4"/>
        <v>B</v>
      </c>
    </row>
    <row r="30" spans="1:22" x14ac:dyDescent="0.25">
      <c r="A30" s="48">
        <v>21</v>
      </c>
      <c r="B30" s="49" t="str">
        <f>Input!B45</f>
        <v>SHERINE HANS JOCELYNE</v>
      </c>
      <c r="C30" s="51">
        <v>80</v>
      </c>
      <c r="D30" s="51"/>
      <c r="E30" s="51"/>
      <c r="F30" s="51"/>
      <c r="G30" s="51"/>
      <c r="H30" s="51"/>
      <c r="I30" s="51"/>
      <c r="J30" s="51"/>
      <c r="K30" s="51"/>
      <c r="L30" s="51"/>
      <c r="M30" s="4">
        <f t="shared" si="0"/>
        <v>80</v>
      </c>
      <c r="N30" s="51">
        <v>75</v>
      </c>
      <c r="O30" s="51"/>
      <c r="P30" s="51"/>
      <c r="Q30" s="51"/>
      <c r="R30" s="51"/>
      <c r="S30" s="4">
        <f t="shared" si="1"/>
        <v>75</v>
      </c>
      <c r="T30" s="4">
        <f t="shared" si="2"/>
        <v>11.5</v>
      </c>
      <c r="U30" s="42">
        <f>ROUND(T30/15*100,0)</f>
        <v>77</v>
      </c>
      <c r="V30" s="48" t="str">
        <f t="shared" si="4"/>
        <v>B</v>
      </c>
    </row>
    <row r="31" spans="1:22" x14ac:dyDescent="0.25">
      <c r="A31" s="48">
        <v>22</v>
      </c>
      <c r="B31" s="49" t="str">
        <f>Input!B46</f>
        <v xml:space="preserve">SOVIOLA GRACIA </v>
      </c>
      <c r="C31" s="51">
        <v>80</v>
      </c>
      <c r="D31" s="51"/>
      <c r="E31" s="51"/>
      <c r="F31" s="51"/>
      <c r="G31" s="51"/>
      <c r="H31" s="51"/>
      <c r="I31" s="51"/>
      <c r="J31" s="51"/>
      <c r="K31" s="51"/>
      <c r="L31" s="51"/>
      <c r="M31" s="4">
        <f t="shared" si="0"/>
        <v>80</v>
      </c>
      <c r="N31" s="51">
        <v>76</v>
      </c>
      <c r="O31" s="51"/>
      <c r="P31" s="51"/>
      <c r="Q31" s="51"/>
      <c r="R31" s="51"/>
      <c r="S31" s="4">
        <f t="shared" si="1"/>
        <v>76</v>
      </c>
      <c r="T31" s="4">
        <f t="shared" si="2"/>
        <v>11.600000000000001</v>
      </c>
      <c r="U31" s="42">
        <f t="shared" si="3"/>
        <v>77</v>
      </c>
      <c r="V31" s="48" t="str">
        <f t="shared" si="4"/>
        <v>B</v>
      </c>
    </row>
    <row r="32" spans="1:22" x14ac:dyDescent="0.25">
      <c r="A32" s="48">
        <v>23</v>
      </c>
      <c r="B32" s="49" t="str">
        <f>Input!B47</f>
        <v>SUGIANSYAH</v>
      </c>
      <c r="C32" s="51">
        <v>80</v>
      </c>
      <c r="D32" s="51"/>
      <c r="E32" s="51"/>
      <c r="F32" s="51"/>
      <c r="G32" s="51"/>
      <c r="H32" s="51"/>
      <c r="I32" s="51"/>
      <c r="J32" s="51"/>
      <c r="K32" s="51"/>
      <c r="L32" s="51"/>
      <c r="M32" s="4">
        <f t="shared" si="0"/>
        <v>80</v>
      </c>
      <c r="N32" s="51">
        <v>76</v>
      </c>
      <c r="O32" s="51"/>
      <c r="P32" s="51"/>
      <c r="Q32" s="51"/>
      <c r="R32" s="51"/>
      <c r="S32" s="4">
        <f t="shared" si="1"/>
        <v>76</v>
      </c>
      <c r="T32" s="4">
        <f t="shared" si="2"/>
        <v>11.600000000000001</v>
      </c>
      <c r="U32" s="42">
        <f t="shared" si="3"/>
        <v>77</v>
      </c>
      <c r="V32" s="48" t="str">
        <f t="shared" si="4"/>
        <v>B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399</v>
      </c>
      <c r="S35" s="64">
        <f ca="1">NOW()</f>
        <v>43186.452614004629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Jap, Ricky Lesmana</v>
      </c>
    </row>
  </sheetData>
  <sheetProtection algorithmName="SHA-512" hashValue="fYxO0qywC7c26FYTftrNGTTb1Lww+17Y10LfJN2DolYpx6CJuuwTcpZfTEyaLu+VYi8h3fW+OC4kb2S67ewCww==" saltValue="HZsZoIRaRl7HHdbzOoTO8Q==" spinCount="100000" sheet="1" formatColumns="0"/>
  <mergeCells count="5">
    <mergeCell ref="S35:U35"/>
    <mergeCell ref="A1:V1"/>
    <mergeCell ref="A2:V2"/>
    <mergeCell ref="A3:V3"/>
    <mergeCell ref="D5:E5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opLeftCell="A19" workbookViewId="0">
      <selection activeCell="J10" sqref="J10:J32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8.4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400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ASHLEY ANDERSON</v>
      </c>
      <c r="C10" s="51">
        <v>90</v>
      </c>
      <c r="D10" s="51">
        <v>90</v>
      </c>
      <c r="E10" s="51"/>
      <c r="F10" s="51"/>
      <c r="G10" s="51"/>
      <c r="H10" s="51"/>
      <c r="I10" s="2">
        <f>AVERAGE(C10:H10)</f>
        <v>90</v>
      </c>
      <c r="J10" s="51">
        <v>90</v>
      </c>
      <c r="K10" s="2">
        <f>0.1*I10+0.15*J10</f>
        <v>22.5</v>
      </c>
      <c r="L10" s="42">
        <f>ROUND(K10/25*100,0)</f>
        <v>90</v>
      </c>
      <c r="M10" s="48" t="str">
        <f>IF(L10&gt;=90,"A*",IF(L10&gt;=80,"A", IF(L10&gt;=70,"B",IF(L10&gt;=60,"C",IF(L10&gt;=50,"D",IF(L10&gt;=40,"E","U"))))))</f>
        <v>A*</v>
      </c>
    </row>
    <row r="11" spans="1:13" x14ac:dyDescent="0.25">
      <c r="A11" s="48">
        <v>2</v>
      </c>
      <c r="B11" s="3" t="str">
        <f>Input!B26</f>
        <v xml:space="preserve">CHRISTIAN NATHANAEL </v>
      </c>
      <c r="C11" s="51">
        <v>80</v>
      </c>
      <c r="D11" s="51">
        <v>90</v>
      </c>
      <c r="E11" s="51"/>
      <c r="F11" s="51"/>
      <c r="G11" s="51"/>
      <c r="H11" s="51"/>
      <c r="I11" s="2">
        <f t="shared" ref="I11:I33" si="0">AVERAGE(C11:H11)</f>
        <v>85</v>
      </c>
      <c r="J11" s="51">
        <v>80</v>
      </c>
      <c r="K11" s="2">
        <f t="shared" ref="K11:K33" si="1">0.1*I11+0.15*J11</f>
        <v>20.5</v>
      </c>
      <c r="L11" s="42">
        <f t="shared" ref="L11:L33" si="2">ROUND(K11/25*100,0)</f>
        <v>82</v>
      </c>
      <c r="M11" s="48" t="str">
        <f t="shared" ref="M11:M33" si="3">IF(L11&gt;=90,"A*",IF(L11&gt;=80,"A", IF(L11&gt;=70,"B",IF(L11&gt;=60,"C",IF(L11&gt;=50,"D",IF(L11&gt;=40,"E","U"))))))</f>
        <v>A</v>
      </c>
    </row>
    <row r="12" spans="1:13" x14ac:dyDescent="0.25">
      <c r="A12" s="48">
        <v>3</v>
      </c>
      <c r="B12" s="3" t="str">
        <f>Input!B27</f>
        <v>DEA ESTERINA</v>
      </c>
      <c r="C12" s="51">
        <v>80</v>
      </c>
      <c r="D12" s="51">
        <v>80</v>
      </c>
      <c r="E12" s="51"/>
      <c r="F12" s="51"/>
      <c r="G12" s="51"/>
      <c r="H12" s="51"/>
      <c r="I12" s="2">
        <f t="shared" si="0"/>
        <v>80</v>
      </c>
      <c r="J12" s="51">
        <v>80</v>
      </c>
      <c r="K12" s="2">
        <f t="shared" si="1"/>
        <v>20</v>
      </c>
      <c r="L12" s="42">
        <f t="shared" si="2"/>
        <v>80</v>
      </c>
      <c r="M12" s="48" t="str">
        <f t="shared" si="3"/>
        <v>A</v>
      </c>
    </row>
    <row r="13" spans="1:13" x14ac:dyDescent="0.25">
      <c r="A13" s="48">
        <v>4</v>
      </c>
      <c r="B13" s="3" t="str">
        <f>Input!B28</f>
        <v>JAMISON WIJAYA</v>
      </c>
      <c r="C13" s="51">
        <v>75</v>
      </c>
      <c r="D13" s="51">
        <v>85</v>
      </c>
      <c r="E13" s="51"/>
      <c r="F13" s="51"/>
      <c r="G13" s="51"/>
      <c r="H13" s="51"/>
      <c r="I13" s="2">
        <f t="shared" si="0"/>
        <v>80</v>
      </c>
      <c r="J13" s="51">
        <v>75</v>
      </c>
      <c r="K13" s="2">
        <f t="shared" si="1"/>
        <v>19.25</v>
      </c>
      <c r="L13" s="42">
        <f t="shared" si="2"/>
        <v>77</v>
      </c>
      <c r="M13" s="48" t="str">
        <f t="shared" si="3"/>
        <v>B</v>
      </c>
    </row>
    <row r="14" spans="1:13" x14ac:dyDescent="0.25">
      <c r="A14" s="48">
        <v>5</v>
      </c>
      <c r="B14" s="3" t="str">
        <f>Input!B29</f>
        <v>JANETTE SUPANGAT</v>
      </c>
      <c r="C14" s="51">
        <v>75</v>
      </c>
      <c r="D14" s="51">
        <v>85</v>
      </c>
      <c r="E14" s="51"/>
      <c r="F14" s="51"/>
      <c r="G14" s="51"/>
      <c r="H14" s="51"/>
      <c r="I14" s="2">
        <f t="shared" si="0"/>
        <v>80</v>
      </c>
      <c r="J14" s="51">
        <v>75</v>
      </c>
      <c r="K14" s="2">
        <f t="shared" si="1"/>
        <v>19.25</v>
      </c>
      <c r="L14" s="42">
        <f t="shared" si="2"/>
        <v>77</v>
      </c>
      <c r="M14" s="48" t="str">
        <f t="shared" si="3"/>
        <v>B</v>
      </c>
    </row>
    <row r="15" spans="1:13" x14ac:dyDescent="0.25">
      <c r="A15" s="48">
        <v>6</v>
      </c>
      <c r="B15" s="3" t="str">
        <f>Input!B30</f>
        <v>JEISEN ZEFANYA</v>
      </c>
      <c r="C15" s="51">
        <v>75</v>
      </c>
      <c r="D15" s="51">
        <v>80</v>
      </c>
      <c r="E15" s="51"/>
      <c r="F15" s="51"/>
      <c r="G15" s="51"/>
      <c r="H15" s="51"/>
      <c r="I15" s="2">
        <f t="shared" si="0"/>
        <v>77.5</v>
      </c>
      <c r="J15" s="51">
        <v>75</v>
      </c>
      <c r="K15" s="2">
        <f t="shared" si="1"/>
        <v>19</v>
      </c>
      <c r="L15" s="42">
        <f t="shared" si="2"/>
        <v>76</v>
      </c>
      <c r="M15" s="48" t="str">
        <f t="shared" si="3"/>
        <v>B</v>
      </c>
    </row>
    <row r="16" spans="1:13" x14ac:dyDescent="0.25">
      <c r="A16" s="48">
        <v>7</v>
      </c>
      <c r="B16" s="3" t="str">
        <f>Input!B31</f>
        <v xml:space="preserve">JENNISE PATRICIA </v>
      </c>
      <c r="C16" s="51">
        <v>75</v>
      </c>
      <c r="D16" s="51">
        <v>80</v>
      </c>
      <c r="E16" s="51"/>
      <c r="F16" s="51"/>
      <c r="G16" s="51"/>
      <c r="H16" s="51"/>
      <c r="I16" s="2">
        <f t="shared" si="0"/>
        <v>77.5</v>
      </c>
      <c r="J16" s="51">
        <v>75</v>
      </c>
      <c r="K16" s="2">
        <f t="shared" si="1"/>
        <v>19</v>
      </c>
      <c r="L16" s="42">
        <f t="shared" si="2"/>
        <v>76</v>
      </c>
      <c r="M16" s="48" t="str">
        <f t="shared" si="3"/>
        <v>B</v>
      </c>
    </row>
    <row r="17" spans="1:13" x14ac:dyDescent="0.25">
      <c r="A17" s="48">
        <v>8</v>
      </c>
      <c r="B17" s="3" t="str">
        <f>Input!B32</f>
        <v>JOSE JUAN SUSANTO</v>
      </c>
      <c r="C17" s="51">
        <v>90</v>
      </c>
      <c r="D17" s="51">
        <v>90</v>
      </c>
      <c r="E17" s="51"/>
      <c r="F17" s="51"/>
      <c r="G17" s="51"/>
      <c r="H17" s="51"/>
      <c r="I17" s="2">
        <f t="shared" si="0"/>
        <v>90</v>
      </c>
      <c r="J17" s="51">
        <v>90</v>
      </c>
      <c r="K17" s="2">
        <f t="shared" si="1"/>
        <v>22.5</v>
      </c>
      <c r="L17" s="42">
        <f t="shared" si="2"/>
        <v>90</v>
      </c>
      <c r="M17" s="48" t="str">
        <f t="shared" si="3"/>
        <v>A*</v>
      </c>
    </row>
    <row r="18" spans="1:13" x14ac:dyDescent="0.25">
      <c r="A18" s="48">
        <v>9</v>
      </c>
      <c r="B18" s="3" t="str">
        <f>Input!B33</f>
        <v>JOSEPHINE WIDJAJA</v>
      </c>
      <c r="C18" s="51">
        <v>80</v>
      </c>
      <c r="D18" s="51">
        <v>85</v>
      </c>
      <c r="E18" s="51"/>
      <c r="F18" s="51"/>
      <c r="G18" s="51"/>
      <c r="H18" s="51"/>
      <c r="I18" s="2">
        <f t="shared" si="0"/>
        <v>82.5</v>
      </c>
      <c r="J18" s="51">
        <v>80</v>
      </c>
      <c r="K18" s="2">
        <f t="shared" si="1"/>
        <v>20.25</v>
      </c>
      <c r="L18" s="42">
        <f t="shared" si="2"/>
        <v>81</v>
      </c>
      <c r="M18" s="48" t="str">
        <f t="shared" si="3"/>
        <v>A</v>
      </c>
    </row>
    <row r="19" spans="1:13" x14ac:dyDescent="0.25">
      <c r="A19" s="48">
        <v>10</v>
      </c>
      <c r="B19" s="3" t="str">
        <f>Input!B34</f>
        <v>KATHLEEN ISABELLA</v>
      </c>
      <c r="C19" s="51">
        <v>70</v>
      </c>
      <c r="D19" s="51">
        <v>78</v>
      </c>
      <c r="E19" s="51"/>
      <c r="F19" s="51"/>
      <c r="G19" s="51"/>
      <c r="H19" s="51"/>
      <c r="I19" s="2">
        <f t="shared" si="0"/>
        <v>74</v>
      </c>
      <c r="J19" s="51">
        <v>70</v>
      </c>
      <c r="K19" s="2">
        <f t="shared" si="1"/>
        <v>17.899999999999999</v>
      </c>
      <c r="L19" s="42">
        <f t="shared" si="2"/>
        <v>72</v>
      </c>
      <c r="M19" s="48" t="str">
        <f t="shared" si="3"/>
        <v>B</v>
      </c>
    </row>
    <row r="20" spans="1:13" x14ac:dyDescent="0.25">
      <c r="A20" s="48">
        <v>11</v>
      </c>
      <c r="B20" s="3" t="str">
        <f>Input!B35</f>
        <v>KATHRYN CAHYADI</v>
      </c>
      <c r="C20" s="51">
        <v>80</v>
      </c>
      <c r="D20" s="51">
        <v>78</v>
      </c>
      <c r="E20" s="51"/>
      <c r="F20" s="51"/>
      <c r="G20" s="51"/>
      <c r="H20" s="51"/>
      <c r="I20" s="2">
        <f t="shared" si="0"/>
        <v>79</v>
      </c>
      <c r="J20" s="51">
        <v>80</v>
      </c>
      <c r="K20" s="2">
        <f t="shared" si="1"/>
        <v>19.899999999999999</v>
      </c>
      <c r="L20" s="42">
        <f t="shared" si="2"/>
        <v>80</v>
      </c>
      <c r="M20" s="48" t="str">
        <f t="shared" si="3"/>
        <v>A</v>
      </c>
    </row>
    <row r="21" spans="1:13" x14ac:dyDescent="0.25">
      <c r="A21" s="48">
        <v>12</v>
      </c>
      <c r="B21" s="3" t="str">
        <f>Input!B36</f>
        <v>KENDREW KYNE</v>
      </c>
      <c r="C21" s="51">
        <v>80</v>
      </c>
      <c r="D21" s="51">
        <v>85</v>
      </c>
      <c r="E21" s="51"/>
      <c r="F21" s="51"/>
      <c r="G21" s="51"/>
      <c r="H21" s="51"/>
      <c r="I21" s="2">
        <f t="shared" si="0"/>
        <v>82.5</v>
      </c>
      <c r="J21" s="51">
        <v>80</v>
      </c>
      <c r="K21" s="2">
        <f t="shared" si="1"/>
        <v>20.25</v>
      </c>
      <c r="L21" s="42">
        <f t="shared" si="2"/>
        <v>81</v>
      </c>
      <c r="M21" s="48" t="str">
        <f t="shared" si="3"/>
        <v>A</v>
      </c>
    </row>
    <row r="22" spans="1:13" x14ac:dyDescent="0.25">
      <c r="A22" s="48">
        <v>13</v>
      </c>
      <c r="B22" s="3" t="str">
        <f>Input!B37</f>
        <v xml:space="preserve">KEVIN CHESTER </v>
      </c>
      <c r="C22" s="51">
        <v>80</v>
      </c>
      <c r="D22" s="51">
        <v>80</v>
      </c>
      <c r="E22" s="51"/>
      <c r="F22" s="51"/>
      <c r="G22" s="51"/>
      <c r="H22" s="51"/>
      <c r="I22" s="2">
        <f t="shared" si="0"/>
        <v>80</v>
      </c>
      <c r="J22" s="51">
        <v>80</v>
      </c>
      <c r="K22" s="2">
        <f t="shared" si="1"/>
        <v>20</v>
      </c>
      <c r="L22" s="42">
        <f t="shared" si="2"/>
        <v>80</v>
      </c>
      <c r="M22" s="48" t="str">
        <f t="shared" si="3"/>
        <v>A</v>
      </c>
    </row>
    <row r="23" spans="1:13" x14ac:dyDescent="0.25">
      <c r="A23" s="48">
        <v>14</v>
      </c>
      <c r="B23" s="3" t="str">
        <f>Input!B38</f>
        <v>KYRA RISANTI RUSLY</v>
      </c>
      <c r="C23" s="51">
        <v>90</v>
      </c>
      <c r="D23" s="51">
        <v>85</v>
      </c>
      <c r="E23" s="51"/>
      <c r="F23" s="51"/>
      <c r="G23" s="51"/>
      <c r="H23" s="51"/>
      <c r="I23" s="2">
        <f t="shared" si="0"/>
        <v>87.5</v>
      </c>
      <c r="J23" s="51">
        <v>90</v>
      </c>
      <c r="K23" s="2">
        <f t="shared" si="1"/>
        <v>22.25</v>
      </c>
      <c r="L23" s="42">
        <f t="shared" si="2"/>
        <v>89</v>
      </c>
      <c r="M23" s="48" t="str">
        <f t="shared" si="3"/>
        <v>A</v>
      </c>
    </row>
    <row r="24" spans="1:13" x14ac:dyDescent="0.25">
      <c r="A24" s="48">
        <v>15</v>
      </c>
      <c r="B24" s="3" t="str">
        <f>Input!B39</f>
        <v xml:space="preserve">LOUIS VELASCO </v>
      </c>
      <c r="C24" s="51">
        <v>90</v>
      </c>
      <c r="D24" s="51">
        <v>90</v>
      </c>
      <c r="E24" s="51"/>
      <c r="F24" s="51"/>
      <c r="G24" s="51"/>
      <c r="H24" s="51"/>
      <c r="I24" s="2">
        <f t="shared" si="0"/>
        <v>90</v>
      </c>
      <c r="J24" s="51">
        <v>90</v>
      </c>
      <c r="K24" s="2">
        <f t="shared" si="1"/>
        <v>22.5</v>
      </c>
      <c r="L24" s="42">
        <f t="shared" si="2"/>
        <v>90</v>
      </c>
      <c r="M24" s="48" t="str">
        <f t="shared" si="3"/>
        <v>A*</v>
      </c>
    </row>
    <row r="25" spans="1:13" x14ac:dyDescent="0.25">
      <c r="A25" s="48">
        <v>16</v>
      </c>
      <c r="B25" s="3" t="str">
        <f>Input!B40</f>
        <v>MATTHEW BUDHI</v>
      </c>
      <c r="C25" s="51">
        <v>80</v>
      </c>
      <c r="D25" s="51">
        <v>95</v>
      </c>
      <c r="E25" s="51"/>
      <c r="F25" s="51"/>
      <c r="G25" s="51"/>
      <c r="H25" s="51"/>
      <c r="I25" s="2">
        <f t="shared" si="0"/>
        <v>87.5</v>
      </c>
      <c r="J25" s="51">
        <v>80</v>
      </c>
      <c r="K25" s="2">
        <f t="shared" si="1"/>
        <v>20.75</v>
      </c>
      <c r="L25" s="42">
        <f t="shared" si="2"/>
        <v>83</v>
      </c>
      <c r="M25" s="48" t="str">
        <f t="shared" si="3"/>
        <v>A</v>
      </c>
    </row>
    <row r="26" spans="1:13" x14ac:dyDescent="0.25">
      <c r="A26" s="48">
        <v>17</v>
      </c>
      <c r="B26" s="3" t="str">
        <f>Input!B41</f>
        <v>NATHAN WIDJAJA</v>
      </c>
      <c r="C26" s="51">
        <v>80</v>
      </c>
      <c r="D26" s="51">
        <v>90</v>
      </c>
      <c r="E26" s="51"/>
      <c r="F26" s="51"/>
      <c r="G26" s="51"/>
      <c r="H26" s="51"/>
      <c r="I26" s="2">
        <f t="shared" si="0"/>
        <v>85</v>
      </c>
      <c r="J26" s="51">
        <v>80</v>
      </c>
      <c r="K26" s="2">
        <f t="shared" si="1"/>
        <v>20.5</v>
      </c>
      <c r="L26" s="42">
        <f t="shared" si="2"/>
        <v>82</v>
      </c>
      <c r="M26" s="48" t="str">
        <f t="shared" si="3"/>
        <v>A</v>
      </c>
    </row>
    <row r="27" spans="1:13" x14ac:dyDescent="0.25">
      <c r="A27" s="48">
        <v>18</v>
      </c>
      <c r="B27" s="3" t="str">
        <f>Input!B42</f>
        <v xml:space="preserve">NICOLA FARRELL </v>
      </c>
      <c r="C27" s="51">
        <v>80</v>
      </c>
      <c r="D27" s="51">
        <v>79</v>
      </c>
      <c r="E27" s="51"/>
      <c r="F27" s="51"/>
      <c r="G27" s="51"/>
      <c r="H27" s="51"/>
      <c r="I27" s="2">
        <f t="shared" si="0"/>
        <v>79.5</v>
      </c>
      <c r="J27" s="51">
        <v>80</v>
      </c>
      <c r="K27" s="2">
        <f t="shared" si="1"/>
        <v>19.95</v>
      </c>
      <c r="L27" s="42">
        <f t="shared" si="2"/>
        <v>80</v>
      </c>
      <c r="M27" s="48" t="str">
        <f t="shared" si="3"/>
        <v>A</v>
      </c>
    </row>
    <row r="28" spans="1:13" x14ac:dyDescent="0.25">
      <c r="A28" s="48">
        <v>19</v>
      </c>
      <c r="B28" s="3" t="str">
        <f>Input!B43</f>
        <v xml:space="preserve">NICOLE VENA </v>
      </c>
      <c r="C28" s="51">
        <v>85</v>
      </c>
      <c r="D28" s="51">
        <v>90</v>
      </c>
      <c r="E28" s="51"/>
      <c r="F28" s="51"/>
      <c r="G28" s="51"/>
      <c r="H28" s="51"/>
      <c r="I28" s="2">
        <f t="shared" si="0"/>
        <v>87.5</v>
      </c>
      <c r="J28" s="51">
        <v>85</v>
      </c>
      <c r="K28" s="2">
        <f t="shared" si="1"/>
        <v>21.5</v>
      </c>
      <c r="L28" s="42">
        <f t="shared" si="2"/>
        <v>86</v>
      </c>
      <c r="M28" s="48" t="str">
        <f t="shared" si="3"/>
        <v>A</v>
      </c>
    </row>
    <row r="29" spans="1:13" x14ac:dyDescent="0.25">
      <c r="A29" s="48">
        <v>20</v>
      </c>
      <c r="B29" s="3" t="str">
        <f>Input!B44</f>
        <v>RICHARD TRIHADI</v>
      </c>
      <c r="C29" s="51">
        <v>90</v>
      </c>
      <c r="D29" s="51">
        <v>90</v>
      </c>
      <c r="E29" s="51"/>
      <c r="F29" s="51"/>
      <c r="G29" s="51"/>
      <c r="H29" s="51"/>
      <c r="I29" s="2">
        <f t="shared" si="0"/>
        <v>90</v>
      </c>
      <c r="J29" s="51">
        <v>90</v>
      </c>
      <c r="K29" s="2">
        <f t="shared" si="1"/>
        <v>22.5</v>
      </c>
      <c r="L29" s="42">
        <f t="shared" si="2"/>
        <v>90</v>
      </c>
      <c r="M29" s="48" t="str">
        <f t="shared" si="3"/>
        <v>A*</v>
      </c>
    </row>
    <row r="30" spans="1:13" x14ac:dyDescent="0.25">
      <c r="A30" s="48">
        <v>21</v>
      </c>
      <c r="B30" s="3" t="str">
        <f>Input!B45</f>
        <v>SHERINE HANS JOCELYNE</v>
      </c>
      <c r="C30" s="51">
        <v>80</v>
      </c>
      <c r="D30" s="51">
        <v>80</v>
      </c>
      <c r="E30" s="51"/>
      <c r="F30" s="51"/>
      <c r="G30" s="51"/>
      <c r="H30" s="51"/>
      <c r="I30" s="2">
        <f t="shared" si="0"/>
        <v>80</v>
      </c>
      <c r="J30" s="51">
        <v>80</v>
      </c>
      <c r="K30" s="2">
        <f t="shared" si="1"/>
        <v>20</v>
      </c>
      <c r="L30" s="42">
        <f t="shared" si="2"/>
        <v>80</v>
      </c>
      <c r="M30" s="48" t="str">
        <f t="shared" si="3"/>
        <v>A</v>
      </c>
    </row>
    <row r="31" spans="1:13" x14ac:dyDescent="0.25">
      <c r="A31" s="48">
        <v>22</v>
      </c>
      <c r="B31" s="3" t="str">
        <f>Input!B46</f>
        <v xml:space="preserve">SOVIOLA GRACIA </v>
      </c>
      <c r="C31" s="51">
        <v>70</v>
      </c>
      <c r="D31" s="51">
        <v>90</v>
      </c>
      <c r="E31" s="51"/>
      <c r="F31" s="51"/>
      <c r="G31" s="51"/>
      <c r="H31" s="51"/>
      <c r="I31" s="2">
        <f t="shared" si="0"/>
        <v>80</v>
      </c>
      <c r="J31" s="51">
        <v>70</v>
      </c>
      <c r="K31" s="2">
        <f t="shared" si="1"/>
        <v>18.5</v>
      </c>
      <c r="L31" s="42">
        <f t="shared" si="2"/>
        <v>74</v>
      </c>
      <c r="M31" s="48" t="str">
        <f t="shared" si="3"/>
        <v>B</v>
      </c>
    </row>
    <row r="32" spans="1:13" x14ac:dyDescent="0.25">
      <c r="A32" s="48">
        <v>23</v>
      </c>
      <c r="B32" s="3" t="str">
        <f>Input!B47</f>
        <v>SUGIANSYAH</v>
      </c>
      <c r="C32" s="51">
        <v>75</v>
      </c>
      <c r="D32" s="51">
        <v>80</v>
      </c>
      <c r="E32" s="51"/>
      <c r="F32" s="51"/>
      <c r="G32" s="51"/>
      <c r="H32" s="51"/>
      <c r="I32" s="2">
        <f t="shared" si="0"/>
        <v>77.5</v>
      </c>
      <c r="J32" s="51">
        <v>75</v>
      </c>
      <c r="K32" s="2">
        <f t="shared" si="1"/>
        <v>19</v>
      </c>
      <c r="L32" s="42">
        <f t="shared" si="2"/>
        <v>76</v>
      </c>
      <c r="M32" s="48" t="str">
        <f t="shared" si="3"/>
        <v>B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399</v>
      </c>
      <c r="K35" s="64">
        <f ca="1">NOW()</f>
        <v>43186.452614004629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Jap, Ricky Lesmana</v>
      </c>
    </row>
  </sheetData>
  <sheetProtection algorithmName="SHA-512" hashValue="UnrSfOZ0kmpCNFGbOIKKaocg1Kik9HkYx6VRNZAl7b4+vmSldqBCM+aM+Nm/jlkLIZCna8hGSoZ75KxwR9yK/w==" saltValue="84pJvmSOi2dgt/5NRrtdjg==" spinCount="100000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abSelected="1" topLeftCell="B14" workbookViewId="0">
      <selection activeCell="O33" sqref="O33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8.4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400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ASHLEY ANDERSON</v>
      </c>
      <c r="C10" s="51">
        <v>90</v>
      </c>
      <c r="D10" s="51"/>
      <c r="E10" s="51"/>
      <c r="F10" s="51"/>
      <c r="G10" s="51"/>
      <c r="H10" s="51"/>
      <c r="I10" s="51"/>
      <c r="J10" s="51"/>
      <c r="K10" s="51"/>
      <c r="L10" s="51"/>
      <c r="M10" s="2">
        <f>AVERAGE(C10:L10)</f>
        <v>90</v>
      </c>
      <c r="N10" s="51"/>
      <c r="O10" s="51">
        <v>90</v>
      </c>
      <c r="P10" s="51"/>
      <c r="Q10" s="51"/>
      <c r="R10" s="51"/>
      <c r="S10" s="51"/>
      <c r="T10" s="2">
        <f>AVERAGE(N10:S10)</f>
        <v>90</v>
      </c>
      <c r="U10" s="2">
        <f>0.05*M10+0.1*T10</f>
        <v>13.5</v>
      </c>
      <c r="V10" s="42">
        <f>ROUND(U10/15*100,0)</f>
        <v>90</v>
      </c>
      <c r="W10" s="46" t="str">
        <f>IF(V10&gt;=90,"A*",IF(V10&gt;=80,"A", IF(V10&gt;=70,"B",IF(V10&gt;=60,"C",IF(V10&gt;=50,"D",IF(V10&gt;=40,"E","U"))))))</f>
        <v>A*</v>
      </c>
    </row>
    <row r="11" spans="1:23" x14ac:dyDescent="0.25">
      <c r="A11" s="48">
        <v>2</v>
      </c>
      <c r="B11" s="3" t="str">
        <f>Input!B26</f>
        <v xml:space="preserve">CHRISTIAN NATHANAEL </v>
      </c>
      <c r="C11" s="51">
        <v>70</v>
      </c>
      <c r="D11" s="51"/>
      <c r="E11" s="51"/>
      <c r="F11" s="51"/>
      <c r="G11" s="51"/>
      <c r="H11" s="51"/>
      <c r="I11" s="51"/>
      <c r="J11" s="51"/>
      <c r="K11" s="51"/>
      <c r="L11" s="51"/>
      <c r="M11" s="2">
        <f t="shared" ref="M11:M33" si="0">AVERAGE(C11:L11)</f>
        <v>70</v>
      </c>
      <c r="N11" s="51"/>
      <c r="O11" s="51">
        <v>95</v>
      </c>
      <c r="P11" s="51"/>
      <c r="Q11" s="51"/>
      <c r="R11" s="51"/>
      <c r="S11" s="51"/>
      <c r="T11" s="2">
        <f t="shared" ref="T11:T33" si="1">AVERAGE(N11:S11)</f>
        <v>95</v>
      </c>
      <c r="U11" s="2">
        <f t="shared" ref="U11:U33" si="2">0.05*M11+0.1*T11</f>
        <v>13</v>
      </c>
      <c r="V11" s="42">
        <f t="shared" ref="V11:V33" si="3">ROUND(U11/15*100,0)</f>
        <v>87</v>
      </c>
      <c r="W11" s="46" t="str">
        <f t="shared" ref="W11:W33" si="4">IF(V11&gt;=90,"A*",IF(V11&gt;=80,"A", IF(V11&gt;=70,"B",IF(V11&gt;=60,"C",IF(V11&gt;=50,"D",IF(V11&gt;=40,"E","U"))))))</f>
        <v>A</v>
      </c>
    </row>
    <row r="12" spans="1:23" x14ac:dyDescent="0.25">
      <c r="A12" s="48">
        <v>3</v>
      </c>
      <c r="B12" s="3" t="str">
        <f>Input!B27</f>
        <v>DEA ESTERINA</v>
      </c>
      <c r="C12" s="51">
        <v>80</v>
      </c>
      <c r="D12" s="51"/>
      <c r="E12" s="51"/>
      <c r="F12" s="51"/>
      <c r="G12" s="51"/>
      <c r="H12" s="51"/>
      <c r="I12" s="51"/>
      <c r="J12" s="51"/>
      <c r="K12" s="51"/>
      <c r="L12" s="51"/>
      <c r="M12" s="2">
        <f t="shared" si="0"/>
        <v>80</v>
      </c>
      <c r="N12" s="51"/>
      <c r="O12" s="51">
        <v>70</v>
      </c>
      <c r="P12" s="51"/>
      <c r="Q12" s="51"/>
      <c r="R12" s="51"/>
      <c r="S12" s="51"/>
      <c r="T12" s="2">
        <f t="shared" si="1"/>
        <v>70</v>
      </c>
      <c r="U12" s="2">
        <f t="shared" si="2"/>
        <v>11</v>
      </c>
      <c r="V12" s="42">
        <f t="shared" si="3"/>
        <v>73</v>
      </c>
      <c r="W12" s="46" t="str">
        <f t="shared" si="4"/>
        <v>B</v>
      </c>
    </row>
    <row r="13" spans="1:23" x14ac:dyDescent="0.25">
      <c r="A13" s="48">
        <v>4</v>
      </c>
      <c r="B13" s="3" t="str">
        <f>Input!B28</f>
        <v>JAMISON WIJAYA</v>
      </c>
      <c r="C13" s="51">
        <v>75</v>
      </c>
      <c r="D13" s="51"/>
      <c r="E13" s="51"/>
      <c r="F13" s="51"/>
      <c r="G13" s="51"/>
      <c r="H13" s="51"/>
      <c r="I13" s="51"/>
      <c r="J13" s="51"/>
      <c r="K13" s="51"/>
      <c r="L13" s="51"/>
      <c r="M13" s="2">
        <f t="shared" si="0"/>
        <v>75</v>
      </c>
      <c r="N13" s="51"/>
      <c r="O13" s="51">
        <v>87</v>
      </c>
      <c r="P13" s="51"/>
      <c r="Q13" s="51"/>
      <c r="R13" s="51"/>
      <c r="S13" s="51"/>
      <c r="T13" s="2">
        <f t="shared" si="1"/>
        <v>87</v>
      </c>
      <c r="U13" s="2">
        <f t="shared" si="2"/>
        <v>12.450000000000001</v>
      </c>
      <c r="V13" s="42">
        <f t="shared" si="3"/>
        <v>83</v>
      </c>
      <c r="W13" s="46" t="str">
        <f t="shared" si="4"/>
        <v>A</v>
      </c>
    </row>
    <row r="14" spans="1:23" x14ac:dyDescent="0.25">
      <c r="A14" s="48">
        <v>5</v>
      </c>
      <c r="B14" s="3" t="str">
        <f>Input!B29</f>
        <v>JANETTE SUPANGAT</v>
      </c>
      <c r="C14" s="51">
        <v>75</v>
      </c>
      <c r="D14" s="51"/>
      <c r="E14" s="51"/>
      <c r="F14" s="51"/>
      <c r="G14" s="51"/>
      <c r="H14" s="51"/>
      <c r="I14" s="51"/>
      <c r="J14" s="51"/>
      <c r="K14" s="51"/>
      <c r="L14" s="51"/>
      <c r="M14" s="2">
        <f t="shared" si="0"/>
        <v>75</v>
      </c>
      <c r="N14" s="51"/>
      <c r="O14" s="51">
        <v>80</v>
      </c>
      <c r="P14" s="51"/>
      <c r="Q14" s="51"/>
      <c r="R14" s="51"/>
      <c r="S14" s="51"/>
      <c r="T14" s="2">
        <f t="shared" si="1"/>
        <v>80</v>
      </c>
      <c r="U14" s="2">
        <f t="shared" si="2"/>
        <v>11.75</v>
      </c>
      <c r="V14" s="42">
        <f t="shared" si="3"/>
        <v>78</v>
      </c>
      <c r="W14" s="46" t="str">
        <f t="shared" si="4"/>
        <v>B</v>
      </c>
    </row>
    <row r="15" spans="1:23" x14ac:dyDescent="0.25">
      <c r="A15" s="48">
        <v>6</v>
      </c>
      <c r="B15" s="3" t="str">
        <f>Input!B30</f>
        <v>JEISEN ZEFANYA</v>
      </c>
      <c r="C15" s="51">
        <v>80</v>
      </c>
      <c r="D15" s="51"/>
      <c r="E15" s="51"/>
      <c r="F15" s="51"/>
      <c r="G15" s="51"/>
      <c r="H15" s="51"/>
      <c r="I15" s="51"/>
      <c r="J15" s="51"/>
      <c r="K15" s="51"/>
      <c r="L15" s="51"/>
      <c r="M15" s="2">
        <f t="shared" si="0"/>
        <v>80</v>
      </c>
      <c r="N15" s="51"/>
      <c r="O15" s="51">
        <v>80</v>
      </c>
      <c r="P15" s="51"/>
      <c r="Q15" s="51"/>
      <c r="R15" s="51"/>
      <c r="S15" s="51"/>
      <c r="T15" s="2">
        <f t="shared" si="1"/>
        <v>80</v>
      </c>
      <c r="U15" s="2">
        <f t="shared" si="2"/>
        <v>12</v>
      </c>
      <c r="V15" s="42">
        <f t="shared" si="3"/>
        <v>80</v>
      </c>
      <c r="W15" s="46" t="str">
        <f t="shared" si="4"/>
        <v>A</v>
      </c>
    </row>
    <row r="16" spans="1:23" x14ac:dyDescent="0.25">
      <c r="A16" s="48">
        <v>7</v>
      </c>
      <c r="B16" s="3" t="str">
        <f>Input!B31</f>
        <v xml:space="preserve">JENNISE PATRICIA </v>
      </c>
      <c r="C16" s="51">
        <v>75</v>
      </c>
      <c r="D16" s="51"/>
      <c r="E16" s="51"/>
      <c r="F16" s="51"/>
      <c r="G16" s="51"/>
      <c r="H16" s="51"/>
      <c r="I16" s="51"/>
      <c r="J16" s="51"/>
      <c r="K16" s="51"/>
      <c r="L16" s="51"/>
      <c r="M16" s="2">
        <f t="shared" si="0"/>
        <v>75</v>
      </c>
      <c r="N16" s="51"/>
      <c r="O16" s="51">
        <v>80</v>
      </c>
      <c r="P16" s="51"/>
      <c r="Q16" s="51"/>
      <c r="R16" s="51"/>
      <c r="S16" s="51"/>
      <c r="T16" s="2">
        <f t="shared" si="1"/>
        <v>80</v>
      </c>
      <c r="U16" s="2">
        <f t="shared" si="2"/>
        <v>11.75</v>
      </c>
      <c r="V16" s="42">
        <f t="shared" si="3"/>
        <v>78</v>
      </c>
      <c r="W16" s="46" t="str">
        <f t="shared" si="4"/>
        <v>B</v>
      </c>
    </row>
    <row r="17" spans="1:23" x14ac:dyDescent="0.25">
      <c r="A17" s="48">
        <v>8</v>
      </c>
      <c r="B17" s="3" t="str">
        <f>Input!B32</f>
        <v>JOSE JUAN SUSANTO</v>
      </c>
      <c r="C17" s="51">
        <v>80</v>
      </c>
      <c r="D17" s="51"/>
      <c r="E17" s="51"/>
      <c r="F17" s="51"/>
      <c r="G17" s="51"/>
      <c r="H17" s="51"/>
      <c r="I17" s="51"/>
      <c r="J17" s="51"/>
      <c r="K17" s="51"/>
      <c r="L17" s="51"/>
      <c r="M17" s="2">
        <f t="shared" si="0"/>
        <v>80</v>
      </c>
      <c r="N17" s="51"/>
      <c r="O17" s="51">
        <v>98</v>
      </c>
      <c r="P17" s="51"/>
      <c r="Q17" s="51"/>
      <c r="R17" s="51"/>
      <c r="S17" s="51"/>
      <c r="T17" s="2">
        <f t="shared" si="1"/>
        <v>98</v>
      </c>
      <c r="U17" s="2">
        <f t="shared" si="2"/>
        <v>13.8</v>
      </c>
      <c r="V17" s="42">
        <f t="shared" si="3"/>
        <v>92</v>
      </c>
      <c r="W17" s="46" t="str">
        <f t="shared" si="4"/>
        <v>A*</v>
      </c>
    </row>
    <row r="18" spans="1:23" x14ac:dyDescent="0.25">
      <c r="A18" s="48">
        <v>9</v>
      </c>
      <c r="B18" s="3" t="str">
        <f>Input!B33</f>
        <v>JOSEPHINE WIDJAJA</v>
      </c>
      <c r="C18" s="51">
        <v>70</v>
      </c>
      <c r="D18" s="51"/>
      <c r="E18" s="51"/>
      <c r="F18" s="51"/>
      <c r="G18" s="51"/>
      <c r="H18" s="51"/>
      <c r="I18" s="51"/>
      <c r="J18" s="51"/>
      <c r="K18" s="51"/>
      <c r="L18" s="51"/>
      <c r="M18" s="2">
        <f t="shared" si="0"/>
        <v>70</v>
      </c>
      <c r="N18" s="51"/>
      <c r="O18" s="51">
        <v>80</v>
      </c>
      <c r="P18" s="51"/>
      <c r="Q18" s="51"/>
      <c r="R18" s="51"/>
      <c r="S18" s="51"/>
      <c r="T18" s="2">
        <f t="shared" si="1"/>
        <v>80</v>
      </c>
      <c r="U18" s="2">
        <f t="shared" si="2"/>
        <v>11.5</v>
      </c>
      <c r="V18" s="42">
        <f t="shared" si="3"/>
        <v>77</v>
      </c>
      <c r="W18" s="46" t="str">
        <f t="shared" si="4"/>
        <v>B</v>
      </c>
    </row>
    <row r="19" spans="1:23" x14ac:dyDescent="0.25">
      <c r="A19" s="48">
        <v>10</v>
      </c>
      <c r="B19" s="3" t="str">
        <f>Input!B34</f>
        <v>KATHLEEN ISABELLA</v>
      </c>
      <c r="C19" s="51">
        <v>80</v>
      </c>
      <c r="D19" s="51"/>
      <c r="E19" s="51"/>
      <c r="F19" s="51"/>
      <c r="G19" s="51"/>
      <c r="H19" s="51"/>
      <c r="I19" s="51"/>
      <c r="J19" s="51"/>
      <c r="K19" s="51"/>
      <c r="L19" s="51"/>
      <c r="M19" s="2">
        <f t="shared" si="0"/>
        <v>80</v>
      </c>
      <c r="N19" s="51"/>
      <c r="O19" s="51">
        <v>75</v>
      </c>
      <c r="P19" s="51"/>
      <c r="Q19" s="51"/>
      <c r="R19" s="51"/>
      <c r="S19" s="51"/>
      <c r="T19" s="2">
        <f t="shared" si="1"/>
        <v>75</v>
      </c>
      <c r="U19" s="2">
        <f t="shared" si="2"/>
        <v>11.5</v>
      </c>
      <c r="V19" s="42">
        <f t="shared" si="3"/>
        <v>77</v>
      </c>
      <c r="W19" s="46" t="str">
        <f t="shared" si="4"/>
        <v>B</v>
      </c>
    </row>
    <row r="20" spans="1:23" x14ac:dyDescent="0.25">
      <c r="A20" s="48">
        <v>11</v>
      </c>
      <c r="B20" s="3" t="str">
        <f>Input!B35</f>
        <v>KATHRYN CAHYADI</v>
      </c>
      <c r="C20" s="51">
        <v>80</v>
      </c>
      <c r="D20" s="51"/>
      <c r="E20" s="51"/>
      <c r="F20" s="51"/>
      <c r="G20" s="51"/>
      <c r="H20" s="51"/>
      <c r="I20" s="51"/>
      <c r="J20" s="51"/>
      <c r="K20" s="51"/>
      <c r="L20" s="51"/>
      <c r="M20" s="2">
        <f t="shared" si="0"/>
        <v>80</v>
      </c>
      <c r="N20" s="51"/>
      <c r="O20" s="51">
        <v>75</v>
      </c>
      <c r="P20" s="51"/>
      <c r="Q20" s="51"/>
      <c r="R20" s="51"/>
      <c r="S20" s="51"/>
      <c r="T20" s="2">
        <f t="shared" si="1"/>
        <v>75</v>
      </c>
      <c r="U20" s="2">
        <f t="shared" si="2"/>
        <v>11.5</v>
      </c>
      <c r="V20" s="42">
        <f t="shared" si="3"/>
        <v>77</v>
      </c>
      <c r="W20" s="46" t="str">
        <f t="shared" si="4"/>
        <v>B</v>
      </c>
    </row>
    <row r="21" spans="1:23" x14ac:dyDescent="0.25">
      <c r="A21" s="48">
        <v>12</v>
      </c>
      <c r="B21" s="3" t="str">
        <f>Input!B36</f>
        <v>KENDREW KYNE</v>
      </c>
      <c r="C21" s="51">
        <v>70</v>
      </c>
      <c r="D21" s="51"/>
      <c r="E21" s="51"/>
      <c r="F21" s="51"/>
      <c r="G21" s="51"/>
      <c r="H21" s="51"/>
      <c r="I21" s="51"/>
      <c r="J21" s="51"/>
      <c r="K21" s="51"/>
      <c r="L21" s="51"/>
      <c r="M21" s="2">
        <f t="shared" si="0"/>
        <v>70</v>
      </c>
      <c r="N21" s="51"/>
      <c r="O21" s="51">
        <v>90</v>
      </c>
      <c r="P21" s="51"/>
      <c r="Q21" s="51"/>
      <c r="R21" s="51"/>
      <c r="S21" s="51"/>
      <c r="T21" s="2">
        <f t="shared" si="1"/>
        <v>90</v>
      </c>
      <c r="U21" s="2">
        <f t="shared" si="2"/>
        <v>12.5</v>
      </c>
      <c r="V21" s="42">
        <f t="shared" si="3"/>
        <v>83</v>
      </c>
      <c r="W21" s="46" t="str">
        <f t="shared" si="4"/>
        <v>A</v>
      </c>
    </row>
    <row r="22" spans="1:23" x14ac:dyDescent="0.25">
      <c r="A22" s="48">
        <v>13</v>
      </c>
      <c r="B22" s="3" t="str">
        <f>Input!B37</f>
        <v xml:space="preserve">KEVIN CHESTER </v>
      </c>
      <c r="C22" s="51">
        <v>70</v>
      </c>
      <c r="D22" s="51"/>
      <c r="E22" s="51"/>
      <c r="F22" s="51"/>
      <c r="G22" s="51"/>
      <c r="H22" s="51"/>
      <c r="I22" s="51"/>
      <c r="J22" s="51"/>
      <c r="K22" s="51"/>
      <c r="L22" s="51"/>
      <c r="M22" s="2">
        <f t="shared" si="0"/>
        <v>70</v>
      </c>
      <c r="N22" s="51"/>
      <c r="O22" s="51">
        <v>90</v>
      </c>
      <c r="P22" s="51"/>
      <c r="Q22" s="51"/>
      <c r="R22" s="51"/>
      <c r="S22" s="51"/>
      <c r="T22" s="2">
        <f t="shared" si="1"/>
        <v>90</v>
      </c>
      <c r="U22" s="2">
        <f t="shared" si="2"/>
        <v>12.5</v>
      </c>
      <c r="V22" s="42">
        <f t="shared" si="3"/>
        <v>83</v>
      </c>
      <c r="W22" s="46" t="str">
        <f t="shared" si="4"/>
        <v>A</v>
      </c>
    </row>
    <row r="23" spans="1:23" x14ac:dyDescent="0.25">
      <c r="A23" s="48">
        <v>14</v>
      </c>
      <c r="B23" s="3" t="str">
        <f>Input!B38</f>
        <v>KYRA RISANTI RUSLY</v>
      </c>
      <c r="C23" s="51">
        <v>75</v>
      </c>
      <c r="D23" s="51"/>
      <c r="E23" s="51"/>
      <c r="F23" s="51"/>
      <c r="G23" s="51"/>
      <c r="H23" s="51"/>
      <c r="I23" s="51"/>
      <c r="J23" s="51"/>
      <c r="K23" s="51"/>
      <c r="L23" s="51"/>
      <c r="M23" s="2">
        <f t="shared" si="0"/>
        <v>75</v>
      </c>
      <c r="N23" s="51"/>
      <c r="O23" s="51">
        <v>88</v>
      </c>
      <c r="P23" s="51"/>
      <c r="Q23" s="51"/>
      <c r="R23" s="51"/>
      <c r="S23" s="51"/>
      <c r="T23" s="2">
        <f t="shared" si="1"/>
        <v>88</v>
      </c>
      <c r="U23" s="2">
        <f t="shared" si="2"/>
        <v>12.55</v>
      </c>
      <c r="V23" s="42">
        <f t="shared" si="3"/>
        <v>84</v>
      </c>
      <c r="W23" s="46" t="str">
        <f t="shared" si="4"/>
        <v>A</v>
      </c>
    </row>
    <row r="24" spans="1:23" x14ac:dyDescent="0.25">
      <c r="A24" s="48">
        <v>15</v>
      </c>
      <c r="B24" s="3" t="str">
        <f>Input!B39</f>
        <v xml:space="preserve">LOUIS VELASCO </v>
      </c>
      <c r="C24" s="51">
        <v>70</v>
      </c>
      <c r="D24" s="51"/>
      <c r="E24" s="51"/>
      <c r="F24" s="51"/>
      <c r="G24" s="51"/>
      <c r="H24" s="51"/>
      <c r="I24" s="51"/>
      <c r="J24" s="51"/>
      <c r="K24" s="51"/>
      <c r="L24" s="51"/>
      <c r="M24" s="2">
        <f t="shared" si="0"/>
        <v>70</v>
      </c>
      <c r="N24" s="51"/>
      <c r="O24" s="51">
        <v>92</v>
      </c>
      <c r="P24" s="51"/>
      <c r="Q24" s="51"/>
      <c r="R24" s="51"/>
      <c r="S24" s="51"/>
      <c r="T24" s="2">
        <f t="shared" si="1"/>
        <v>92</v>
      </c>
      <c r="U24" s="2">
        <f t="shared" si="2"/>
        <v>12.700000000000001</v>
      </c>
      <c r="V24" s="42">
        <f t="shared" si="3"/>
        <v>85</v>
      </c>
      <c r="W24" s="46" t="str">
        <f t="shared" si="4"/>
        <v>A</v>
      </c>
    </row>
    <row r="25" spans="1:23" x14ac:dyDescent="0.25">
      <c r="A25" s="48">
        <v>16</v>
      </c>
      <c r="B25" s="3" t="str">
        <f>Input!B40</f>
        <v>MATTHEW BUDHI</v>
      </c>
      <c r="C25" s="51">
        <v>75</v>
      </c>
      <c r="D25" s="51"/>
      <c r="E25" s="51"/>
      <c r="F25" s="51"/>
      <c r="G25" s="51"/>
      <c r="H25" s="51"/>
      <c r="I25" s="51"/>
      <c r="J25" s="51"/>
      <c r="K25" s="51"/>
      <c r="L25" s="51"/>
      <c r="M25" s="2">
        <f t="shared" si="0"/>
        <v>75</v>
      </c>
      <c r="N25" s="51"/>
      <c r="O25" s="51">
        <v>95</v>
      </c>
      <c r="P25" s="51"/>
      <c r="Q25" s="51"/>
      <c r="R25" s="51"/>
      <c r="S25" s="51"/>
      <c r="T25" s="2">
        <f t="shared" si="1"/>
        <v>95</v>
      </c>
      <c r="U25" s="2">
        <f t="shared" si="2"/>
        <v>13.25</v>
      </c>
      <c r="V25" s="42">
        <f t="shared" si="3"/>
        <v>88</v>
      </c>
      <c r="W25" s="46" t="str">
        <f t="shared" si="4"/>
        <v>A</v>
      </c>
    </row>
    <row r="26" spans="1:23" x14ac:dyDescent="0.25">
      <c r="A26" s="48">
        <v>17</v>
      </c>
      <c r="B26" s="3" t="str">
        <f>Input!B41</f>
        <v>NATHAN WIDJAJA</v>
      </c>
      <c r="C26" s="51">
        <v>75</v>
      </c>
      <c r="D26" s="51"/>
      <c r="E26" s="51"/>
      <c r="F26" s="51"/>
      <c r="G26" s="51"/>
      <c r="H26" s="51"/>
      <c r="I26" s="51"/>
      <c r="J26" s="51"/>
      <c r="K26" s="51"/>
      <c r="L26" s="51"/>
      <c r="M26" s="2">
        <f t="shared" si="0"/>
        <v>75</v>
      </c>
      <c r="N26" s="51"/>
      <c r="O26" s="51">
        <v>88</v>
      </c>
      <c r="P26" s="51"/>
      <c r="Q26" s="51"/>
      <c r="R26" s="51"/>
      <c r="S26" s="51"/>
      <c r="T26" s="2">
        <f t="shared" si="1"/>
        <v>88</v>
      </c>
      <c r="U26" s="2">
        <f t="shared" si="2"/>
        <v>12.55</v>
      </c>
      <c r="V26" s="42">
        <f t="shared" si="3"/>
        <v>84</v>
      </c>
      <c r="W26" s="46" t="str">
        <f t="shared" si="4"/>
        <v>A</v>
      </c>
    </row>
    <row r="27" spans="1:23" x14ac:dyDescent="0.25">
      <c r="A27" s="48">
        <v>18</v>
      </c>
      <c r="B27" s="3" t="str">
        <f>Input!B42</f>
        <v xml:space="preserve">NICOLA FARRELL </v>
      </c>
      <c r="C27" s="51">
        <v>70</v>
      </c>
      <c r="D27" s="51"/>
      <c r="E27" s="51"/>
      <c r="F27" s="51"/>
      <c r="G27" s="51"/>
      <c r="H27" s="51"/>
      <c r="I27" s="51"/>
      <c r="J27" s="51"/>
      <c r="K27" s="51"/>
      <c r="L27" s="51"/>
      <c r="M27" s="2">
        <f t="shared" si="0"/>
        <v>70</v>
      </c>
      <c r="N27" s="51"/>
      <c r="O27" s="51">
        <v>78</v>
      </c>
      <c r="P27" s="51"/>
      <c r="Q27" s="51"/>
      <c r="R27" s="51"/>
      <c r="S27" s="51"/>
      <c r="T27" s="2">
        <f t="shared" si="1"/>
        <v>78</v>
      </c>
      <c r="U27" s="2">
        <f t="shared" si="2"/>
        <v>11.3</v>
      </c>
      <c r="V27" s="42">
        <f t="shared" si="3"/>
        <v>75</v>
      </c>
      <c r="W27" s="46" t="str">
        <f t="shared" si="4"/>
        <v>B</v>
      </c>
    </row>
    <row r="28" spans="1:23" x14ac:dyDescent="0.25">
      <c r="A28" s="48">
        <v>19</v>
      </c>
      <c r="B28" s="3" t="str">
        <f>Input!B43</f>
        <v xml:space="preserve">NICOLE VENA </v>
      </c>
      <c r="C28" s="51">
        <v>70</v>
      </c>
      <c r="D28" s="51"/>
      <c r="E28" s="51"/>
      <c r="F28" s="51"/>
      <c r="G28" s="51"/>
      <c r="H28" s="51"/>
      <c r="I28" s="51"/>
      <c r="J28" s="51"/>
      <c r="K28" s="51"/>
      <c r="L28" s="51"/>
      <c r="M28" s="2">
        <f t="shared" si="0"/>
        <v>70</v>
      </c>
      <c r="N28" s="51"/>
      <c r="O28" s="51">
        <v>75</v>
      </c>
      <c r="P28" s="51"/>
      <c r="Q28" s="51"/>
      <c r="R28" s="51"/>
      <c r="S28" s="51"/>
      <c r="T28" s="2">
        <f t="shared" si="1"/>
        <v>75</v>
      </c>
      <c r="U28" s="2">
        <f t="shared" si="2"/>
        <v>11</v>
      </c>
      <c r="V28" s="42">
        <f t="shared" si="3"/>
        <v>73</v>
      </c>
      <c r="W28" s="46" t="str">
        <f t="shared" si="4"/>
        <v>B</v>
      </c>
    </row>
    <row r="29" spans="1:23" x14ac:dyDescent="0.25">
      <c r="A29" s="48">
        <v>20</v>
      </c>
      <c r="B29" s="3" t="str">
        <f>Input!B44</f>
        <v>RICHARD TRIHADI</v>
      </c>
      <c r="C29" s="51">
        <v>75</v>
      </c>
      <c r="D29" s="51"/>
      <c r="E29" s="51"/>
      <c r="F29" s="51"/>
      <c r="G29" s="51"/>
      <c r="H29" s="51"/>
      <c r="I29" s="51"/>
      <c r="J29" s="51"/>
      <c r="K29" s="51"/>
      <c r="L29" s="51"/>
      <c r="M29" s="2">
        <f t="shared" si="0"/>
        <v>75</v>
      </c>
      <c r="N29" s="51"/>
      <c r="O29" s="51">
        <v>90</v>
      </c>
      <c r="P29" s="51"/>
      <c r="Q29" s="51"/>
      <c r="R29" s="51"/>
      <c r="S29" s="51"/>
      <c r="T29" s="2">
        <f t="shared" si="1"/>
        <v>90</v>
      </c>
      <c r="U29" s="2">
        <f t="shared" si="2"/>
        <v>12.75</v>
      </c>
      <c r="V29" s="42">
        <f t="shared" si="3"/>
        <v>85</v>
      </c>
      <c r="W29" s="46" t="str">
        <f t="shared" si="4"/>
        <v>A</v>
      </c>
    </row>
    <row r="30" spans="1:23" x14ac:dyDescent="0.25">
      <c r="A30" s="48">
        <v>21</v>
      </c>
      <c r="B30" s="3" t="str">
        <f>Input!B45</f>
        <v>SHERINE HANS JOCELYNE</v>
      </c>
      <c r="C30" s="51">
        <v>75</v>
      </c>
      <c r="D30" s="51"/>
      <c r="E30" s="51"/>
      <c r="F30" s="51"/>
      <c r="G30" s="51"/>
      <c r="H30" s="51"/>
      <c r="I30" s="51"/>
      <c r="J30" s="51"/>
      <c r="K30" s="51"/>
      <c r="L30" s="51"/>
      <c r="M30" s="2">
        <f t="shared" si="0"/>
        <v>75</v>
      </c>
      <c r="N30" s="51"/>
      <c r="O30" s="51">
        <v>80</v>
      </c>
      <c r="P30" s="51"/>
      <c r="Q30" s="51"/>
      <c r="R30" s="51"/>
      <c r="S30" s="51"/>
      <c r="T30" s="2">
        <f t="shared" si="1"/>
        <v>80</v>
      </c>
      <c r="U30" s="2">
        <f t="shared" si="2"/>
        <v>11.75</v>
      </c>
      <c r="V30" s="42">
        <f t="shared" si="3"/>
        <v>78</v>
      </c>
      <c r="W30" s="46" t="str">
        <f t="shared" si="4"/>
        <v>B</v>
      </c>
    </row>
    <row r="31" spans="1:23" x14ac:dyDescent="0.25">
      <c r="A31" s="48">
        <v>22</v>
      </c>
      <c r="B31" s="3" t="str">
        <f>Input!B46</f>
        <v xml:space="preserve">SOVIOLA GRACIA </v>
      </c>
      <c r="C31" s="51">
        <v>75</v>
      </c>
      <c r="D31" s="51"/>
      <c r="E31" s="51"/>
      <c r="F31" s="51"/>
      <c r="G31" s="51"/>
      <c r="H31" s="51"/>
      <c r="I31" s="51"/>
      <c r="J31" s="51"/>
      <c r="K31" s="51"/>
      <c r="L31" s="51"/>
      <c r="M31" s="2">
        <f t="shared" si="0"/>
        <v>75</v>
      </c>
      <c r="N31" s="51"/>
      <c r="O31" s="51">
        <v>80</v>
      </c>
      <c r="P31" s="51"/>
      <c r="Q31" s="51"/>
      <c r="R31" s="51"/>
      <c r="S31" s="51"/>
      <c r="T31" s="2">
        <f t="shared" si="1"/>
        <v>80</v>
      </c>
      <c r="U31" s="2">
        <f t="shared" si="2"/>
        <v>11.75</v>
      </c>
      <c r="V31" s="42">
        <f t="shared" si="3"/>
        <v>78</v>
      </c>
      <c r="W31" s="46" t="str">
        <f t="shared" si="4"/>
        <v>B</v>
      </c>
    </row>
    <row r="32" spans="1:23" x14ac:dyDescent="0.25">
      <c r="A32" s="48">
        <v>23</v>
      </c>
      <c r="B32" s="3" t="str">
        <f>Input!B47</f>
        <v>SUGIANSYAH</v>
      </c>
      <c r="C32" s="51">
        <v>75</v>
      </c>
      <c r="D32" s="51"/>
      <c r="E32" s="51"/>
      <c r="F32" s="51"/>
      <c r="G32" s="51"/>
      <c r="H32" s="51"/>
      <c r="I32" s="51"/>
      <c r="J32" s="51"/>
      <c r="K32" s="51"/>
      <c r="L32" s="51"/>
      <c r="M32" s="2">
        <f t="shared" si="0"/>
        <v>75</v>
      </c>
      <c r="N32" s="51"/>
      <c r="O32" s="51">
        <v>92</v>
      </c>
      <c r="P32" s="51"/>
      <c r="Q32" s="51"/>
      <c r="R32" s="51"/>
      <c r="S32" s="51"/>
      <c r="T32" s="2">
        <f t="shared" si="1"/>
        <v>92</v>
      </c>
      <c r="U32" s="2">
        <f t="shared" si="2"/>
        <v>12.950000000000001</v>
      </c>
      <c r="V32" s="42">
        <f t="shared" si="3"/>
        <v>86</v>
      </c>
      <c r="W32" s="46" t="str">
        <f t="shared" si="4"/>
        <v>A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0"/>
        <v>#DIV/0!</v>
      </c>
      <c r="N33" s="51"/>
      <c r="O33" s="51"/>
      <c r="P33" s="51"/>
      <c r="Q33" s="51"/>
      <c r="R33" s="51"/>
      <c r="S33" s="51"/>
      <c r="T33" s="2" t="e">
        <f t="shared" si="1"/>
        <v>#DIV/0!</v>
      </c>
      <c r="U33" s="2" t="e">
        <f t="shared" si="2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399</v>
      </c>
      <c r="U35" s="64">
        <f ca="1">NOW()</f>
        <v>43186.452614004629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Jap, Ricky Lesmana</v>
      </c>
    </row>
  </sheetData>
  <sheetProtection algorithmName="SHA-512" hashValue="cIVctg5S6gy9lwguAgx8tZlbmhxuaaSGCpTLKHKPX8m8blGEZcQzUhWXgBOCyeGxmOdG48squf+gxk3CEBYhaQ==" saltValue="957eJ37zv6qi7yNfmkXzig==" spinCount="100000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L26" sqref="L26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8.4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400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ASHLEY ANDERSON</v>
      </c>
      <c r="C10" s="51"/>
      <c r="D10" s="51"/>
      <c r="E10" s="51"/>
      <c r="F10" s="51"/>
      <c r="G10" s="51"/>
      <c r="H10" s="51"/>
      <c r="I10" s="2" t="e">
        <f>AVERAGE(C10:H10)</f>
        <v>#DIV/0!</v>
      </c>
      <c r="J10" s="51"/>
      <c r="K10" s="2" t="e">
        <f>0.1*I10+0.35*J10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 xml:space="preserve">CHRISTIAN NATHANAEL </v>
      </c>
      <c r="C11" s="51"/>
      <c r="D11" s="51"/>
      <c r="E11" s="51"/>
      <c r="F11" s="51"/>
      <c r="G11" s="51"/>
      <c r="H11" s="51"/>
      <c r="I11" s="2" t="e">
        <f t="shared" ref="I11:I33" si="0">AVERAGE(C11:H11)</f>
        <v>#DIV/0!</v>
      </c>
      <c r="J11" s="51"/>
      <c r="K11" s="2" t="e">
        <f t="shared" ref="K11:K33" si="1">0.1*I11+0.35*J11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DEA ESTERINA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JAMISON WIJAYA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JANETTE SUPANGAT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JEISEN ZEFANYA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 xml:space="preserve">JENNISE PATRICIA 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JOSE JUAN SUSANTO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JOSEPHINE WIDJAJA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KATHLEEN ISABELLA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KATHRYN CAHYADI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KENDREW KYNE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 xml:space="preserve">KEVIN CHESTER 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KYRA RISANTI RUSLY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 xml:space="preserve">LOUIS VELASCO 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MATTHEW BUDHI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NATHAN WIDJAJA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 xml:space="preserve">NICOLA FARRELL 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 xml:space="preserve">NICOLE VENA 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>RICHARD TRIHADI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>SHERINE HANS JOCELYNE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 xml:space="preserve">SOVIOLA GRACIA 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>SUGIANSYAH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399</v>
      </c>
      <c r="L35" s="64">
        <f ca="1">NOW()</f>
        <v>43186.452614004629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Jap, Ricky Lesmana</v>
      </c>
    </row>
  </sheetData>
  <sheetProtection algorithmName="SHA-512" hashValue="+DURxzeM9ZRyyjBcivbUFKr+V4tjF2CvJyu1w98tQt4Jws7Sqi8fwVtGa/uTh7SHBDinyaZF1l1NlNycGzutRg==" saltValue="AW5gL0EOB1vAmTn7LNBuRQ==" spinCount="100000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10" sqref="C10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398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8.4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Physical Education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Jap, Ricky Lesmana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ASHLEY ANDERSON</v>
      </c>
      <c r="C10" s="2">
        <f>'Term 1'!T10</f>
        <v>11.75</v>
      </c>
      <c r="D10" s="2">
        <f>'Term 2'!K10</f>
        <v>22.5</v>
      </c>
      <c r="E10" s="2">
        <f>'Term 3'!U10</f>
        <v>13.5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 xml:space="preserve">CHRISTIAN NATHANAEL </v>
      </c>
      <c r="C11" s="2">
        <f>'Term 1'!T11</f>
        <v>11.25</v>
      </c>
      <c r="D11" s="2">
        <f>'Term 2'!K11</f>
        <v>20.5</v>
      </c>
      <c r="E11" s="2">
        <f>'Term 3'!U11</f>
        <v>13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DEA ESTERINA</v>
      </c>
      <c r="C12" s="2">
        <f>'Term 1'!T12</f>
        <v>10.65</v>
      </c>
      <c r="D12" s="2">
        <f>'Term 2'!K12</f>
        <v>20</v>
      </c>
      <c r="E12" s="2">
        <f>'Term 3'!U12</f>
        <v>11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JAMISON WIJAYA</v>
      </c>
      <c r="C13" s="2">
        <f>'Term 1'!T13</f>
        <v>11.4</v>
      </c>
      <c r="D13" s="2">
        <f>'Term 2'!K13</f>
        <v>19.25</v>
      </c>
      <c r="E13" s="2">
        <f>'Term 3'!U13</f>
        <v>12.450000000000001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JANETTE SUPANGAT</v>
      </c>
      <c r="C14" s="2">
        <f>'Term 1'!T14</f>
        <v>11.15</v>
      </c>
      <c r="D14" s="2">
        <f>'Term 2'!K14</f>
        <v>19.25</v>
      </c>
      <c r="E14" s="2">
        <f>'Term 3'!U14</f>
        <v>11.75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JEISEN ZEFANYA</v>
      </c>
      <c r="C15" s="2">
        <f>'Term 1'!T15</f>
        <v>11.3</v>
      </c>
      <c r="D15" s="2">
        <f>'Term 2'!K15</f>
        <v>19</v>
      </c>
      <c r="E15" s="2">
        <f>'Term 3'!U15</f>
        <v>12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 xml:space="preserve">JENNISE PATRICIA </v>
      </c>
      <c r="C16" s="2">
        <f>'Term 1'!T16</f>
        <v>11.25</v>
      </c>
      <c r="D16" s="2">
        <f>'Term 2'!K16</f>
        <v>19</v>
      </c>
      <c r="E16" s="2">
        <f>'Term 3'!U16</f>
        <v>11.75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JOSE JUAN SUSANTO</v>
      </c>
      <c r="C17" s="2">
        <f>'Term 1'!T17</f>
        <v>12</v>
      </c>
      <c r="D17" s="2">
        <f>'Term 2'!K17</f>
        <v>22.5</v>
      </c>
      <c r="E17" s="2">
        <f>'Term 3'!U17</f>
        <v>13.8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JOSEPHINE WIDJAJA</v>
      </c>
      <c r="C18" s="2">
        <f>'Term 1'!T18</f>
        <v>11.3</v>
      </c>
      <c r="D18" s="2">
        <f>'Term 2'!K18</f>
        <v>20.25</v>
      </c>
      <c r="E18" s="2">
        <f>'Term 3'!U18</f>
        <v>11.5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KATHLEEN ISABELLA</v>
      </c>
      <c r="C19" s="2">
        <f>'Term 1'!T19</f>
        <v>11.3</v>
      </c>
      <c r="D19" s="2">
        <f>'Term 2'!K19</f>
        <v>17.899999999999999</v>
      </c>
      <c r="E19" s="2">
        <f>'Term 3'!U19</f>
        <v>11.5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KATHRYN CAHYADI</v>
      </c>
      <c r="C20" s="2">
        <f>'Term 1'!T20</f>
        <v>11.9</v>
      </c>
      <c r="D20" s="2">
        <f>'Term 2'!K20</f>
        <v>19.899999999999999</v>
      </c>
      <c r="E20" s="2">
        <f>'Term 3'!U20</f>
        <v>11.5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KENDREW KYNE</v>
      </c>
      <c r="C21" s="2">
        <f>'Term 1'!T21</f>
        <v>11.3</v>
      </c>
      <c r="D21" s="2">
        <f>'Term 2'!K21</f>
        <v>20.25</v>
      </c>
      <c r="E21" s="2">
        <f>'Term 3'!U21</f>
        <v>12.5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 xml:space="preserve">KEVIN CHESTER </v>
      </c>
      <c r="C22" s="2">
        <f>'Term 1'!T22</f>
        <v>11.9</v>
      </c>
      <c r="D22" s="2">
        <f>'Term 2'!K22</f>
        <v>20</v>
      </c>
      <c r="E22" s="2">
        <f>'Term 3'!U22</f>
        <v>12.5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KYRA RISANTI RUSLY</v>
      </c>
      <c r="C23" s="2">
        <f>'Term 1'!T23</f>
        <v>11.95</v>
      </c>
      <c r="D23" s="2">
        <f>'Term 2'!K23</f>
        <v>22.25</v>
      </c>
      <c r="E23" s="2">
        <f>'Term 3'!U23</f>
        <v>12.55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 xml:space="preserve">LOUIS VELASCO </v>
      </c>
      <c r="C24" s="2">
        <f>'Term 1'!T24</f>
        <v>11.35</v>
      </c>
      <c r="D24" s="2">
        <f>'Term 2'!K24</f>
        <v>22.5</v>
      </c>
      <c r="E24" s="2">
        <f>'Term 3'!U24</f>
        <v>12.700000000000001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MATTHEW BUDHI</v>
      </c>
      <c r="C25" s="2">
        <f>'Term 1'!T25</f>
        <v>13.850000000000001</v>
      </c>
      <c r="D25" s="2">
        <f>'Term 2'!K25</f>
        <v>20.75</v>
      </c>
      <c r="E25" s="2">
        <f>'Term 3'!U25</f>
        <v>13.25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NATHAN WIDJAJA</v>
      </c>
      <c r="C26" s="2">
        <f>'Term 1'!T26</f>
        <v>11.3</v>
      </c>
      <c r="D26" s="2">
        <f>'Term 2'!K26</f>
        <v>20.5</v>
      </c>
      <c r="E26" s="2">
        <f>'Term 3'!U26</f>
        <v>12.55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 xml:space="preserve">NICOLA FARRELL </v>
      </c>
      <c r="C27" s="2">
        <f>'Term 1'!T27</f>
        <v>11.35</v>
      </c>
      <c r="D27" s="2">
        <f>'Term 2'!K27</f>
        <v>19.95</v>
      </c>
      <c r="E27" s="2">
        <f>'Term 3'!U27</f>
        <v>11.3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 xml:space="preserve">NICOLE VENA </v>
      </c>
      <c r="C28" s="2">
        <f>'Term 1'!T28</f>
        <v>11.600000000000001</v>
      </c>
      <c r="D28" s="2">
        <f>'Term 2'!K28</f>
        <v>21.5</v>
      </c>
      <c r="E28" s="2">
        <f>'Term 3'!U28</f>
        <v>11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>RICHARD TRIHADI</v>
      </c>
      <c r="C29" s="2">
        <f>'Term 1'!T29</f>
        <v>11.75</v>
      </c>
      <c r="D29" s="2">
        <f>'Term 2'!K29</f>
        <v>22.5</v>
      </c>
      <c r="E29" s="2">
        <f>'Term 3'!U29</f>
        <v>12.75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>SHERINE HANS JOCELYNE</v>
      </c>
      <c r="C30" s="2">
        <f>'Term 1'!T30</f>
        <v>11.5</v>
      </c>
      <c r="D30" s="2">
        <f>'Term 2'!K30</f>
        <v>20</v>
      </c>
      <c r="E30" s="2">
        <f>'Term 3'!U30</f>
        <v>11.75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 xml:space="preserve">SOVIOLA GRACIA </v>
      </c>
      <c r="C31" s="2">
        <f>'Term 1'!T31</f>
        <v>11.600000000000001</v>
      </c>
      <c r="D31" s="2">
        <f>'Term 2'!K31</f>
        <v>18.5</v>
      </c>
      <c r="E31" s="2">
        <f>'Term 3'!U31</f>
        <v>11.75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>SUGIANSYAH</v>
      </c>
      <c r="C32" s="2">
        <f>'Term 1'!T32</f>
        <v>11.600000000000001</v>
      </c>
      <c r="D32" s="2">
        <f>'Term 2'!K32</f>
        <v>19</v>
      </c>
      <c r="E32" s="2">
        <f>'Term 3'!U32</f>
        <v>12.950000000000001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399</v>
      </c>
      <c r="G35" s="64">
        <f ca="1">NOW()</f>
        <v>43186.452614004629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Jap, Ricky Lesmana</v>
      </c>
    </row>
  </sheetData>
  <sheetProtection algorithmName="SHA-512" hashValue="Eq1uelQsUHZpXTxDf343jX8h1xwreUGbw6kMFq/i5yKBnahvmoA0igo/vR83SSygLb/ikYpnRogWwT66yCXVIg==" saltValue="6yA8mgTF/DLpJZqfiaobSQ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2018-03-27T04:02:37Z</dcterms:modified>
</cp:coreProperties>
</file>