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86C8EA7A-8B8E-4AE3-8744-1D303AD62FA8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<sst xmlns="http://schemas.openxmlformats.org/spreadsheetml/2006/main" count="599" uniqueCount="487">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</sst>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K61" sqref="K61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NATHANIEL KOERNIAWAN</v>
      </c>
      <c r="C11" s="69">
        <f t="shared" ref="C11:C36" si="0">M42</f>
        <v>79.75</v>
      </c>
      <c r="D11" s="69">
        <f t="shared" ref="D11:D36" si="1">M73</f>
        <v>74.67</v>
      </c>
      <c r="E11" s="69">
        <f t="shared" ref="E11:E36" si="2">M104</f>
        <v>85</v>
      </c>
      <c r="F11" s="69">
        <f>M135</f>
        <v>79</v>
      </c>
      <c r="G11" s="69">
        <f>M166</f>
        <v>78</v>
      </c>
      <c r="H11" s="70"/>
      <c r="I11" s="70"/>
      <c r="J11" s="70"/>
      <c r="K11" s="70"/>
      <c r="L11" s="70"/>
      <c r="M11" s="71">
        <f>IFERROR(ROUND(C11*C$10+D11*D$10+E11*E$10+F11*F$10+G11*G$10,2),"")</f>
        <v>79.12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EARL CHRISTIANO DEVA SIMANJUNTAK</v>
      </c>
      <c r="C18" s="60">
        <f t="shared" si="0"/>
        <v>78.75</v>
      </c>
      <c r="D18" s="60">
        <f t="shared" si="1"/>
        <v>80.33</v>
      </c>
      <c r="E18" s="60">
        <f t="shared" si="2"/>
        <v>85</v>
      </c>
      <c r="F18" s="60">
        <f t="shared" si="3"/>
        <v>80</v>
      </c>
      <c r="G18" s="60">
        <f t="shared" si="4"/>
        <v>80</v>
      </c>
      <c r="H18" s="70"/>
      <c r="I18" s="70"/>
      <c r="J18" s="70"/>
      <c r="K18" s="70"/>
      <c r="L18" s="70"/>
      <c r="M18" s="89">
        <f t="shared" si="5"/>
        <v>80.33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KEIRA RELINO</v>
      </c>
      <c r="C23" s="60">
        <f t="shared" si="0"/>
        <v>80</v>
      </c>
      <c r="D23" s="60">
        <f t="shared" si="1"/>
        <v>76</v>
      </c>
      <c r="E23" s="60">
        <f t="shared" si="2"/>
        <v>85</v>
      </c>
      <c r="F23" s="60">
        <f t="shared" si="3"/>
        <v>80</v>
      </c>
      <c r="G23" s="60">
        <f t="shared" si="4"/>
        <v>79</v>
      </c>
      <c r="H23" s="70"/>
      <c r="I23" s="70"/>
      <c r="J23" s="70"/>
      <c r="K23" s="70"/>
      <c r="L23" s="70"/>
      <c r="M23" s="89">
        <f t="shared" si="5"/>
        <v>79.75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DHARMAWAN DJURIJANTO</v>
      </c>
      <c r="C28" s="60">
        <f t="shared" si="0"/>
        <v>79</v>
      </c>
      <c r="D28" s="60">
        <f t="shared" si="1"/>
        <v>80.83</v>
      </c>
      <c r="E28" s="60">
        <f t="shared" si="2"/>
        <v>80</v>
      </c>
      <c r="F28" s="60">
        <f t="shared" si="3"/>
        <v>75</v>
      </c>
      <c r="G28" s="60">
        <f t="shared" si="4"/>
        <v>77</v>
      </c>
      <c r="H28" s="70"/>
      <c r="I28" s="70"/>
      <c r="J28" s="70"/>
      <c r="K28" s="70"/>
      <c r="L28" s="70"/>
      <c r="M28" s="89">
        <f t="shared" si="5"/>
        <v>78.81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SHANNON GABRIELLA TAN</v>
      </c>
      <c r="C30" s="60">
        <f t="shared" si="0"/>
        <v>86</v>
      </c>
      <c r="D30" s="60">
        <f t="shared" si="1"/>
        <v>85.5</v>
      </c>
      <c r="E30" s="60">
        <f t="shared" si="2"/>
        <v>85</v>
      </c>
      <c r="F30" s="60">
        <f t="shared" si="3"/>
        <v>83</v>
      </c>
      <c r="G30" s="60">
        <f t="shared" si="4"/>
        <v>80</v>
      </c>
      <c r="H30" s="70"/>
      <c r="I30" s="70"/>
      <c r="J30" s="70"/>
      <c r="K30" s="70"/>
      <c r="L30" s="70"/>
      <c r="M30" s="89">
        <f t="shared" si="5"/>
        <v>85.13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SHAQUELLA HANNAH JOSEPHINE SUMALI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TRANGGA ADIPUTRA GANI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WANG MANNI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YEIRA CENDANA ELIM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AARON NATHANIEL KOERNIAWAN</v>
      </c>
      <c r="C42" s="52">
        <v>80</v>
      </c>
      <c r="D42" s="52">
        <v>82</v>
      </c>
      <c r="E42" s="52">
        <v>80</v>
      </c>
      <c r="F42" s="52">
        <v>77</v>
      </c>
      <c r="G42" s="52"/>
      <c r="H42" s="52"/>
      <c r="I42" s="52"/>
      <c r="J42" s="52"/>
      <c r="K42" s="52"/>
      <c r="L42" s="52"/>
      <c r="M42" s="41">
        <f>IFERROR(ROUND(AVERAGE(C42:L42),2),"")</f>
        <v>79.75</v>
      </c>
      <c r="S42" s="44"/>
    </row>
    <row r="43" spans="1:22" x14ac:dyDescent="0.3">
      <c r="A43" s="42">
        <v>2</v>
      </c>
      <c r="B43" s="43" t="str">
        <f t="shared" si="7"/>
        <v>AGNES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ALEXIS LIMAN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ANGELINE TANONI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ARCELIA GABRIELLE LIEY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DANIEL MARK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DYLAN DARMAWAN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EARL CHRISTIANO DEVA SIMANJUNTAK</v>
      </c>
      <c r="C49" s="88">
        <v>80</v>
      </c>
      <c r="D49" s="52">
        <v>79</v>
      </c>
      <c r="E49" s="52">
        <v>79</v>
      </c>
      <c r="F49" s="52">
        <v>77</v>
      </c>
      <c r="G49" s="52"/>
      <c r="H49" s="52"/>
      <c r="I49" s="52"/>
      <c r="J49" s="52"/>
      <c r="K49" s="52"/>
      <c r="L49" s="52"/>
      <c r="M49" s="41">
        <f t="shared" si="8"/>
        <v>78.75</v>
      </c>
    </row>
    <row r="50" spans="1:13" x14ac:dyDescent="0.3">
      <c r="A50" s="42">
        <v>9</v>
      </c>
      <c r="B50" s="43" t="str">
        <f t="shared" si="7"/>
        <v>HYACINTHA CALISTA CHANDRA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IAN HANSEL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JELLIAN ANNABEL LASMANA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JOAN RAISA LARANTUKA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KEIRA RELINO</v>
      </c>
      <c r="C54" s="88">
        <v>80</v>
      </c>
      <c r="D54" s="52">
        <v>80</v>
      </c>
      <c r="E54" s="52">
        <v>80</v>
      </c>
      <c r="F54" s="52">
        <v>80</v>
      </c>
      <c r="G54" s="52"/>
      <c r="H54" s="52"/>
      <c r="I54" s="52"/>
      <c r="J54" s="52"/>
      <c r="K54" s="52"/>
      <c r="L54" s="52"/>
      <c r="M54" s="41">
        <f t="shared" si="8"/>
        <v>80</v>
      </c>
    </row>
    <row r="55" spans="1:13" x14ac:dyDescent="0.3">
      <c r="A55" s="42">
        <v>14</v>
      </c>
      <c r="B55" s="43" t="str">
        <f t="shared" si="7"/>
        <v>KIMBERLY WIDIANTO TANUMIHARDJA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LOVELLA DIAN FERNANDO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MARCHELYN CLAUDIA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MAYUMI SETIADI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NATHANAEL DHARMAWAN DJURIJANTO</v>
      </c>
      <c r="C59" s="88">
        <v>80</v>
      </c>
      <c r="D59" s="52">
        <v>74</v>
      </c>
      <c r="E59" s="52">
        <v>79</v>
      </c>
      <c r="F59" s="52">
        <v>83</v>
      </c>
      <c r="G59" s="52"/>
      <c r="H59" s="52"/>
      <c r="I59" s="52"/>
      <c r="J59" s="52"/>
      <c r="K59" s="52"/>
      <c r="L59" s="52"/>
      <c r="M59" s="41">
        <f t="shared" si="8"/>
        <v>79</v>
      </c>
    </row>
    <row r="60" spans="1:13" x14ac:dyDescent="0.3">
      <c r="A60" s="42">
        <v>19</v>
      </c>
      <c r="B60" s="43" t="str">
        <f t="shared" si="7"/>
        <v>RAUL FILIPE MULJONO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SHANNON GABRIELLA TAN</v>
      </c>
      <c r="C61" s="88">
        <v>85</v>
      </c>
      <c r="D61" s="52">
        <v>88</v>
      </c>
      <c r="E61" s="52">
        <v>85</v>
      </c>
      <c r="F61" s="52">
        <v>86</v>
      </c>
      <c r="G61" s="52"/>
      <c r="H61" s="52"/>
      <c r="I61" s="52"/>
      <c r="J61" s="52"/>
      <c r="K61" s="52"/>
      <c r="L61" s="52"/>
      <c r="M61" s="41">
        <f t="shared" si="8"/>
        <v>86</v>
      </c>
    </row>
    <row r="62" spans="1:13" x14ac:dyDescent="0.3">
      <c r="A62" s="42">
        <v>21</v>
      </c>
      <c r="B62" s="43" t="str">
        <f t="shared" si="7"/>
        <v>SHAQUELLA HANNAH JOSEPHINE SUMALI</v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>TRANGGA ADIPUTRA GANI</v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>WANG MANNI</v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>YEIRA CENDANA ELIM</v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AARON NATHANIEL KOERNIAWAN</v>
      </c>
      <c r="C73" s="52">
        <v>79</v>
      </c>
      <c r="D73" s="52">
        <v>80</v>
      </c>
      <c r="E73" s="52">
        <v>79</v>
      </c>
      <c r="F73" s="52">
        <v>80</v>
      </c>
      <c r="G73" s="52">
        <v>50</v>
      </c>
      <c r="H73" s="52">
        <v>80</v>
      </c>
      <c r="I73" s="52"/>
      <c r="J73" s="52"/>
      <c r="K73" s="52"/>
      <c r="L73" s="52"/>
      <c r="M73" s="41">
        <f>IFERROR(ROUND(AVERAGE(C73:L73),2),"")</f>
        <v>74.67</v>
      </c>
    </row>
    <row r="74" spans="1:13" x14ac:dyDescent="0.3">
      <c r="A74" s="42">
        <v>2</v>
      </c>
      <c r="B74" s="43" t="str">
        <f t="shared" si="11"/>
        <v>AGNES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ALEXIS LIMAN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ANGELINE TANONI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ARCELIA GABRIELLE LIEY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DANIEL MARK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DYLAN DARMAWAN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EARL CHRISTIANO DEVA SIMANJUNTAK</v>
      </c>
      <c r="C80" s="88">
        <v>80</v>
      </c>
      <c r="D80" s="52">
        <v>81</v>
      </c>
      <c r="E80" s="52">
        <v>80</v>
      </c>
      <c r="F80" s="52">
        <v>79</v>
      </c>
      <c r="G80" s="52">
        <v>82</v>
      </c>
      <c r="H80" s="52">
        <v>80</v>
      </c>
      <c r="I80" s="52"/>
      <c r="J80" s="52"/>
      <c r="K80" s="52"/>
      <c r="L80" s="52"/>
      <c r="M80" s="41">
        <f t="shared" si="12"/>
        <v>80.33</v>
      </c>
    </row>
    <row r="81" spans="1:13" x14ac:dyDescent="0.3">
      <c r="A81" s="42">
        <v>9</v>
      </c>
      <c r="B81" s="43" t="str">
        <f t="shared" si="11"/>
        <v>HYACINTHA CALISTA CHANDRA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IAN HANSEL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JELLIAN ANNABEL LASMANA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JOAN RAISA LARANTUKA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KEIRA RELINO</v>
      </c>
      <c r="C85" s="88">
        <v>79</v>
      </c>
      <c r="D85" s="52">
        <v>79</v>
      </c>
      <c r="E85" s="52">
        <v>76</v>
      </c>
      <c r="F85" s="52">
        <v>75</v>
      </c>
      <c r="G85" s="52">
        <v>72</v>
      </c>
      <c r="H85" s="52">
        <v>75</v>
      </c>
      <c r="I85" s="52"/>
      <c r="J85" s="52"/>
      <c r="K85" s="52"/>
      <c r="L85" s="52"/>
      <c r="M85" s="41">
        <f t="shared" si="12"/>
        <v>76</v>
      </c>
    </row>
    <row r="86" spans="1:13" x14ac:dyDescent="0.3">
      <c r="A86" s="42">
        <v>14</v>
      </c>
      <c r="B86" s="43" t="str">
        <f t="shared" si="11"/>
        <v>KIMBERLY WIDIANTO TANUMIHARDJA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LOVELLA DIAN FERNANDO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MARCHELYN CLAUDIA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MAYUMI SETIADI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NATHANAEL DHARMAWAN DJURIJANTO</v>
      </c>
      <c r="C90" s="88">
        <v>78</v>
      </c>
      <c r="D90" s="52">
        <v>82</v>
      </c>
      <c r="E90" s="52">
        <v>83</v>
      </c>
      <c r="F90" s="52">
        <v>82</v>
      </c>
      <c r="G90" s="52">
        <v>80</v>
      </c>
      <c r="H90" s="52">
        <v>80</v>
      </c>
      <c r="I90" s="52"/>
      <c r="J90" s="52"/>
      <c r="K90" s="52"/>
      <c r="L90" s="52"/>
      <c r="M90" s="41">
        <f t="shared" si="12"/>
        <v>80.83</v>
      </c>
    </row>
    <row r="91" spans="1:13" x14ac:dyDescent="0.3">
      <c r="A91" s="42">
        <v>19</v>
      </c>
      <c r="B91" s="43" t="str">
        <f t="shared" si="11"/>
        <v>RAUL FILIPE MULJONO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SHANNON GABRIELLA TAN</v>
      </c>
      <c r="C92" s="88">
        <v>82</v>
      </c>
      <c r="D92" s="52">
        <v>84</v>
      </c>
      <c r="E92" s="52">
        <v>84</v>
      </c>
      <c r="F92" s="52">
        <v>83</v>
      </c>
      <c r="G92" s="52">
        <v>90</v>
      </c>
      <c r="H92" s="52">
        <v>90</v>
      </c>
      <c r="I92" s="52"/>
      <c r="J92" s="52"/>
      <c r="K92" s="52"/>
      <c r="L92" s="52"/>
      <c r="M92" s="41">
        <f t="shared" si="12"/>
        <v>85.5</v>
      </c>
    </row>
    <row r="93" spans="1:13" x14ac:dyDescent="0.3">
      <c r="A93" s="42">
        <v>21</v>
      </c>
      <c r="B93" s="43" t="str">
        <f t="shared" si="11"/>
        <v>SHAQUELLA HANNAH JOSEPHINE SUMALI</v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>TRANGGA ADIPUTRA GANI</v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>WANG MANNI</v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>YEIRA CENDANA ELIM</v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AARON NATHANIEL KOERNIAWAN</v>
      </c>
      <c r="C104" s="52">
        <v>85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85</v>
      </c>
    </row>
    <row r="105" spans="1:13" x14ac:dyDescent="0.3">
      <c r="A105" s="42">
        <v>2</v>
      </c>
      <c r="B105" s="43" t="str">
        <f t="shared" si="16"/>
        <v>AGNES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ALEXIS LIMAN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ANGELINE TANONI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ARCELIA GABRIELLE LIEY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DANIEL MARK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DYLAN DARMAWAN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EARL CHRISTIANO DEVA SIMANJUNTAK</v>
      </c>
      <c r="C111" s="88">
        <v>85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85</v>
      </c>
    </row>
    <row r="112" spans="1:13" x14ac:dyDescent="0.3">
      <c r="A112" s="42">
        <v>9</v>
      </c>
      <c r="B112" s="43" t="str">
        <f t="shared" si="16"/>
        <v>HYACINTHA CALISTA CHANDRA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IAN HANSEL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JELLIAN ANNABEL LASMANA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JOAN RAISA LARANTUKA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KEIRA RELINO</v>
      </c>
      <c r="C116" s="88">
        <v>85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85</v>
      </c>
    </row>
    <row r="117" spans="1:13" x14ac:dyDescent="0.3">
      <c r="A117" s="42">
        <v>14</v>
      </c>
      <c r="B117" s="43" t="str">
        <f t="shared" si="16"/>
        <v>KIMBERLY WIDIANTO TANUMIHARDJA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LOVELLA DIAN FERNANDO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MARCHELYN CLAUDIA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MAYUMI SETIADI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NATHANAEL DHARMAWAN DJURIJANTO</v>
      </c>
      <c r="C121" s="88">
        <v>80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80</v>
      </c>
    </row>
    <row r="122" spans="1:13" x14ac:dyDescent="0.3">
      <c r="A122" s="42">
        <v>19</v>
      </c>
      <c r="B122" s="43" t="str">
        <f t="shared" si="16"/>
        <v>RAUL FILIPE MULJONO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SHANNON GABRIELLA TAN</v>
      </c>
      <c r="C123" s="88">
        <v>85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85</v>
      </c>
    </row>
    <row r="124" spans="1:13" x14ac:dyDescent="0.3">
      <c r="A124" s="42">
        <v>21</v>
      </c>
      <c r="B124" s="43" t="str">
        <f t="shared" si="16"/>
        <v>SHAQUELLA HANNAH JOSEPHINE SUMALI</v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>TRANGGA ADIPUTRA GANI</v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>WANG MANNI</v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>YEIRA CENDANA ELIM</v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AARON NATHANIEL KOERNIAWAN</v>
      </c>
      <c r="C135" s="52">
        <v>79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79</v>
      </c>
    </row>
    <row r="136" spans="1:13" x14ac:dyDescent="0.3">
      <c r="A136" s="42">
        <v>2</v>
      </c>
      <c r="B136" s="43" t="str">
        <f t="shared" si="20"/>
        <v>AGNES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ALEXIS LIMAN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ANGELINE TANONI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ARCELIA GABRIELLE LIEY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DANIEL MARK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DYLAN DARMAWAN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EARL CHRISTIANO DEVA SIMANJUNTAK</v>
      </c>
      <c r="C142" s="88">
        <v>80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80</v>
      </c>
    </row>
    <row r="143" spans="1:13" x14ac:dyDescent="0.3">
      <c r="A143" s="42">
        <v>9</v>
      </c>
      <c r="B143" s="43" t="str">
        <f t="shared" si="20"/>
        <v>HYACINTHA CALISTA CHANDRA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IAN HANSEL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JELLIAN ANNABEL LASMANA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JOAN RAISA LARANTUKA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KEIRA RELINO</v>
      </c>
      <c r="C147" s="88">
        <v>80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80</v>
      </c>
    </row>
    <row r="148" spans="1:13" x14ac:dyDescent="0.3">
      <c r="A148" s="42">
        <v>14</v>
      </c>
      <c r="B148" s="43" t="str">
        <f t="shared" si="20"/>
        <v>KIMBERLY WIDIANTO TANUMIHARDJA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LOVELLA DIAN FERNANDO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MARCHELYN CLAUDIA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MAYUMI SETIADI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NATHANAEL DHARMAWAN DJURIJANTO</v>
      </c>
      <c r="C152" s="88">
        <v>75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75</v>
      </c>
    </row>
    <row r="153" spans="1:13" x14ac:dyDescent="0.3">
      <c r="A153" s="42">
        <v>19</v>
      </c>
      <c r="B153" s="43" t="str">
        <f t="shared" si="20"/>
        <v>RAUL FILIPE MULJONO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SHANNON GABRIELLA TAN</v>
      </c>
      <c r="C154" s="88">
        <v>83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83</v>
      </c>
    </row>
    <row r="155" spans="1:13" x14ac:dyDescent="0.3">
      <c r="A155" s="42">
        <v>21</v>
      </c>
      <c r="B155" s="43" t="str">
        <f t="shared" si="20"/>
        <v>SHAQUELLA HANNAH JOSEPHINE SUMALI</v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>TRANGGA ADIPUTRA GANI</v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>WANG MANNI</v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>YEIRA CENDANA ELIM</v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AARON NATHANIEL KOERNIAWAN</v>
      </c>
      <c r="C166" s="52">
        <v>78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78</v>
      </c>
    </row>
    <row r="167" spans="1:13" x14ac:dyDescent="0.3">
      <c r="A167" s="42">
        <v>2</v>
      </c>
      <c r="B167" s="43" t="str">
        <f t="shared" si="23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EARL CHRISTIANO DEVA SIMANJUNTAK</v>
      </c>
      <c r="C173" s="52">
        <v>80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80</v>
      </c>
    </row>
    <row r="174" spans="1:13" x14ac:dyDescent="0.3">
      <c r="A174" s="42">
        <v>9</v>
      </c>
      <c r="B174" s="43" t="str">
        <f t="shared" si="23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KEIRA RELINO</v>
      </c>
      <c r="C178" s="52">
        <v>79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79</v>
      </c>
    </row>
    <row r="179" spans="1:13" x14ac:dyDescent="0.3">
      <c r="A179" s="42">
        <v>14</v>
      </c>
      <c r="B179" s="43" t="str">
        <f t="shared" si="23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NATHANAEL DHARMAWAN DJURIJANTO</v>
      </c>
      <c r="C183" s="52">
        <v>77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77</v>
      </c>
    </row>
    <row r="184" spans="1:13" x14ac:dyDescent="0.3">
      <c r="A184" s="42">
        <v>19</v>
      </c>
      <c r="B184" s="43" t="str">
        <f t="shared" si="23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SHANNON GABRIELLA TAN</v>
      </c>
      <c r="C185" s="52">
        <v>80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80</v>
      </c>
    </row>
    <row r="186" spans="1:13" x14ac:dyDescent="0.3">
      <c r="A186" s="42">
        <v>21</v>
      </c>
      <c r="B186" s="43" t="str">
        <f t="shared" si="23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B163" sqref="B163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NATHANIEL KOERNIAWAN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AARON NATHANIEL KOERNIAWAN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ALEXIS LIMAN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ALEXIS LIMAN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AARON NATHANIEL KOERNIAWAN</v>
      </c>
      <c r="C10" s="42">
        <f>'Term 1'!M11</f>
        <v>79.12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EARL CHRISTIANO DEVA SIMANJUNTAK</v>
      </c>
      <c r="C17" s="42">
        <f>'Term 1'!M18</f>
        <v>80.33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KEIRA RELINO</v>
      </c>
      <c r="C22" s="42">
        <f>'Term 1'!M23</f>
        <v>79.75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NATHANAEL DHARMAWAN DJURIJANTO</v>
      </c>
      <c r="C27" s="42">
        <f>'Term 1'!M28</f>
        <v>78.81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SHANNON GABRIELLA TAN</v>
      </c>
      <c r="C29" s="42">
        <f>'Term 1'!M30</f>
        <v>85.13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43370.532379976852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2018-09-27T05:47:08Z</dcterms:modified>
</cp:coreProperties>
</file>