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U24" i="3" s="1"/>
  <c r="M25" i="3"/>
  <c r="M26" i="3"/>
  <c r="U26" i="3" s="1"/>
  <c r="M27" i="3"/>
  <c r="M28" i="3"/>
  <c r="U28" i="3" s="1"/>
  <c r="M29" i="3"/>
  <c r="M30" i="3"/>
  <c r="U30" i="3" s="1"/>
  <c r="M31" i="3"/>
  <c r="M32" i="3"/>
  <c r="U32" i="3" s="1"/>
  <c r="M33" i="3"/>
  <c r="M10" i="3"/>
  <c r="U10" i="3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T13" i="1" s="1"/>
  <c r="M14" i="1"/>
  <c r="T14" i="1" s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U30" i="1" s="1"/>
  <c r="M31" i="1"/>
  <c r="M32" i="1"/>
  <c r="M33" i="1"/>
  <c r="M10" i="1"/>
  <c r="T31" i="1"/>
  <c r="T32" i="1"/>
  <c r="T33" i="1"/>
  <c r="U33" i="3" l="1"/>
  <c r="U29" i="3"/>
  <c r="U25" i="3"/>
  <c r="U21" i="3"/>
  <c r="U17" i="3"/>
  <c r="U13" i="3"/>
  <c r="U31" i="3"/>
  <c r="U27" i="3"/>
  <c r="U23" i="3"/>
  <c r="U19" i="3"/>
  <c r="U15" i="3"/>
  <c r="U11" i="3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G33" i="5" s="1"/>
  <c r="H33" i="5" s="1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22" i="5" l="1"/>
  <c r="H22" i="5" s="1"/>
  <c r="G30" i="5"/>
  <c r="H30" i="5" s="1"/>
  <c r="G18" i="5"/>
  <c r="H18" i="5" s="1"/>
  <c r="G14" i="5"/>
  <c r="H14" i="5" s="1"/>
  <c r="G31" i="5"/>
  <c r="H31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U10" i="1"/>
  <c r="V10" i="1" s="1"/>
  <c r="C10" i="5"/>
  <c r="G10" i="5" s="1"/>
  <c r="H10" i="5" s="1"/>
  <c r="G11" i="5" l="1"/>
  <c r="H11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<sst xmlns="http://schemas.openxmlformats.org/spreadsheetml/2006/main" count="502" uniqueCount="406">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</sst>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404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405</v>
      </c>
      <c r="E16" s="62"/>
      <c r="F16" s="62"/>
      <c r="G16" s="62"/>
      <c r="H16" s="62"/>
      <c r="I16" s="19" t="s">
        <v>47</v>
      </c>
      <c r="J16" s="18" t="s">
        <v>26</v>
      </c>
      <c r="K16" s="20">
        <v>8.1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 xml:space="preserve">ALENA PANNA 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ANDREW ANGGITO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CAREN DARMAWAN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 xml:space="preserve">CHRISTOPHER ELBERT 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CHRISTY OLIVIA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CLAUDIA LAVINA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 xml:space="preserve">DONI ANTONIO 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FILBERT MATHIAS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GEMILANG FRIYAN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JEVINT FELIXCIANO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 xml:space="preserve">JONATHAN KENNETH 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JENNIFER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KAYLIE JEDIDIAH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KIARA DJUMALI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MICHELLE FIDELIA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NATHANAEL RICHARD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 xml:space="preserve">PATRICK WILLIAM 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 xml:space="preserve">SHARON DOVIKO 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 xml:space="preserve">STEFAN KINAI 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 xml:space="preserve">THERESIA AUDREY 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 xml:space="preserve">THESHIA VERONICA 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WILLIAM NOVENIX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 xml:space="preserve">WILSON EKAPUTRA 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 t="s">
        <v>403</v>
      </c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6" zoomScale="90" zoomScaleNormal="90" workbookViewId="0">
      <selection activeCell="N33" sqref="N3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8.1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 xml:space="preserve">ALENA PANNA </v>
      </c>
      <c r="C10" s="51">
        <v>76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76</v>
      </c>
      <c r="N10" s="51">
        <v>75</v>
      </c>
      <c r="O10" s="51"/>
      <c r="P10" s="51"/>
      <c r="Q10" s="51"/>
      <c r="R10" s="51"/>
      <c r="S10" s="4">
        <f>AVERAGE(N10:R10)</f>
        <v>75</v>
      </c>
      <c r="T10" s="4">
        <f>0.05*M10+0.1*S10</f>
        <v>11.3</v>
      </c>
      <c r="U10" s="42">
        <f>ROUND(T10/15*100,0)</f>
        <v>75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>ANDREW ANGGITO</v>
      </c>
      <c r="C11" s="51">
        <v>75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75</v>
      </c>
      <c r="N11" s="51">
        <v>76</v>
      </c>
      <c r="O11" s="51"/>
      <c r="P11" s="51"/>
      <c r="Q11" s="51"/>
      <c r="R11" s="51"/>
      <c r="S11" s="4">
        <f t="shared" ref="S11:S33" si="1">AVERAGE(N11:R11)</f>
        <v>76</v>
      </c>
      <c r="T11" s="4">
        <f t="shared" ref="T11:T33" si="2">0.05*M11+0.1*S11</f>
        <v>11.350000000000001</v>
      </c>
      <c r="U11" s="42">
        <f t="shared" ref="U11:U33" si="3">ROUND(T11/15*100,0)</f>
        <v>76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>CAREN DARMAWAN</v>
      </c>
      <c r="C12" s="51">
        <v>77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77</v>
      </c>
      <c r="N12" s="51">
        <v>74</v>
      </c>
      <c r="O12" s="51"/>
      <c r="P12" s="51"/>
      <c r="Q12" s="51"/>
      <c r="R12" s="51"/>
      <c r="S12" s="4">
        <f t="shared" si="1"/>
        <v>74</v>
      </c>
      <c r="T12" s="4">
        <f t="shared" si="2"/>
        <v>11.25</v>
      </c>
      <c r="U12" s="42">
        <f t="shared" si="3"/>
        <v>75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 xml:space="preserve">CHRISTOPHER ELBERT </v>
      </c>
      <c r="C13" s="51">
        <v>76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76</v>
      </c>
      <c r="N13" s="51">
        <v>80</v>
      </c>
      <c r="O13" s="51"/>
      <c r="P13" s="51"/>
      <c r="Q13" s="51"/>
      <c r="R13" s="51"/>
      <c r="S13" s="4">
        <f t="shared" si="1"/>
        <v>80</v>
      </c>
      <c r="T13" s="4">
        <f t="shared" si="2"/>
        <v>11.8</v>
      </c>
      <c r="U13" s="42">
        <f t="shared" si="3"/>
        <v>79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CHRISTY OLIVIA</v>
      </c>
      <c r="C14" s="51">
        <v>80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80</v>
      </c>
      <c r="N14" s="51">
        <v>77</v>
      </c>
      <c r="O14" s="51"/>
      <c r="P14" s="51"/>
      <c r="Q14" s="51"/>
      <c r="R14" s="51"/>
      <c r="S14" s="4">
        <f t="shared" si="1"/>
        <v>77</v>
      </c>
      <c r="T14" s="4">
        <f t="shared" si="2"/>
        <v>11.7</v>
      </c>
      <c r="U14" s="42">
        <f t="shared" si="3"/>
        <v>78</v>
      </c>
      <c r="V14" s="48" t="str">
        <f t="shared" si="4"/>
        <v>B</v>
      </c>
    </row>
    <row r="15" spans="1:22" x14ac:dyDescent="0.25">
      <c r="A15" s="48">
        <v>6</v>
      </c>
      <c r="B15" s="49" t="str">
        <f>Input!B30</f>
        <v>CLAUDIA LAVINA</v>
      </c>
      <c r="C15" s="51">
        <v>76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76</v>
      </c>
      <c r="N15" s="51">
        <v>80</v>
      </c>
      <c r="O15" s="51"/>
      <c r="P15" s="51"/>
      <c r="Q15" s="51"/>
      <c r="R15" s="51"/>
      <c r="S15" s="4">
        <f t="shared" si="1"/>
        <v>80</v>
      </c>
      <c r="T15" s="4">
        <f t="shared" si="2"/>
        <v>11.8</v>
      </c>
      <c r="U15" s="42">
        <f t="shared" si="3"/>
        <v>79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 xml:space="preserve">DONI ANTONIO </v>
      </c>
      <c r="C16" s="51">
        <v>75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75</v>
      </c>
      <c r="N16" s="51">
        <v>87</v>
      </c>
      <c r="O16" s="51"/>
      <c r="P16" s="51"/>
      <c r="Q16" s="51"/>
      <c r="R16" s="51"/>
      <c r="S16" s="4">
        <f t="shared" si="1"/>
        <v>87</v>
      </c>
      <c r="T16" s="4">
        <f t="shared" si="2"/>
        <v>12.450000000000001</v>
      </c>
      <c r="U16" s="42">
        <f t="shared" si="3"/>
        <v>83</v>
      </c>
      <c r="V16" s="48" t="str">
        <f t="shared" si="4"/>
        <v>A</v>
      </c>
    </row>
    <row r="17" spans="1:22" x14ac:dyDescent="0.25">
      <c r="A17" s="48">
        <v>8</v>
      </c>
      <c r="B17" s="49" t="str">
        <f>Input!B32</f>
        <v>FILBERT MATHIAS</v>
      </c>
      <c r="C17" s="51">
        <v>76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76</v>
      </c>
      <c r="N17" s="51">
        <v>76</v>
      </c>
      <c r="O17" s="51"/>
      <c r="P17" s="51"/>
      <c r="Q17" s="51"/>
      <c r="R17" s="51"/>
      <c r="S17" s="4">
        <f t="shared" si="1"/>
        <v>76</v>
      </c>
      <c r="T17" s="4">
        <f t="shared" si="2"/>
        <v>11.4</v>
      </c>
      <c r="U17" s="42">
        <f t="shared" si="3"/>
        <v>76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>GEMILANG FRIYAN</v>
      </c>
      <c r="C18" s="51">
        <v>75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75</v>
      </c>
      <c r="N18" s="51">
        <v>78</v>
      </c>
      <c r="O18" s="51"/>
      <c r="P18" s="51"/>
      <c r="Q18" s="51"/>
      <c r="R18" s="51"/>
      <c r="S18" s="4">
        <f t="shared" si="1"/>
        <v>78</v>
      </c>
      <c r="T18" s="4">
        <f t="shared" si="2"/>
        <v>11.55</v>
      </c>
      <c r="U18" s="42">
        <f t="shared" si="3"/>
        <v>77</v>
      </c>
      <c r="V18" s="48" t="str">
        <f t="shared" si="4"/>
        <v>B</v>
      </c>
    </row>
    <row r="19" spans="1:22" x14ac:dyDescent="0.25">
      <c r="A19" s="48">
        <v>10</v>
      </c>
      <c r="B19" s="49" t="str">
        <f>Input!B34</f>
        <v>JEVINT FELIXCIANO</v>
      </c>
      <c r="C19" s="51">
        <v>74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74</v>
      </c>
      <c r="N19" s="51">
        <v>76</v>
      </c>
      <c r="O19" s="51"/>
      <c r="P19" s="51"/>
      <c r="Q19" s="51"/>
      <c r="R19" s="51"/>
      <c r="S19" s="4">
        <f t="shared" si="1"/>
        <v>76</v>
      </c>
      <c r="T19" s="4">
        <f t="shared" si="2"/>
        <v>11.3</v>
      </c>
      <c r="U19" s="42">
        <f t="shared" si="3"/>
        <v>75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 xml:space="preserve">JONATHAN KENNETH </v>
      </c>
      <c r="C20" s="51">
        <v>82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82</v>
      </c>
      <c r="N20" s="51">
        <v>75</v>
      </c>
      <c r="O20" s="51"/>
      <c r="P20" s="51"/>
      <c r="Q20" s="51"/>
      <c r="R20" s="51"/>
      <c r="S20" s="4">
        <f t="shared" si="1"/>
        <v>75</v>
      </c>
      <c r="T20" s="4">
        <f t="shared" si="2"/>
        <v>11.600000000000001</v>
      </c>
      <c r="U20" s="42">
        <f t="shared" si="3"/>
        <v>77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JENNIFER</v>
      </c>
      <c r="C21" s="51">
        <v>75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75</v>
      </c>
      <c r="N21" s="51">
        <v>76</v>
      </c>
      <c r="O21" s="51"/>
      <c r="P21" s="51"/>
      <c r="Q21" s="51"/>
      <c r="R21" s="51"/>
      <c r="S21" s="4">
        <f t="shared" si="1"/>
        <v>76</v>
      </c>
      <c r="T21" s="4">
        <f t="shared" si="2"/>
        <v>11.350000000000001</v>
      </c>
      <c r="U21" s="42">
        <f t="shared" si="3"/>
        <v>76</v>
      </c>
      <c r="V21" s="48" t="str">
        <f t="shared" si="4"/>
        <v>B</v>
      </c>
    </row>
    <row r="22" spans="1:22" x14ac:dyDescent="0.25">
      <c r="A22" s="48">
        <v>13</v>
      </c>
      <c r="B22" s="49" t="str">
        <f>Input!B37</f>
        <v>KAYLIE JEDIDIAH</v>
      </c>
      <c r="C22" s="51">
        <v>77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77</v>
      </c>
      <c r="N22" s="51">
        <v>74</v>
      </c>
      <c r="O22" s="51"/>
      <c r="P22" s="51"/>
      <c r="Q22" s="51"/>
      <c r="R22" s="51"/>
      <c r="S22" s="4">
        <f t="shared" si="1"/>
        <v>74</v>
      </c>
      <c r="T22" s="4">
        <f t="shared" si="2"/>
        <v>11.25</v>
      </c>
      <c r="U22" s="42">
        <f t="shared" si="3"/>
        <v>75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KIARA DJUMALI</v>
      </c>
      <c r="C23" s="51">
        <v>82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82</v>
      </c>
      <c r="N23" s="51">
        <v>75</v>
      </c>
      <c r="O23" s="51"/>
      <c r="P23" s="51"/>
      <c r="Q23" s="51"/>
      <c r="R23" s="51"/>
      <c r="S23" s="4">
        <f t="shared" si="1"/>
        <v>75</v>
      </c>
      <c r="T23" s="4">
        <f t="shared" si="2"/>
        <v>11.600000000000001</v>
      </c>
      <c r="U23" s="42">
        <f t="shared" si="3"/>
        <v>77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MICHELLE FIDELIA</v>
      </c>
      <c r="C24" s="51">
        <v>80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80</v>
      </c>
      <c r="N24" s="51">
        <v>77</v>
      </c>
      <c r="O24" s="51"/>
      <c r="P24" s="51"/>
      <c r="Q24" s="51"/>
      <c r="R24" s="51"/>
      <c r="S24" s="4">
        <f t="shared" si="1"/>
        <v>77</v>
      </c>
      <c r="T24" s="4">
        <f t="shared" si="2"/>
        <v>11.7</v>
      </c>
      <c r="U24" s="42">
        <f t="shared" si="3"/>
        <v>78</v>
      </c>
      <c r="V24" s="48" t="str">
        <f t="shared" si="4"/>
        <v>B</v>
      </c>
    </row>
    <row r="25" spans="1:22" x14ac:dyDescent="0.25">
      <c r="A25" s="48">
        <v>16</v>
      </c>
      <c r="B25" s="49" t="str">
        <f>Input!B40</f>
        <v>NATHANAEL RICHARD</v>
      </c>
      <c r="C25" s="51">
        <v>76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76</v>
      </c>
      <c r="N25" s="51">
        <v>80</v>
      </c>
      <c r="O25" s="51"/>
      <c r="P25" s="51"/>
      <c r="Q25" s="51"/>
      <c r="R25" s="51"/>
      <c r="S25" s="4">
        <f t="shared" si="1"/>
        <v>80</v>
      </c>
      <c r="T25" s="4">
        <f t="shared" si="2"/>
        <v>11.8</v>
      </c>
      <c r="U25" s="42">
        <f t="shared" si="3"/>
        <v>79</v>
      </c>
      <c r="V25" s="48" t="str">
        <f t="shared" si="4"/>
        <v>B</v>
      </c>
    </row>
    <row r="26" spans="1:22" x14ac:dyDescent="0.25">
      <c r="A26" s="48">
        <v>17</v>
      </c>
      <c r="B26" s="49" t="str">
        <f>Input!B41</f>
        <v xml:space="preserve">PATRICK WILLIAM </v>
      </c>
      <c r="C26" s="51">
        <v>84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84</v>
      </c>
      <c r="N26" s="51">
        <v>88</v>
      </c>
      <c r="O26" s="51"/>
      <c r="P26" s="51"/>
      <c r="Q26" s="51"/>
      <c r="R26" s="51"/>
      <c r="S26" s="4">
        <f t="shared" si="1"/>
        <v>88</v>
      </c>
      <c r="T26" s="4">
        <f t="shared" si="2"/>
        <v>13</v>
      </c>
      <c r="U26" s="42">
        <f t="shared" si="3"/>
        <v>87</v>
      </c>
      <c r="V26" s="48" t="str">
        <f t="shared" si="4"/>
        <v>A</v>
      </c>
    </row>
    <row r="27" spans="1:22" x14ac:dyDescent="0.25">
      <c r="A27" s="48">
        <v>18</v>
      </c>
      <c r="B27" s="49" t="str">
        <f>Input!B42</f>
        <v xml:space="preserve">SHARON DOVIKO </v>
      </c>
      <c r="C27" s="51">
        <v>82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82</v>
      </c>
      <c r="N27" s="51">
        <v>75</v>
      </c>
      <c r="O27" s="51"/>
      <c r="P27" s="51"/>
      <c r="Q27" s="51"/>
      <c r="R27" s="51"/>
      <c r="S27" s="4">
        <f t="shared" si="1"/>
        <v>75</v>
      </c>
      <c r="T27" s="4">
        <f t="shared" si="2"/>
        <v>11.600000000000001</v>
      </c>
      <c r="U27" s="42">
        <f t="shared" si="3"/>
        <v>77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 xml:space="preserve">STEFAN KINAI </v>
      </c>
      <c r="C28" s="51">
        <v>76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76</v>
      </c>
      <c r="N28" s="51">
        <v>88</v>
      </c>
      <c r="O28" s="51"/>
      <c r="P28" s="51"/>
      <c r="Q28" s="51"/>
      <c r="R28" s="51"/>
      <c r="S28" s="4">
        <f t="shared" si="1"/>
        <v>88</v>
      </c>
      <c r="T28" s="4">
        <f t="shared" si="2"/>
        <v>12.600000000000001</v>
      </c>
      <c r="U28" s="42">
        <f t="shared" si="3"/>
        <v>84</v>
      </c>
      <c r="V28" s="48" t="str">
        <f t="shared" si="4"/>
        <v>A</v>
      </c>
    </row>
    <row r="29" spans="1:22" x14ac:dyDescent="0.25">
      <c r="A29" s="48">
        <v>20</v>
      </c>
      <c r="B29" s="49" t="str">
        <f>Input!B44</f>
        <v xml:space="preserve">THERESIA AUDREY </v>
      </c>
      <c r="C29" s="51">
        <v>83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83</v>
      </c>
      <c r="N29" s="51">
        <v>77</v>
      </c>
      <c r="O29" s="51"/>
      <c r="P29" s="51"/>
      <c r="Q29" s="51"/>
      <c r="R29" s="51"/>
      <c r="S29" s="4">
        <f t="shared" si="1"/>
        <v>77</v>
      </c>
      <c r="T29" s="4">
        <f t="shared" si="2"/>
        <v>11.850000000000001</v>
      </c>
      <c r="U29" s="42">
        <f t="shared" si="3"/>
        <v>79</v>
      </c>
      <c r="V29" s="48" t="str">
        <f t="shared" si="4"/>
        <v>B</v>
      </c>
    </row>
    <row r="30" spans="1:22" x14ac:dyDescent="0.25">
      <c r="A30" s="48">
        <v>21</v>
      </c>
      <c r="B30" s="49" t="str">
        <f>Input!B45</f>
        <v xml:space="preserve">THESHIA VERONICA </v>
      </c>
      <c r="C30" s="51">
        <v>75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75</v>
      </c>
      <c r="N30" s="51">
        <v>80</v>
      </c>
      <c r="O30" s="51"/>
      <c r="P30" s="51"/>
      <c r="Q30" s="51"/>
      <c r="R30" s="51"/>
      <c r="S30" s="4">
        <f t="shared" si="1"/>
        <v>80</v>
      </c>
      <c r="T30" s="4">
        <f t="shared" si="2"/>
        <v>11.75</v>
      </c>
      <c r="U30" s="42">
        <f>ROUND(T30/15*100,0)</f>
        <v>78</v>
      </c>
      <c r="V30" s="48" t="str">
        <f t="shared" si="4"/>
        <v>B</v>
      </c>
    </row>
    <row r="31" spans="1:22" x14ac:dyDescent="0.25">
      <c r="A31" s="48">
        <v>22</v>
      </c>
      <c r="B31" s="49" t="str">
        <f>Input!B46</f>
        <v>WILLIAM NOVENIX</v>
      </c>
      <c r="C31" s="51">
        <v>80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80</v>
      </c>
      <c r="N31" s="51">
        <v>78</v>
      </c>
      <c r="O31" s="51"/>
      <c r="P31" s="51"/>
      <c r="Q31" s="51"/>
      <c r="R31" s="51"/>
      <c r="S31" s="4">
        <f t="shared" si="1"/>
        <v>78</v>
      </c>
      <c r="T31" s="4">
        <f t="shared" si="2"/>
        <v>11.8</v>
      </c>
      <c r="U31" s="42">
        <f t="shared" si="3"/>
        <v>79</v>
      </c>
      <c r="V31" s="48" t="str">
        <f t="shared" si="4"/>
        <v>B</v>
      </c>
    </row>
    <row r="32" spans="1:22" x14ac:dyDescent="0.25">
      <c r="A32" s="48">
        <v>23</v>
      </c>
      <c r="B32" s="49" t="str">
        <f>Input!B47</f>
        <v xml:space="preserve">WILSON EKAPUTRA </v>
      </c>
      <c r="C32" s="51">
        <v>74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74</v>
      </c>
      <c r="N32" s="51">
        <v>79</v>
      </c>
      <c r="O32" s="51"/>
      <c r="P32" s="51"/>
      <c r="Q32" s="51"/>
      <c r="R32" s="51"/>
      <c r="S32" s="4">
        <f t="shared" si="1"/>
        <v>79</v>
      </c>
      <c r="T32" s="4">
        <f t="shared" si="2"/>
        <v>11.600000000000001</v>
      </c>
      <c r="U32" s="42">
        <f t="shared" si="3"/>
        <v>77</v>
      </c>
      <c r="V32" s="48" t="str">
        <f t="shared" si="4"/>
        <v>B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43186.450891666667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2" workbookViewId="0">
      <selection activeCell="K35" sqref="K35:M35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ALENA PANNA </v>
      </c>
      <c r="C10" s="51">
        <v>79</v>
      </c>
      <c r="D10" s="51">
        <v>80</v>
      </c>
      <c r="E10" s="51"/>
      <c r="F10" s="51"/>
      <c r="G10" s="51"/>
      <c r="H10" s="51"/>
      <c r="I10" s="2">
        <f>AVERAGE(C10:H10)</f>
        <v>79.5</v>
      </c>
      <c r="J10" s="51">
        <v>79</v>
      </c>
      <c r="K10" s="2">
        <f>0.1*I10+0.15*J10</f>
        <v>19.8</v>
      </c>
      <c r="L10" s="42">
        <f>ROUND(K10/25*100,0)</f>
        <v>79</v>
      </c>
      <c r="M10" s="48" t="str">
        <f>IF(L10&gt;=90,"A*",IF(L10&gt;=80,"A", IF(L10&gt;=70,"B",IF(L10&gt;=60,"C",IF(L10&gt;=50,"D",IF(L10&gt;=40,"E","U"))))))</f>
        <v>B</v>
      </c>
    </row>
    <row r="11" spans="1:13" x14ac:dyDescent="0.25">
      <c r="A11" s="48">
        <v>2</v>
      </c>
      <c r="B11" s="3" t="str">
        <f>Input!B26</f>
        <v>ANDREW ANGGITO</v>
      </c>
      <c r="C11" s="51">
        <v>85</v>
      </c>
      <c r="D11" s="51">
        <v>80</v>
      </c>
      <c r="E11" s="51"/>
      <c r="F11" s="51"/>
      <c r="G11" s="51"/>
      <c r="H11" s="51"/>
      <c r="I11" s="2">
        <f t="shared" ref="I11:I33" si="0">AVERAGE(C11:H11)</f>
        <v>82.5</v>
      </c>
      <c r="J11" s="51">
        <v>85</v>
      </c>
      <c r="K11" s="2">
        <f t="shared" ref="K11:K33" si="1">0.1*I11+0.15*J11</f>
        <v>21</v>
      </c>
      <c r="L11" s="42">
        <f t="shared" ref="L11:L33" si="2">ROUND(K11/25*100,0)</f>
        <v>84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25">
      <c r="A12" s="48">
        <v>3</v>
      </c>
      <c r="B12" s="3" t="str">
        <f>Input!B27</f>
        <v>CAREN DARMAWAN</v>
      </c>
      <c r="C12" s="51">
        <v>79</v>
      </c>
      <c r="D12" s="51">
        <v>85</v>
      </c>
      <c r="E12" s="51"/>
      <c r="F12" s="51"/>
      <c r="G12" s="51"/>
      <c r="H12" s="51"/>
      <c r="I12" s="2">
        <f t="shared" si="0"/>
        <v>82</v>
      </c>
      <c r="J12" s="51">
        <v>79</v>
      </c>
      <c r="K12" s="2">
        <f t="shared" si="1"/>
        <v>20.05</v>
      </c>
      <c r="L12" s="42">
        <f t="shared" si="2"/>
        <v>80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 xml:space="preserve">CHRISTOPHER ELBERT </v>
      </c>
      <c r="C13" s="51">
        <v>90</v>
      </c>
      <c r="D13" s="51">
        <v>80</v>
      </c>
      <c r="E13" s="51"/>
      <c r="F13" s="51"/>
      <c r="G13" s="51"/>
      <c r="H13" s="51"/>
      <c r="I13" s="2">
        <f t="shared" si="0"/>
        <v>85</v>
      </c>
      <c r="J13" s="51">
        <v>90</v>
      </c>
      <c r="K13" s="2">
        <f t="shared" si="1"/>
        <v>22</v>
      </c>
      <c r="L13" s="42">
        <f t="shared" si="2"/>
        <v>88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>CHRISTY OLIVIA</v>
      </c>
      <c r="C14" s="51">
        <v>90</v>
      </c>
      <c r="D14" s="51">
        <v>80</v>
      </c>
      <c r="E14" s="51"/>
      <c r="F14" s="51"/>
      <c r="G14" s="51"/>
      <c r="H14" s="51"/>
      <c r="I14" s="2">
        <f t="shared" si="0"/>
        <v>85</v>
      </c>
      <c r="J14" s="51">
        <v>90</v>
      </c>
      <c r="K14" s="2">
        <f t="shared" si="1"/>
        <v>22</v>
      </c>
      <c r="L14" s="42">
        <f t="shared" si="2"/>
        <v>88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>CLAUDIA LAVINA</v>
      </c>
      <c r="C15" s="51">
        <v>90</v>
      </c>
      <c r="D15" s="51">
        <v>90</v>
      </c>
      <c r="E15" s="51"/>
      <c r="F15" s="51"/>
      <c r="G15" s="51"/>
      <c r="H15" s="51"/>
      <c r="I15" s="2">
        <f t="shared" si="0"/>
        <v>90</v>
      </c>
      <c r="J15" s="51">
        <v>90</v>
      </c>
      <c r="K15" s="2">
        <f t="shared" si="1"/>
        <v>22.5</v>
      </c>
      <c r="L15" s="42">
        <f t="shared" si="2"/>
        <v>90</v>
      </c>
      <c r="M15" s="48" t="str">
        <f t="shared" si="3"/>
        <v>A*</v>
      </c>
    </row>
    <row r="16" spans="1:13" x14ac:dyDescent="0.25">
      <c r="A16" s="48">
        <v>7</v>
      </c>
      <c r="B16" s="3" t="str">
        <f>Input!B31</f>
        <v xml:space="preserve">DONI ANTONIO </v>
      </c>
      <c r="C16" s="51">
        <v>90</v>
      </c>
      <c r="D16" s="51">
        <v>80</v>
      </c>
      <c r="E16" s="51"/>
      <c r="F16" s="51"/>
      <c r="G16" s="51"/>
      <c r="H16" s="51"/>
      <c r="I16" s="2">
        <f t="shared" si="0"/>
        <v>85</v>
      </c>
      <c r="J16" s="51">
        <v>90</v>
      </c>
      <c r="K16" s="2">
        <f t="shared" si="1"/>
        <v>22</v>
      </c>
      <c r="L16" s="42">
        <f t="shared" si="2"/>
        <v>88</v>
      </c>
      <c r="M16" s="48" t="str">
        <f t="shared" si="3"/>
        <v>A</v>
      </c>
    </row>
    <row r="17" spans="1:13" x14ac:dyDescent="0.25">
      <c r="A17" s="48">
        <v>8</v>
      </c>
      <c r="B17" s="3" t="str">
        <f>Input!B32</f>
        <v>FILBERT MATHIAS</v>
      </c>
      <c r="C17" s="51">
        <v>90</v>
      </c>
      <c r="D17" s="51">
        <v>80</v>
      </c>
      <c r="E17" s="51"/>
      <c r="F17" s="51"/>
      <c r="G17" s="51"/>
      <c r="H17" s="51"/>
      <c r="I17" s="2">
        <f t="shared" si="0"/>
        <v>85</v>
      </c>
      <c r="J17" s="51">
        <v>90</v>
      </c>
      <c r="K17" s="2">
        <f t="shared" si="1"/>
        <v>22</v>
      </c>
      <c r="L17" s="42">
        <f t="shared" si="2"/>
        <v>88</v>
      </c>
      <c r="M17" s="48" t="str">
        <f t="shared" si="3"/>
        <v>A</v>
      </c>
    </row>
    <row r="18" spans="1:13" x14ac:dyDescent="0.25">
      <c r="A18" s="48">
        <v>9</v>
      </c>
      <c r="B18" s="3" t="str">
        <f>Input!B33</f>
        <v>GEMILANG FRIYAN</v>
      </c>
      <c r="C18" s="51">
        <v>90</v>
      </c>
      <c r="D18" s="51">
        <v>75</v>
      </c>
      <c r="E18" s="51"/>
      <c r="F18" s="51"/>
      <c r="G18" s="51"/>
      <c r="H18" s="51"/>
      <c r="I18" s="2">
        <f t="shared" si="0"/>
        <v>82.5</v>
      </c>
      <c r="J18" s="51">
        <v>90</v>
      </c>
      <c r="K18" s="2">
        <f t="shared" si="1"/>
        <v>21.75</v>
      </c>
      <c r="L18" s="42">
        <f t="shared" si="2"/>
        <v>87</v>
      </c>
      <c r="M18" s="48" t="str">
        <f t="shared" si="3"/>
        <v>A</v>
      </c>
    </row>
    <row r="19" spans="1:13" x14ac:dyDescent="0.25">
      <c r="A19" s="48">
        <v>10</v>
      </c>
      <c r="B19" s="3" t="str">
        <f>Input!B34</f>
        <v>JEVINT FELIXCIANO</v>
      </c>
      <c r="C19" s="51">
        <v>78</v>
      </c>
      <c r="D19" s="51">
        <v>80</v>
      </c>
      <c r="E19" s="51"/>
      <c r="F19" s="51"/>
      <c r="G19" s="51"/>
      <c r="H19" s="51"/>
      <c r="I19" s="2">
        <f t="shared" si="0"/>
        <v>79</v>
      </c>
      <c r="J19" s="51">
        <v>78</v>
      </c>
      <c r="K19" s="2">
        <f t="shared" si="1"/>
        <v>19.600000000000001</v>
      </c>
      <c r="L19" s="42">
        <f t="shared" si="2"/>
        <v>78</v>
      </c>
      <c r="M19" s="48" t="str">
        <f t="shared" si="3"/>
        <v>B</v>
      </c>
    </row>
    <row r="20" spans="1:13" x14ac:dyDescent="0.25">
      <c r="A20" s="48">
        <v>11</v>
      </c>
      <c r="B20" s="3" t="str">
        <f>Input!B35</f>
        <v xml:space="preserve">JONATHAN KENNETH </v>
      </c>
      <c r="C20" s="51">
        <v>85</v>
      </c>
      <c r="D20" s="51">
        <v>80</v>
      </c>
      <c r="E20" s="51"/>
      <c r="F20" s="51"/>
      <c r="G20" s="51"/>
      <c r="H20" s="51"/>
      <c r="I20" s="2">
        <f t="shared" si="0"/>
        <v>82.5</v>
      </c>
      <c r="J20" s="51">
        <v>85</v>
      </c>
      <c r="K20" s="2">
        <f t="shared" si="1"/>
        <v>21</v>
      </c>
      <c r="L20" s="42">
        <f t="shared" si="2"/>
        <v>84</v>
      </c>
      <c r="M20" s="48" t="str">
        <f t="shared" si="3"/>
        <v>A</v>
      </c>
    </row>
    <row r="21" spans="1:13" x14ac:dyDescent="0.25">
      <c r="A21" s="48">
        <v>12</v>
      </c>
      <c r="B21" s="3" t="str">
        <f>Input!B36</f>
        <v>JENNIFER</v>
      </c>
      <c r="C21" s="51">
        <v>90</v>
      </c>
      <c r="D21" s="51">
        <v>80</v>
      </c>
      <c r="E21" s="51"/>
      <c r="F21" s="51"/>
      <c r="G21" s="51"/>
      <c r="H21" s="51"/>
      <c r="I21" s="2">
        <f t="shared" si="0"/>
        <v>85</v>
      </c>
      <c r="J21" s="51">
        <v>90</v>
      </c>
      <c r="K21" s="2">
        <f t="shared" si="1"/>
        <v>22</v>
      </c>
      <c r="L21" s="42">
        <f t="shared" si="2"/>
        <v>88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>KAYLIE JEDIDIAH</v>
      </c>
      <c r="C22" s="51">
        <v>80</v>
      </c>
      <c r="D22" s="51">
        <v>80</v>
      </c>
      <c r="E22" s="51"/>
      <c r="F22" s="51"/>
      <c r="G22" s="51"/>
      <c r="H22" s="51"/>
      <c r="I22" s="2">
        <f t="shared" si="0"/>
        <v>80</v>
      </c>
      <c r="J22" s="51">
        <v>80</v>
      </c>
      <c r="K22" s="2">
        <f t="shared" si="1"/>
        <v>20</v>
      </c>
      <c r="L22" s="42">
        <f t="shared" si="2"/>
        <v>80</v>
      </c>
      <c r="M22" s="48" t="str">
        <f t="shared" si="3"/>
        <v>A</v>
      </c>
    </row>
    <row r="23" spans="1:13" x14ac:dyDescent="0.25">
      <c r="A23" s="48">
        <v>14</v>
      </c>
      <c r="B23" s="3" t="str">
        <f>Input!B38</f>
        <v>KIARA DJUMALI</v>
      </c>
      <c r="C23" s="51">
        <v>80</v>
      </c>
      <c r="D23" s="51">
        <v>85</v>
      </c>
      <c r="E23" s="51"/>
      <c r="F23" s="51"/>
      <c r="G23" s="51"/>
      <c r="H23" s="51"/>
      <c r="I23" s="2">
        <f t="shared" si="0"/>
        <v>82.5</v>
      </c>
      <c r="J23" s="51">
        <v>80</v>
      </c>
      <c r="K23" s="2">
        <f t="shared" si="1"/>
        <v>20.25</v>
      </c>
      <c r="L23" s="42">
        <f t="shared" si="2"/>
        <v>81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>MICHELLE FIDELIA</v>
      </c>
      <c r="C24" s="51">
        <v>90</v>
      </c>
      <c r="D24" s="51">
        <v>80</v>
      </c>
      <c r="E24" s="51"/>
      <c r="F24" s="51"/>
      <c r="G24" s="51"/>
      <c r="H24" s="51"/>
      <c r="I24" s="2">
        <f t="shared" si="0"/>
        <v>85</v>
      </c>
      <c r="J24" s="51">
        <v>90</v>
      </c>
      <c r="K24" s="2">
        <f t="shared" si="1"/>
        <v>22</v>
      </c>
      <c r="L24" s="42">
        <f t="shared" si="2"/>
        <v>88</v>
      </c>
      <c r="M24" s="48" t="str">
        <f t="shared" si="3"/>
        <v>A</v>
      </c>
    </row>
    <row r="25" spans="1:13" x14ac:dyDescent="0.25">
      <c r="A25" s="48">
        <v>16</v>
      </c>
      <c r="B25" s="3" t="str">
        <f>Input!B40</f>
        <v>NATHANAEL RICHARD</v>
      </c>
      <c r="C25" s="51">
        <v>90</v>
      </c>
      <c r="D25" s="51">
        <v>85</v>
      </c>
      <c r="E25" s="51"/>
      <c r="F25" s="51"/>
      <c r="G25" s="51"/>
      <c r="H25" s="51"/>
      <c r="I25" s="2">
        <f t="shared" si="0"/>
        <v>87.5</v>
      </c>
      <c r="J25" s="51">
        <v>90</v>
      </c>
      <c r="K25" s="2">
        <f t="shared" si="1"/>
        <v>22.25</v>
      </c>
      <c r="L25" s="42">
        <f t="shared" si="2"/>
        <v>89</v>
      </c>
      <c r="M25" s="48" t="str">
        <f t="shared" si="3"/>
        <v>A</v>
      </c>
    </row>
    <row r="26" spans="1:13" x14ac:dyDescent="0.25">
      <c r="A26" s="48">
        <v>17</v>
      </c>
      <c r="B26" s="3" t="str">
        <f>Input!B41</f>
        <v xml:space="preserve">PATRICK WILLIAM </v>
      </c>
      <c r="C26" s="51">
        <v>90</v>
      </c>
      <c r="D26" s="51">
        <v>85</v>
      </c>
      <c r="E26" s="51"/>
      <c r="F26" s="51"/>
      <c r="G26" s="51"/>
      <c r="H26" s="51"/>
      <c r="I26" s="2">
        <f t="shared" si="0"/>
        <v>87.5</v>
      </c>
      <c r="J26" s="51">
        <v>90</v>
      </c>
      <c r="K26" s="2">
        <f t="shared" si="1"/>
        <v>22.25</v>
      </c>
      <c r="L26" s="42">
        <f t="shared" si="2"/>
        <v>89</v>
      </c>
      <c r="M26" s="48" t="str">
        <f t="shared" si="3"/>
        <v>A</v>
      </c>
    </row>
    <row r="27" spans="1:13" x14ac:dyDescent="0.25">
      <c r="A27" s="48">
        <v>18</v>
      </c>
      <c r="B27" s="3" t="str">
        <f>Input!B42</f>
        <v xml:space="preserve">SHARON DOVIKO </v>
      </c>
      <c r="C27" s="51">
        <v>90</v>
      </c>
      <c r="D27" s="51">
        <v>85</v>
      </c>
      <c r="E27" s="51"/>
      <c r="F27" s="51"/>
      <c r="G27" s="51"/>
      <c r="H27" s="51"/>
      <c r="I27" s="2">
        <f t="shared" si="0"/>
        <v>87.5</v>
      </c>
      <c r="J27" s="51">
        <v>90</v>
      </c>
      <c r="K27" s="2">
        <f t="shared" si="1"/>
        <v>22.25</v>
      </c>
      <c r="L27" s="42">
        <f t="shared" si="2"/>
        <v>89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 xml:space="preserve">STEFAN KINAI </v>
      </c>
      <c r="C28" s="51">
        <v>92</v>
      </c>
      <c r="D28" s="51">
        <v>90</v>
      </c>
      <c r="E28" s="51"/>
      <c r="F28" s="51"/>
      <c r="G28" s="51"/>
      <c r="H28" s="51"/>
      <c r="I28" s="2">
        <f t="shared" si="0"/>
        <v>91</v>
      </c>
      <c r="J28" s="51">
        <v>92</v>
      </c>
      <c r="K28" s="2">
        <f t="shared" si="1"/>
        <v>22.9</v>
      </c>
      <c r="L28" s="42">
        <f t="shared" si="2"/>
        <v>92</v>
      </c>
      <c r="M28" s="48" t="str">
        <f t="shared" si="3"/>
        <v>A*</v>
      </c>
    </row>
    <row r="29" spans="1:13" x14ac:dyDescent="0.25">
      <c r="A29" s="48">
        <v>20</v>
      </c>
      <c r="B29" s="3" t="str">
        <f>Input!B44</f>
        <v xml:space="preserve">THERESIA AUDREY </v>
      </c>
      <c r="C29" s="51">
        <v>90</v>
      </c>
      <c r="D29" s="51">
        <v>80</v>
      </c>
      <c r="E29" s="51"/>
      <c r="F29" s="51"/>
      <c r="G29" s="51"/>
      <c r="H29" s="51"/>
      <c r="I29" s="2">
        <f t="shared" si="0"/>
        <v>85</v>
      </c>
      <c r="J29" s="51">
        <v>90</v>
      </c>
      <c r="K29" s="2">
        <f t="shared" si="1"/>
        <v>22</v>
      </c>
      <c r="L29" s="42">
        <f t="shared" si="2"/>
        <v>88</v>
      </c>
      <c r="M29" s="48" t="str">
        <f t="shared" si="3"/>
        <v>A</v>
      </c>
    </row>
    <row r="30" spans="1:13" x14ac:dyDescent="0.25">
      <c r="A30" s="48">
        <v>21</v>
      </c>
      <c r="B30" s="3" t="str">
        <f>Input!B45</f>
        <v xml:space="preserve">THESHIA VERONICA </v>
      </c>
      <c r="C30" s="51">
        <v>92</v>
      </c>
      <c r="D30" s="51">
        <v>90</v>
      </c>
      <c r="E30" s="51"/>
      <c r="F30" s="51"/>
      <c r="G30" s="51"/>
      <c r="H30" s="51"/>
      <c r="I30" s="2">
        <f t="shared" si="0"/>
        <v>91</v>
      </c>
      <c r="J30" s="51">
        <v>92</v>
      </c>
      <c r="K30" s="2">
        <f t="shared" si="1"/>
        <v>22.9</v>
      </c>
      <c r="L30" s="42">
        <f t="shared" si="2"/>
        <v>92</v>
      </c>
      <c r="M30" s="48" t="str">
        <f t="shared" si="3"/>
        <v>A*</v>
      </c>
    </row>
    <row r="31" spans="1:13" x14ac:dyDescent="0.25">
      <c r="A31" s="48">
        <v>22</v>
      </c>
      <c r="B31" s="3" t="str">
        <f>Input!B46</f>
        <v>WILLIAM NOVENIX</v>
      </c>
      <c r="C31" s="51">
        <v>85</v>
      </c>
      <c r="D31" s="51">
        <v>80</v>
      </c>
      <c r="E31" s="51"/>
      <c r="F31" s="51"/>
      <c r="G31" s="51"/>
      <c r="H31" s="51"/>
      <c r="I31" s="2">
        <f t="shared" si="0"/>
        <v>82.5</v>
      </c>
      <c r="J31" s="51">
        <v>85</v>
      </c>
      <c r="K31" s="2">
        <f t="shared" si="1"/>
        <v>21</v>
      </c>
      <c r="L31" s="42">
        <f t="shared" si="2"/>
        <v>84</v>
      </c>
      <c r="M31" s="48" t="str">
        <f t="shared" si="3"/>
        <v>A</v>
      </c>
    </row>
    <row r="32" spans="1:13" x14ac:dyDescent="0.25">
      <c r="A32" s="48">
        <v>23</v>
      </c>
      <c r="B32" s="3" t="str">
        <f>Input!B47</f>
        <v xml:space="preserve">WILSON EKAPUTRA </v>
      </c>
      <c r="C32" s="51">
        <v>90</v>
      </c>
      <c r="D32" s="51">
        <v>80</v>
      </c>
      <c r="E32" s="51"/>
      <c r="F32" s="51"/>
      <c r="G32" s="51"/>
      <c r="H32" s="51"/>
      <c r="I32" s="2">
        <f t="shared" si="0"/>
        <v>85</v>
      </c>
      <c r="J32" s="51">
        <v>90</v>
      </c>
      <c r="K32" s="2">
        <f t="shared" si="1"/>
        <v>22</v>
      </c>
      <c r="L32" s="42">
        <f t="shared" si="2"/>
        <v>88</v>
      </c>
      <c r="M32" s="48" t="str">
        <f t="shared" si="3"/>
        <v>A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43186.450891666667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B5" workbookViewId="0">
      <selection activeCell="O23" sqref="O2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 xml:space="preserve">ALENA PANNA </v>
      </c>
      <c r="C10" s="51">
        <v>75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75</v>
      </c>
      <c r="N10" s="51"/>
      <c r="O10" s="51">
        <v>75</v>
      </c>
      <c r="P10" s="51"/>
      <c r="Q10" s="51"/>
      <c r="R10" s="51"/>
      <c r="S10" s="51"/>
      <c r="T10" s="2">
        <f>AVERAGE(N10:S10)</f>
        <v>75</v>
      </c>
      <c r="U10" s="2">
        <f>0.05*M10+0.1*T10</f>
        <v>11.25</v>
      </c>
      <c r="V10" s="42">
        <f>ROUND(U10/15*100,0)</f>
        <v>75</v>
      </c>
      <c r="W10" s="46" t="str">
        <f>IF(V10&gt;=90,"A*",IF(V10&gt;=80,"A", IF(V10&gt;=70,"B",IF(V10&gt;=60,"C",IF(V10&gt;=50,"D",IF(V10&gt;=40,"E","U"))))))</f>
        <v>B</v>
      </c>
    </row>
    <row r="11" spans="1:23" x14ac:dyDescent="0.25">
      <c r="A11" s="48">
        <v>2</v>
      </c>
      <c r="B11" s="3" t="str">
        <f>Input!B26</f>
        <v>ANDREW ANGGITO</v>
      </c>
      <c r="C11" s="51">
        <v>70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70</v>
      </c>
      <c r="N11" s="51"/>
      <c r="O11" s="51">
        <v>92</v>
      </c>
      <c r="P11" s="51"/>
      <c r="Q11" s="51"/>
      <c r="R11" s="51"/>
      <c r="S11" s="51"/>
      <c r="T11" s="2">
        <f t="shared" ref="T11:T33" si="1">AVERAGE(N11:S11)</f>
        <v>92</v>
      </c>
      <c r="U11" s="2">
        <f t="shared" ref="U11:U33" si="2">0.05*M11+0.1*T11</f>
        <v>12.700000000000001</v>
      </c>
      <c r="V11" s="42">
        <f t="shared" ref="V11:V33" si="3">ROUND(U11/15*100,0)</f>
        <v>85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25">
      <c r="A12" s="48">
        <v>3</v>
      </c>
      <c r="B12" s="3" t="str">
        <f>Input!B27</f>
        <v>CAREN DARMAWAN</v>
      </c>
      <c r="C12" s="51">
        <v>86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86</v>
      </c>
      <c r="N12" s="51"/>
      <c r="O12" s="51">
        <v>85</v>
      </c>
      <c r="P12" s="51"/>
      <c r="Q12" s="51"/>
      <c r="R12" s="51"/>
      <c r="S12" s="51"/>
      <c r="T12" s="2">
        <f t="shared" si="1"/>
        <v>85</v>
      </c>
      <c r="U12" s="2">
        <f t="shared" si="2"/>
        <v>12.8</v>
      </c>
      <c r="V12" s="42">
        <f t="shared" si="3"/>
        <v>85</v>
      </c>
      <c r="W12" s="46" t="str">
        <f t="shared" si="4"/>
        <v>A</v>
      </c>
    </row>
    <row r="13" spans="1:23" x14ac:dyDescent="0.25">
      <c r="A13" s="48">
        <v>4</v>
      </c>
      <c r="B13" s="3" t="str">
        <f>Input!B28</f>
        <v xml:space="preserve">CHRISTOPHER ELBERT </v>
      </c>
      <c r="C13" s="51">
        <v>75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75</v>
      </c>
      <c r="N13" s="51"/>
      <c r="O13" s="51">
        <v>98</v>
      </c>
      <c r="P13" s="51"/>
      <c r="Q13" s="51"/>
      <c r="R13" s="51"/>
      <c r="S13" s="51"/>
      <c r="T13" s="2">
        <f t="shared" si="1"/>
        <v>98</v>
      </c>
      <c r="U13" s="2">
        <f t="shared" si="2"/>
        <v>13.55</v>
      </c>
      <c r="V13" s="42">
        <f t="shared" si="3"/>
        <v>90</v>
      </c>
      <c r="W13" s="46" t="str">
        <f t="shared" si="4"/>
        <v>A*</v>
      </c>
    </row>
    <row r="14" spans="1:23" x14ac:dyDescent="0.25">
      <c r="A14" s="48">
        <v>5</v>
      </c>
      <c r="B14" s="3" t="str">
        <f>Input!B29</f>
        <v>CHRISTY OLIVIA</v>
      </c>
      <c r="C14" s="51">
        <v>75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75</v>
      </c>
      <c r="N14" s="51"/>
      <c r="O14" s="51">
        <v>78</v>
      </c>
      <c r="P14" s="51"/>
      <c r="Q14" s="51"/>
      <c r="R14" s="51"/>
      <c r="S14" s="51"/>
      <c r="T14" s="2">
        <f t="shared" si="1"/>
        <v>78</v>
      </c>
      <c r="U14" s="2">
        <f t="shared" si="2"/>
        <v>11.55</v>
      </c>
      <c r="V14" s="42">
        <f t="shared" si="3"/>
        <v>77</v>
      </c>
      <c r="W14" s="46" t="str">
        <f t="shared" si="4"/>
        <v>B</v>
      </c>
    </row>
    <row r="15" spans="1:23" x14ac:dyDescent="0.25">
      <c r="A15" s="48">
        <v>6</v>
      </c>
      <c r="B15" s="3" t="str">
        <f>Input!B30</f>
        <v>CLAUDIA LAVINA</v>
      </c>
      <c r="C15" s="51">
        <v>75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75</v>
      </c>
      <c r="N15" s="51"/>
      <c r="O15" s="51">
        <v>92</v>
      </c>
      <c r="P15" s="51"/>
      <c r="Q15" s="51"/>
      <c r="R15" s="51"/>
      <c r="S15" s="51"/>
      <c r="T15" s="2">
        <f t="shared" si="1"/>
        <v>92</v>
      </c>
      <c r="U15" s="2">
        <f t="shared" si="2"/>
        <v>12.950000000000001</v>
      </c>
      <c r="V15" s="42">
        <f t="shared" si="3"/>
        <v>86</v>
      </c>
      <c r="W15" s="46" t="str">
        <f t="shared" si="4"/>
        <v>A</v>
      </c>
    </row>
    <row r="16" spans="1:23" x14ac:dyDescent="0.25">
      <c r="A16" s="48">
        <v>7</v>
      </c>
      <c r="B16" s="3" t="str">
        <f>Input!B31</f>
        <v xml:space="preserve">DONI ANTONIO </v>
      </c>
      <c r="C16" s="51">
        <v>75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75</v>
      </c>
      <c r="N16" s="51"/>
      <c r="O16" s="51">
        <v>94</v>
      </c>
      <c r="P16" s="51"/>
      <c r="Q16" s="51"/>
      <c r="R16" s="51"/>
      <c r="S16" s="51"/>
      <c r="T16" s="2">
        <f t="shared" si="1"/>
        <v>94</v>
      </c>
      <c r="U16" s="2">
        <f t="shared" si="2"/>
        <v>13.15</v>
      </c>
      <c r="V16" s="42">
        <f t="shared" si="3"/>
        <v>88</v>
      </c>
      <c r="W16" s="46" t="str">
        <f t="shared" si="4"/>
        <v>A</v>
      </c>
    </row>
    <row r="17" spans="1:23" x14ac:dyDescent="0.25">
      <c r="A17" s="48">
        <v>8</v>
      </c>
      <c r="B17" s="3" t="str">
        <f>Input!B32</f>
        <v>FILBERT MATHIAS</v>
      </c>
      <c r="C17" s="51">
        <v>75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75</v>
      </c>
      <c r="N17" s="51"/>
      <c r="O17" s="51">
        <v>82</v>
      </c>
      <c r="P17" s="51"/>
      <c r="Q17" s="51"/>
      <c r="R17" s="51"/>
      <c r="S17" s="51"/>
      <c r="T17" s="2">
        <f t="shared" si="1"/>
        <v>82</v>
      </c>
      <c r="U17" s="2">
        <f t="shared" si="2"/>
        <v>11.950000000000001</v>
      </c>
      <c r="V17" s="42">
        <f t="shared" si="3"/>
        <v>80</v>
      </c>
      <c r="W17" s="46" t="str">
        <f t="shared" si="4"/>
        <v>A</v>
      </c>
    </row>
    <row r="18" spans="1:23" x14ac:dyDescent="0.25">
      <c r="A18" s="48">
        <v>9</v>
      </c>
      <c r="B18" s="3" t="str">
        <f>Input!B33</f>
        <v>GEMILANG FRIYAN</v>
      </c>
      <c r="C18" s="51">
        <v>75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75</v>
      </c>
      <c r="N18" s="51"/>
      <c r="O18" s="51">
        <v>78</v>
      </c>
      <c r="P18" s="51"/>
      <c r="Q18" s="51"/>
      <c r="R18" s="51"/>
      <c r="S18" s="51"/>
      <c r="T18" s="2">
        <f t="shared" si="1"/>
        <v>78</v>
      </c>
      <c r="U18" s="2">
        <f t="shared" si="2"/>
        <v>11.55</v>
      </c>
      <c r="V18" s="42">
        <f t="shared" si="3"/>
        <v>77</v>
      </c>
      <c r="W18" s="46" t="str">
        <f t="shared" si="4"/>
        <v>B</v>
      </c>
    </row>
    <row r="19" spans="1:23" x14ac:dyDescent="0.25">
      <c r="A19" s="48">
        <v>10</v>
      </c>
      <c r="B19" s="3" t="str">
        <f>Input!B34</f>
        <v>JEVINT FELIXCIANO</v>
      </c>
      <c r="C19" s="51">
        <v>90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90</v>
      </c>
      <c r="N19" s="51"/>
      <c r="O19" s="51">
        <v>92</v>
      </c>
      <c r="P19" s="51"/>
      <c r="Q19" s="51"/>
      <c r="R19" s="51"/>
      <c r="S19" s="51"/>
      <c r="T19" s="2">
        <f t="shared" si="1"/>
        <v>92</v>
      </c>
      <c r="U19" s="2">
        <f t="shared" si="2"/>
        <v>13.700000000000001</v>
      </c>
      <c r="V19" s="42">
        <f t="shared" si="3"/>
        <v>91</v>
      </c>
      <c r="W19" s="46" t="str">
        <f t="shared" si="4"/>
        <v>A*</v>
      </c>
    </row>
    <row r="20" spans="1:23" x14ac:dyDescent="0.25">
      <c r="A20" s="48">
        <v>11</v>
      </c>
      <c r="B20" s="3" t="str">
        <f>Input!B35</f>
        <v xml:space="preserve">JONATHAN KENNETH </v>
      </c>
      <c r="C20" s="51">
        <v>70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70</v>
      </c>
      <c r="N20" s="51"/>
      <c r="O20" s="51">
        <v>80</v>
      </c>
      <c r="P20" s="51"/>
      <c r="Q20" s="51"/>
      <c r="R20" s="51"/>
      <c r="S20" s="51"/>
      <c r="T20" s="2">
        <f t="shared" si="1"/>
        <v>80</v>
      </c>
      <c r="U20" s="2">
        <f t="shared" si="2"/>
        <v>11.5</v>
      </c>
      <c r="V20" s="42">
        <f t="shared" si="3"/>
        <v>77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>JENNIFER</v>
      </c>
      <c r="C21" s="51">
        <v>80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80</v>
      </c>
      <c r="N21" s="51"/>
      <c r="O21" s="51">
        <v>85</v>
      </c>
      <c r="P21" s="51"/>
      <c r="Q21" s="51"/>
      <c r="R21" s="51"/>
      <c r="S21" s="51"/>
      <c r="T21" s="2">
        <f t="shared" si="1"/>
        <v>85</v>
      </c>
      <c r="U21" s="2">
        <f t="shared" si="2"/>
        <v>12.5</v>
      </c>
      <c r="V21" s="42">
        <f t="shared" si="3"/>
        <v>83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>KAYLIE JEDIDIAH</v>
      </c>
      <c r="C22" s="51">
        <v>70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70</v>
      </c>
      <c r="N22" s="51"/>
      <c r="O22" s="51">
        <v>80</v>
      </c>
      <c r="P22" s="51"/>
      <c r="Q22" s="51"/>
      <c r="R22" s="51"/>
      <c r="S22" s="51"/>
      <c r="T22" s="2">
        <f t="shared" si="1"/>
        <v>80</v>
      </c>
      <c r="U22" s="2">
        <f t="shared" si="2"/>
        <v>11.5</v>
      </c>
      <c r="V22" s="42">
        <f t="shared" si="3"/>
        <v>77</v>
      </c>
      <c r="W22" s="46" t="str">
        <f t="shared" si="4"/>
        <v>B</v>
      </c>
    </row>
    <row r="23" spans="1:23" x14ac:dyDescent="0.25">
      <c r="A23" s="48">
        <v>14</v>
      </c>
      <c r="B23" s="3" t="str">
        <f>Input!B38</f>
        <v>KIARA DJUMALI</v>
      </c>
      <c r="C23" s="51">
        <v>75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75</v>
      </c>
      <c r="N23" s="51"/>
      <c r="O23" s="51">
        <v>90</v>
      </c>
      <c r="P23" s="51"/>
      <c r="Q23" s="51"/>
      <c r="R23" s="51"/>
      <c r="S23" s="51"/>
      <c r="T23" s="2">
        <f t="shared" si="1"/>
        <v>90</v>
      </c>
      <c r="U23" s="2">
        <f t="shared" si="2"/>
        <v>12.75</v>
      </c>
      <c r="V23" s="42">
        <f t="shared" si="3"/>
        <v>85</v>
      </c>
      <c r="W23" s="46" t="str">
        <f t="shared" si="4"/>
        <v>A</v>
      </c>
    </row>
    <row r="24" spans="1:23" x14ac:dyDescent="0.25">
      <c r="A24" s="48">
        <v>15</v>
      </c>
      <c r="B24" s="3" t="str">
        <f>Input!B39</f>
        <v>MICHELLE FIDELIA</v>
      </c>
      <c r="C24" s="51">
        <v>75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75</v>
      </c>
      <c r="N24" s="51"/>
      <c r="O24" s="51">
        <v>88</v>
      </c>
      <c r="P24" s="51"/>
      <c r="Q24" s="51"/>
      <c r="R24" s="51"/>
      <c r="S24" s="51"/>
      <c r="T24" s="2">
        <f t="shared" si="1"/>
        <v>88</v>
      </c>
      <c r="U24" s="2">
        <f t="shared" si="2"/>
        <v>12.55</v>
      </c>
      <c r="V24" s="42">
        <f t="shared" si="3"/>
        <v>84</v>
      </c>
      <c r="W24" s="46" t="str">
        <f t="shared" si="4"/>
        <v>A</v>
      </c>
    </row>
    <row r="25" spans="1:23" x14ac:dyDescent="0.25">
      <c r="A25" s="48">
        <v>16</v>
      </c>
      <c r="B25" s="3" t="str">
        <f>Input!B40</f>
        <v>NATHANAEL RICHARD</v>
      </c>
      <c r="C25" s="51">
        <v>80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80</v>
      </c>
      <c r="N25" s="51"/>
      <c r="O25" s="51">
        <v>98</v>
      </c>
      <c r="P25" s="51"/>
      <c r="Q25" s="51"/>
      <c r="R25" s="51"/>
      <c r="S25" s="51"/>
      <c r="T25" s="2">
        <f t="shared" si="1"/>
        <v>98</v>
      </c>
      <c r="U25" s="2">
        <f t="shared" si="2"/>
        <v>13.8</v>
      </c>
      <c r="V25" s="42">
        <f t="shared" si="3"/>
        <v>92</v>
      </c>
      <c r="W25" s="46" t="str">
        <f t="shared" si="4"/>
        <v>A*</v>
      </c>
    </row>
    <row r="26" spans="1:23" x14ac:dyDescent="0.25">
      <c r="A26" s="48">
        <v>17</v>
      </c>
      <c r="B26" s="3" t="str">
        <f>Input!B41</f>
        <v xml:space="preserve">PATRICK WILLIAM </v>
      </c>
      <c r="C26" s="51">
        <v>90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90</v>
      </c>
      <c r="N26" s="51"/>
      <c r="O26" s="51">
        <v>92</v>
      </c>
      <c r="P26" s="51"/>
      <c r="Q26" s="51"/>
      <c r="R26" s="51"/>
      <c r="S26" s="51"/>
      <c r="T26" s="2">
        <f t="shared" si="1"/>
        <v>92</v>
      </c>
      <c r="U26" s="2">
        <f t="shared" si="2"/>
        <v>13.700000000000001</v>
      </c>
      <c r="V26" s="42">
        <f t="shared" si="3"/>
        <v>91</v>
      </c>
      <c r="W26" s="46" t="str">
        <f t="shared" si="4"/>
        <v>A*</v>
      </c>
    </row>
    <row r="27" spans="1:23" x14ac:dyDescent="0.25">
      <c r="A27" s="48">
        <v>18</v>
      </c>
      <c r="B27" s="3" t="str">
        <f>Input!B42</f>
        <v xml:space="preserve">SHARON DOVIKO </v>
      </c>
      <c r="C27" s="51">
        <v>80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80</v>
      </c>
      <c r="N27" s="51"/>
      <c r="O27" s="51">
        <v>90</v>
      </c>
      <c r="P27" s="51"/>
      <c r="Q27" s="51"/>
      <c r="R27" s="51"/>
      <c r="S27" s="51"/>
      <c r="T27" s="2">
        <f t="shared" si="1"/>
        <v>90</v>
      </c>
      <c r="U27" s="2">
        <f t="shared" si="2"/>
        <v>13</v>
      </c>
      <c r="V27" s="42">
        <f t="shared" si="3"/>
        <v>87</v>
      </c>
      <c r="W27" s="46" t="str">
        <f t="shared" si="4"/>
        <v>A</v>
      </c>
    </row>
    <row r="28" spans="1:23" x14ac:dyDescent="0.25">
      <c r="A28" s="48">
        <v>19</v>
      </c>
      <c r="B28" s="3" t="str">
        <f>Input!B43</f>
        <v xml:space="preserve">STEFAN KINAI </v>
      </c>
      <c r="C28" s="51">
        <v>90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90</v>
      </c>
      <c r="N28" s="51"/>
      <c r="O28" s="51">
        <v>93</v>
      </c>
      <c r="P28" s="51"/>
      <c r="Q28" s="51"/>
      <c r="R28" s="51"/>
      <c r="S28" s="51"/>
      <c r="T28" s="2">
        <f t="shared" si="1"/>
        <v>93</v>
      </c>
      <c r="U28" s="2">
        <f t="shared" si="2"/>
        <v>13.8</v>
      </c>
      <c r="V28" s="42">
        <f t="shared" si="3"/>
        <v>92</v>
      </c>
      <c r="W28" s="46" t="str">
        <f t="shared" si="4"/>
        <v>A*</v>
      </c>
    </row>
    <row r="29" spans="1:23" x14ac:dyDescent="0.25">
      <c r="A29" s="48">
        <v>20</v>
      </c>
      <c r="B29" s="3" t="str">
        <f>Input!B44</f>
        <v xml:space="preserve">THERESIA AUDREY </v>
      </c>
      <c r="C29" s="51">
        <v>80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80</v>
      </c>
      <c r="N29" s="51"/>
      <c r="O29" s="51">
        <v>80</v>
      </c>
      <c r="P29" s="51"/>
      <c r="Q29" s="51"/>
      <c r="R29" s="51"/>
      <c r="S29" s="51"/>
      <c r="T29" s="2">
        <f t="shared" si="1"/>
        <v>80</v>
      </c>
      <c r="U29" s="2">
        <f t="shared" si="2"/>
        <v>12</v>
      </c>
      <c r="V29" s="42">
        <f t="shared" si="3"/>
        <v>80</v>
      </c>
      <c r="W29" s="46" t="str">
        <f t="shared" si="4"/>
        <v>A</v>
      </c>
    </row>
    <row r="30" spans="1:23" x14ac:dyDescent="0.25">
      <c r="A30" s="48">
        <v>21</v>
      </c>
      <c r="B30" s="3" t="str">
        <f>Input!B45</f>
        <v xml:space="preserve">THESHIA VERONICA </v>
      </c>
      <c r="C30" s="51">
        <v>80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80</v>
      </c>
      <c r="N30" s="51"/>
      <c r="O30" s="51">
        <v>95</v>
      </c>
      <c r="P30" s="51"/>
      <c r="Q30" s="51"/>
      <c r="R30" s="51"/>
      <c r="S30" s="51"/>
      <c r="T30" s="2">
        <f t="shared" si="1"/>
        <v>95</v>
      </c>
      <c r="U30" s="2">
        <f t="shared" si="2"/>
        <v>13.5</v>
      </c>
      <c r="V30" s="42">
        <f t="shared" si="3"/>
        <v>90</v>
      </c>
      <c r="W30" s="46" t="str">
        <f t="shared" si="4"/>
        <v>A*</v>
      </c>
    </row>
    <row r="31" spans="1:23" x14ac:dyDescent="0.25">
      <c r="A31" s="48">
        <v>22</v>
      </c>
      <c r="B31" s="3" t="str">
        <f>Input!B46</f>
        <v>WILLIAM NOVENIX</v>
      </c>
      <c r="C31" s="51">
        <v>80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80</v>
      </c>
      <c r="N31" s="51"/>
      <c r="O31" s="51">
        <v>80</v>
      </c>
      <c r="P31" s="51"/>
      <c r="Q31" s="51"/>
      <c r="R31" s="51"/>
      <c r="S31" s="51"/>
      <c r="T31" s="2">
        <f t="shared" si="1"/>
        <v>80</v>
      </c>
      <c r="U31" s="2">
        <f t="shared" si="2"/>
        <v>12</v>
      </c>
      <c r="V31" s="42">
        <f t="shared" si="3"/>
        <v>80</v>
      </c>
      <c r="W31" s="46" t="str">
        <f t="shared" si="4"/>
        <v>A</v>
      </c>
    </row>
    <row r="32" spans="1:23" x14ac:dyDescent="0.25">
      <c r="A32" s="48">
        <v>23</v>
      </c>
      <c r="B32" s="3" t="str">
        <f>Input!B47</f>
        <v xml:space="preserve">WILSON EKAPUTRA </v>
      </c>
      <c r="C32" s="51">
        <v>90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90</v>
      </c>
      <c r="N32" s="51"/>
      <c r="O32" s="51">
        <v>97</v>
      </c>
      <c r="P32" s="51"/>
      <c r="Q32" s="51"/>
      <c r="R32" s="51"/>
      <c r="S32" s="51"/>
      <c r="T32" s="2">
        <f t="shared" si="1"/>
        <v>97</v>
      </c>
      <c r="U32" s="2">
        <f t="shared" si="2"/>
        <v>14.200000000000001</v>
      </c>
      <c r="V32" s="42">
        <f t="shared" si="3"/>
        <v>95</v>
      </c>
      <c r="W32" s="46" t="str">
        <f t="shared" si="4"/>
        <v>A*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43186.450891666667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CLAUDIA LAVINA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 xml:space="preserve">DONI ANTONIO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KAYLIE JEDIDIAH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 xml:space="preserve">WILSON EKAPUTRA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43186.450891666667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8.1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 xml:space="preserve">ALENA PANNA </v>
      </c>
      <c r="C10" s="2">
        <f>'Term 1'!T10</f>
        <v>11.3</v>
      </c>
      <c r="D10" s="2">
        <f>'Term 2'!K10</f>
        <v>19.8</v>
      </c>
      <c r="E10" s="2">
        <f>'Term 3'!U10</f>
        <v>11.25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ANDREW ANGGITO</v>
      </c>
      <c r="C11" s="2">
        <f>'Term 1'!T11</f>
        <v>11.350000000000001</v>
      </c>
      <c r="D11" s="2">
        <f>'Term 2'!K11</f>
        <v>21</v>
      </c>
      <c r="E11" s="2">
        <f>'Term 3'!U11</f>
        <v>12.700000000000001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CAREN DARMAWAN</v>
      </c>
      <c r="C12" s="2">
        <f>'Term 1'!T12</f>
        <v>11.25</v>
      </c>
      <c r="D12" s="2">
        <f>'Term 2'!K12</f>
        <v>20.05</v>
      </c>
      <c r="E12" s="2">
        <f>'Term 3'!U12</f>
        <v>12.8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 xml:space="preserve">CHRISTOPHER ELBERT </v>
      </c>
      <c r="C13" s="2">
        <f>'Term 1'!T13</f>
        <v>11.8</v>
      </c>
      <c r="D13" s="2">
        <f>'Term 2'!K13</f>
        <v>22</v>
      </c>
      <c r="E13" s="2">
        <f>'Term 3'!U13</f>
        <v>13.55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CHRISTY OLIVIA</v>
      </c>
      <c r="C14" s="2">
        <f>'Term 1'!T14</f>
        <v>11.7</v>
      </c>
      <c r="D14" s="2">
        <f>'Term 2'!K14</f>
        <v>22</v>
      </c>
      <c r="E14" s="2">
        <f>'Term 3'!U14</f>
        <v>11.55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CLAUDIA LAVINA</v>
      </c>
      <c r="C15" s="2">
        <f>'Term 1'!T15</f>
        <v>11.8</v>
      </c>
      <c r="D15" s="2">
        <f>'Term 2'!K15</f>
        <v>22.5</v>
      </c>
      <c r="E15" s="2">
        <f>'Term 3'!U15</f>
        <v>12.950000000000001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 xml:space="preserve">DONI ANTONIO </v>
      </c>
      <c r="C16" s="2">
        <f>'Term 1'!T16</f>
        <v>12.450000000000001</v>
      </c>
      <c r="D16" s="2">
        <f>'Term 2'!K16</f>
        <v>22</v>
      </c>
      <c r="E16" s="2">
        <f>'Term 3'!U16</f>
        <v>13.15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FILBERT MATHIAS</v>
      </c>
      <c r="C17" s="2">
        <f>'Term 1'!T17</f>
        <v>11.4</v>
      </c>
      <c r="D17" s="2">
        <f>'Term 2'!K17</f>
        <v>22</v>
      </c>
      <c r="E17" s="2">
        <f>'Term 3'!U17</f>
        <v>11.950000000000001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GEMILANG FRIYAN</v>
      </c>
      <c r="C18" s="2">
        <f>'Term 1'!T18</f>
        <v>11.55</v>
      </c>
      <c r="D18" s="2">
        <f>'Term 2'!K18</f>
        <v>21.75</v>
      </c>
      <c r="E18" s="2">
        <f>'Term 3'!U18</f>
        <v>11.55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JEVINT FELIXCIANO</v>
      </c>
      <c r="C19" s="2">
        <f>'Term 1'!T19</f>
        <v>11.3</v>
      </c>
      <c r="D19" s="2">
        <f>'Term 2'!K19</f>
        <v>19.600000000000001</v>
      </c>
      <c r="E19" s="2">
        <f>'Term 3'!U19</f>
        <v>13.700000000000001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 xml:space="preserve">JONATHAN KENNETH </v>
      </c>
      <c r="C20" s="2">
        <f>'Term 1'!T20</f>
        <v>11.600000000000001</v>
      </c>
      <c r="D20" s="2">
        <f>'Term 2'!K20</f>
        <v>21</v>
      </c>
      <c r="E20" s="2">
        <f>'Term 3'!U20</f>
        <v>11.5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JENNIFER</v>
      </c>
      <c r="C21" s="2">
        <f>'Term 1'!T21</f>
        <v>11.350000000000001</v>
      </c>
      <c r="D21" s="2">
        <f>'Term 2'!K21</f>
        <v>22</v>
      </c>
      <c r="E21" s="2">
        <f>'Term 3'!U21</f>
        <v>12.5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KAYLIE JEDIDIAH</v>
      </c>
      <c r="C22" s="2">
        <f>'Term 1'!T22</f>
        <v>11.25</v>
      </c>
      <c r="D22" s="2">
        <f>'Term 2'!K22</f>
        <v>20</v>
      </c>
      <c r="E22" s="2">
        <f>'Term 3'!U22</f>
        <v>11.5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KIARA DJUMALI</v>
      </c>
      <c r="C23" s="2">
        <f>'Term 1'!T23</f>
        <v>11.600000000000001</v>
      </c>
      <c r="D23" s="2">
        <f>'Term 2'!K23</f>
        <v>20.25</v>
      </c>
      <c r="E23" s="2">
        <f>'Term 3'!U23</f>
        <v>12.75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MICHELLE FIDELIA</v>
      </c>
      <c r="C24" s="2">
        <f>'Term 1'!T24</f>
        <v>11.7</v>
      </c>
      <c r="D24" s="2">
        <f>'Term 2'!K24</f>
        <v>22</v>
      </c>
      <c r="E24" s="2">
        <f>'Term 3'!U24</f>
        <v>12.55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NATHANAEL RICHARD</v>
      </c>
      <c r="C25" s="2">
        <f>'Term 1'!T25</f>
        <v>11.8</v>
      </c>
      <c r="D25" s="2">
        <f>'Term 2'!K25</f>
        <v>22.25</v>
      </c>
      <c r="E25" s="2">
        <f>'Term 3'!U25</f>
        <v>13.8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 xml:space="preserve">PATRICK WILLIAM </v>
      </c>
      <c r="C26" s="2">
        <f>'Term 1'!T26</f>
        <v>13</v>
      </c>
      <c r="D26" s="2">
        <f>'Term 2'!K26</f>
        <v>22.25</v>
      </c>
      <c r="E26" s="2">
        <f>'Term 3'!U26</f>
        <v>13.700000000000001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 xml:space="preserve">SHARON DOVIKO </v>
      </c>
      <c r="C27" s="2">
        <f>'Term 1'!T27</f>
        <v>11.600000000000001</v>
      </c>
      <c r="D27" s="2">
        <f>'Term 2'!K27</f>
        <v>22.25</v>
      </c>
      <c r="E27" s="2">
        <f>'Term 3'!U27</f>
        <v>13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 xml:space="preserve">STEFAN KINAI </v>
      </c>
      <c r="C28" s="2">
        <f>'Term 1'!T28</f>
        <v>12.600000000000001</v>
      </c>
      <c r="D28" s="2">
        <f>'Term 2'!K28</f>
        <v>22.9</v>
      </c>
      <c r="E28" s="2">
        <f>'Term 3'!U28</f>
        <v>13.8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 xml:space="preserve">THERESIA AUDREY </v>
      </c>
      <c r="C29" s="2">
        <f>'Term 1'!T29</f>
        <v>11.850000000000001</v>
      </c>
      <c r="D29" s="2">
        <f>'Term 2'!K29</f>
        <v>22</v>
      </c>
      <c r="E29" s="2">
        <f>'Term 3'!U29</f>
        <v>12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 xml:space="preserve">THESHIA VERONICA </v>
      </c>
      <c r="C30" s="2">
        <f>'Term 1'!T30</f>
        <v>11.75</v>
      </c>
      <c r="D30" s="2">
        <f>'Term 2'!K30</f>
        <v>22.9</v>
      </c>
      <c r="E30" s="2">
        <f>'Term 3'!U30</f>
        <v>13.5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WILLIAM NOVENIX</v>
      </c>
      <c r="C31" s="2">
        <f>'Term 1'!T31</f>
        <v>11.8</v>
      </c>
      <c r="D31" s="2">
        <f>'Term 2'!K31</f>
        <v>21</v>
      </c>
      <c r="E31" s="2">
        <f>'Term 3'!U31</f>
        <v>12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 xml:space="preserve">WILSON EKAPUTRA </v>
      </c>
      <c r="C32" s="2">
        <f>'Term 1'!T32</f>
        <v>11.600000000000001</v>
      </c>
      <c r="D32" s="2">
        <f>'Term 2'!K32</f>
        <v>22</v>
      </c>
      <c r="E32" s="2">
        <f>'Term 3'!U32</f>
        <v>14.200000000000001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43186.450891666667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2018-03-27T03:49:22Z</dcterms:modified>
</cp:coreProperties>
</file>