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 Mulai November 2013\New Format 2014-2015\Program Kerja Guru K13 &amp; KTSP\"/>
    </mc:Choice>
  </mc:AlternateContent>
  <workbookProtection workbookAlgorithmName="SHA-512" workbookHashValue="TlCcJhiDlosZhbNxdZ84BPB6vhidaF9+qBYG8wwCNB47IiO8gaZSfGhkWcS9pEiEfQfnbZCz++jsVSGVsevsqg==" workbookSaltValue="Vwry0w0iUfNIZDIPheAR8A==" workbookSpinCount="100000" lockStructure="1"/>
  <bookViews>
    <workbookView xWindow="360" yWindow="420" windowWidth="15030" windowHeight="7725"/>
  </bookViews>
  <sheets>
    <sheet name="INPUT" sheetId="8" r:id="rId1"/>
    <sheet name="MENU" sheetId="27" r:id="rId2"/>
    <sheet name="ProSem" sheetId="1" r:id="rId3"/>
    <sheet name="ProTa" sheetId="2" r:id="rId4"/>
    <sheet name="Pemetaan" sheetId="9" r:id="rId5"/>
    <sheet name="Remedial" sheetId="10" r:id="rId6"/>
    <sheet name="Enrichment" sheetId="24" r:id="rId7"/>
    <sheet name="LP Tabel Sem 1" sheetId="15" r:id="rId8"/>
    <sheet name="LP Print Sem 1" sheetId="18" r:id="rId9"/>
    <sheet name="LP Tabel Sem 2" sheetId="25" r:id="rId10"/>
    <sheet name="LP Print Sem 2" sheetId="26" r:id="rId11"/>
  </sheets>
  <externalReferences>
    <externalReference r:id="rId12"/>
  </externalReferences>
  <definedNames>
    <definedName name="Data" localSheetId="6">#REF!</definedName>
    <definedName name="Data" localSheetId="10">#REF!</definedName>
    <definedName name="Data" localSheetId="7">'LP Tabel Sem 1'!#REF!</definedName>
    <definedName name="Data" localSheetId="9">'LP Tabel Sem 2'!#REF!</definedName>
    <definedName name="Data">#REF!</definedName>
    <definedName name="Data_SK_KD_1" localSheetId="6">'LP Tabel Sem 1'!#REF!</definedName>
    <definedName name="Data1" localSheetId="6">#REF!</definedName>
    <definedName name="data1" localSheetId="7">[1]Print!$G$75:$W$142</definedName>
    <definedName name="data1" localSheetId="9">[1]Print!$G$75:$W$142</definedName>
    <definedName name="Data1">#REF!</definedName>
    <definedName name="Data2" localSheetId="6">#REF!</definedName>
    <definedName name="Data2" localSheetId="10">#REF!</definedName>
    <definedName name="Data2" localSheetId="9">#REF!</definedName>
    <definedName name="Data2">#REF!</definedName>
    <definedName name="LP_print_1" localSheetId="8">'LP Print Sem 1'!$G$78:$W$161</definedName>
    <definedName name="LP_print_2" localSheetId="10">'LP Print Sem 2'!$G$78:$W$161</definedName>
    <definedName name="LP_table_KD_1">'LP Tabel Sem 1'!$E$92:$H$121</definedName>
    <definedName name="LP_table_KD_2">'LP Tabel Sem 2'!$E$92:$H$121</definedName>
    <definedName name="LP_table_SK_1">'LP Tabel Sem 1'!$C$92:$D$121</definedName>
    <definedName name="LP_table_SK_2">'LP Tabel Sem 2'!$C$92:$D$121</definedName>
    <definedName name="Pemetaan_1">Pemetaan!$A$52:$C$81</definedName>
    <definedName name="Pemetaan_2">Pemetaan!$A$135:$C$164</definedName>
    <definedName name="_xlnm.Print_Area" localSheetId="6">Enrichment!$A$51:$D$98</definedName>
    <definedName name="_xlnm.Print_Area" localSheetId="8">'LP Print Sem 1'!$A$2:$E$73</definedName>
    <definedName name="_xlnm.Print_Area" localSheetId="10">'LP Print Sem 2'!$A$2:$E$73</definedName>
    <definedName name="_xlnm.Print_Area" localSheetId="4">Pemetaan!$B$84:$I$130</definedName>
    <definedName name="_xlnm.Print_Area" localSheetId="2">ProSem!$A$52:$AI$100</definedName>
    <definedName name="_xlnm.Print_Area" localSheetId="3">ProTa!$A$1:$E$80</definedName>
    <definedName name="_xlnm.Print_Area" localSheetId="5">Remedial!$A$51:$D$98</definedName>
  </definedNames>
  <calcPr calcId="152511"/>
</workbook>
</file>

<file path=xl/calcChain.xml><?xml version="1.0" encoding="utf-8"?>
<calcChain xmlns="http://schemas.openxmlformats.org/spreadsheetml/2006/main">
  <c r="G7" i="15" l="1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D89" i="24" l="1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60" i="24"/>
  <c r="D11" i="24" l="1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10" i="24"/>
  <c r="D11" i="18" l="1"/>
  <c r="D11" i="26"/>
  <c r="U42" i="25" l="1"/>
  <c r="V42" i="25"/>
  <c r="T42" i="25" s="1"/>
  <c r="U43" i="25"/>
  <c r="V43" i="25"/>
  <c r="U44" i="25"/>
  <c r="V44" i="25"/>
  <c r="T44" i="25" s="1"/>
  <c r="U45" i="25"/>
  <c r="V45" i="25"/>
  <c r="U46" i="25"/>
  <c r="V46" i="25"/>
  <c r="T46" i="25" s="1"/>
  <c r="U47" i="25"/>
  <c r="V47" i="25"/>
  <c r="U48" i="25"/>
  <c r="V48" i="25"/>
  <c r="T48" i="25" s="1"/>
  <c r="U49" i="25"/>
  <c r="V49" i="25"/>
  <c r="U50" i="25"/>
  <c r="V50" i="25"/>
  <c r="T50" i="25" s="1"/>
  <c r="U51" i="25"/>
  <c r="V51" i="25"/>
  <c r="U52" i="25"/>
  <c r="V52" i="25"/>
  <c r="T52" i="25" s="1"/>
  <c r="U53" i="25"/>
  <c r="V53" i="25"/>
  <c r="U54" i="25"/>
  <c r="V54" i="25"/>
  <c r="T54" i="25" s="1"/>
  <c r="U55" i="25"/>
  <c r="V55" i="25"/>
  <c r="U56" i="25"/>
  <c r="V56" i="25"/>
  <c r="T56" i="25" s="1"/>
  <c r="U57" i="25"/>
  <c r="V57" i="25"/>
  <c r="U58" i="25"/>
  <c r="V58" i="25"/>
  <c r="T58" i="25" s="1"/>
  <c r="U59" i="25"/>
  <c r="V59" i="25"/>
  <c r="U60" i="25"/>
  <c r="V60" i="25"/>
  <c r="T60" i="25" s="1"/>
  <c r="U61" i="25"/>
  <c r="V61" i="25"/>
  <c r="U62" i="25"/>
  <c r="V62" i="25"/>
  <c r="T62" i="25" s="1"/>
  <c r="U63" i="25"/>
  <c r="V63" i="25"/>
  <c r="U64" i="25"/>
  <c r="V64" i="25"/>
  <c r="T64" i="25" s="1"/>
  <c r="U65" i="25"/>
  <c r="V65" i="25"/>
  <c r="U66" i="25"/>
  <c r="V66" i="25"/>
  <c r="T66" i="25" s="1"/>
  <c r="U67" i="25"/>
  <c r="V67" i="25"/>
  <c r="U68" i="25"/>
  <c r="V68" i="25"/>
  <c r="T68" i="25" s="1"/>
  <c r="U69" i="25"/>
  <c r="V69" i="25"/>
  <c r="U70" i="25"/>
  <c r="V70" i="25"/>
  <c r="T70" i="25" s="1"/>
  <c r="U71" i="25"/>
  <c r="V71" i="25"/>
  <c r="U72" i="25"/>
  <c r="V72" i="25"/>
  <c r="T72" i="25" s="1"/>
  <c r="U73" i="25"/>
  <c r="V73" i="25"/>
  <c r="U74" i="25"/>
  <c r="V74" i="25"/>
  <c r="T74" i="25" s="1"/>
  <c r="U75" i="25"/>
  <c r="V75" i="25"/>
  <c r="U76" i="25"/>
  <c r="V76" i="25"/>
  <c r="T76" i="25" s="1"/>
  <c r="U77" i="25"/>
  <c r="V77" i="25"/>
  <c r="U78" i="25"/>
  <c r="V78" i="25"/>
  <c r="T78" i="25" s="1"/>
  <c r="U79" i="25"/>
  <c r="V79" i="25"/>
  <c r="U80" i="25"/>
  <c r="V80" i="25"/>
  <c r="T80" i="25" s="1"/>
  <c r="U81" i="25"/>
  <c r="V81" i="25"/>
  <c r="U82" i="25"/>
  <c r="V82" i="25"/>
  <c r="T82" i="25" s="1"/>
  <c r="U83" i="25"/>
  <c r="V83" i="25"/>
  <c r="U84" i="25"/>
  <c r="V84" i="25"/>
  <c r="T84" i="25" s="1"/>
  <c r="U85" i="25"/>
  <c r="V85" i="25"/>
  <c r="T85" i="25" l="1"/>
  <c r="T83" i="25"/>
  <c r="T81" i="25"/>
  <c r="T79" i="25"/>
  <c r="T77" i="25"/>
  <c r="T75" i="25"/>
  <c r="T73" i="25"/>
  <c r="T71" i="25"/>
  <c r="T69" i="25"/>
  <c r="T67" i="25"/>
  <c r="T65" i="25"/>
  <c r="T63" i="25"/>
  <c r="T61" i="25"/>
  <c r="T59" i="25"/>
  <c r="T57" i="25"/>
  <c r="T55" i="25"/>
  <c r="T53" i="25"/>
  <c r="T51" i="25"/>
  <c r="T49" i="25"/>
  <c r="T47" i="25"/>
  <c r="T45" i="25"/>
  <c r="T43" i="25"/>
  <c r="H93" i="25"/>
  <c r="H94" i="25"/>
  <c r="H95" i="25"/>
  <c r="H96" i="25"/>
  <c r="H97" i="25"/>
  <c r="H98" i="25"/>
  <c r="H99" i="25"/>
  <c r="H100" i="25"/>
  <c r="H101" i="25"/>
  <c r="H102" i="25"/>
  <c r="H103" i="25"/>
  <c r="H104" i="25"/>
  <c r="H105" i="25"/>
  <c r="H106" i="25"/>
  <c r="H107" i="25"/>
  <c r="H108" i="25"/>
  <c r="H109" i="25"/>
  <c r="H110" i="25"/>
  <c r="H111" i="25"/>
  <c r="H112" i="25"/>
  <c r="H113" i="25"/>
  <c r="H114" i="25"/>
  <c r="H115" i="25"/>
  <c r="H116" i="25"/>
  <c r="H117" i="25"/>
  <c r="H118" i="25"/>
  <c r="H119" i="25"/>
  <c r="H120" i="25"/>
  <c r="H121" i="25"/>
  <c r="H92" i="25"/>
  <c r="G93" i="25"/>
  <c r="G94" i="25"/>
  <c r="G95" i="25"/>
  <c r="G96" i="25"/>
  <c r="G97" i="25"/>
  <c r="G98" i="25"/>
  <c r="G99" i="25"/>
  <c r="G100" i="25"/>
  <c r="G101" i="25"/>
  <c r="G102" i="25"/>
  <c r="G103" i="25"/>
  <c r="G104" i="25"/>
  <c r="G105" i="25"/>
  <c r="G106" i="25"/>
  <c r="G107" i="25"/>
  <c r="G108" i="25"/>
  <c r="G109" i="25"/>
  <c r="G110" i="25"/>
  <c r="G111" i="25"/>
  <c r="G112" i="25"/>
  <c r="G113" i="25"/>
  <c r="G114" i="25"/>
  <c r="G115" i="25"/>
  <c r="G116" i="25"/>
  <c r="G117" i="25"/>
  <c r="G118" i="25"/>
  <c r="G119" i="25"/>
  <c r="G120" i="25"/>
  <c r="G121" i="25"/>
  <c r="G92" i="25"/>
  <c r="E93" i="25"/>
  <c r="E94" i="25"/>
  <c r="E95" i="25"/>
  <c r="E96" i="25"/>
  <c r="E97" i="25"/>
  <c r="E98" i="25"/>
  <c r="E99" i="25"/>
  <c r="E100" i="25"/>
  <c r="E101" i="25"/>
  <c r="E102" i="25"/>
  <c r="E103" i="25"/>
  <c r="E104" i="25"/>
  <c r="E105" i="25"/>
  <c r="E106" i="25"/>
  <c r="E107" i="25"/>
  <c r="E108" i="25"/>
  <c r="E109" i="25"/>
  <c r="E110" i="25"/>
  <c r="E111" i="25"/>
  <c r="E112" i="25"/>
  <c r="E113" i="25"/>
  <c r="E114" i="25"/>
  <c r="E115" i="25"/>
  <c r="E116" i="25"/>
  <c r="E117" i="25"/>
  <c r="E118" i="25"/>
  <c r="E119" i="25"/>
  <c r="E120" i="25"/>
  <c r="E121" i="25"/>
  <c r="E92" i="25"/>
  <c r="H7" i="25" s="1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92" i="2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92" i="15"/>
  <c r="H7" i="15" l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G6" i="25"/>
  <c r="H6" i="25"/>
  <c r="G85" i="25"/>
  <c r="G83" i="25"/>
  <c r="G81" i="25"/>
  <c r="G79" i="25"/>
  <c r="G77" i="25"/>
  <c r="G75" i="25"/>
  <c r="G73" i="25"/>
  <c r="G71" i="25"/>
  <c r="G69" i="25"/>
  <c r="G67" i="25"/>
  <c r="G65" i="25"/>
  <c r="G63" i="25"/>
  <c r="G61" i="25"/>
  <c r="G59" i="25"/>
  <c r="G57" i="25"/>
  <c r="G55" i="25"/>
  <c r="G53" i="25"/>
  <c r="G51" i="25"/>
  <c r="G49" i="25"/>
  <c r="G47" i="25"/>
  <c r="G45" i="25"/>
  <c r="G43" i="25"/>
  <c r="G41" i="25"/>
  <c r="G39" i="25"/>
  <c r="G37" i="25"/>
  <c r="G35" i="25"/>
  <c r="G33" i="25"/>
  <c r="G31" i="25"/>
  <c r="G29" i="25"/>
  <c r="G27" i="25"/>
  <c r="G25" i="25"/>
  <c r="G23" i="25"/>
  <c r="G21" i="25"/>
  <c r="G19" i="25"/>
  <c r="G17" i="25"/>
  <c r="G15" i="25"/>
  <c r="G13" i="25"/>
  <c r="G11" i="25"/>
  <c r="G9" i="25"/>
  <c r="G7" i="25"/>
  <c r="H84" i="25"/>
  <c r="H82" i="25"/>
  <c r="H80" i="25"/>
  <c r="H78" i="25"/>
  <c r="H76" i="25"/>
  <c r="H74" i="25"/>
  <c r="H72" i="25"/>
  <c r="H70" i="25"/>
  <c r="H68" i="25"/>
  <c r="H66" i="25"/>
  <c r="H64" i="25"/>
  <c r="H62" i="25"/>
  <c r="H60" i="25"/>
  <c r="H58" i="25"/>
  <c r="H56" i="25"/>
  <c r="H54" i="25"/>
  <c r="H52" i="25"/>
  <c r="H50" i="25"/>
  <c r="H48" i="25"/>
  <c r="H46" i="25"/>
  <c r="H44" i="25"/>
  <c r="H42" i="25"/>
  <c r="H40" i="25"/>
  <c r="H38" i="25"/>
  <c r="H36" i="25"/>
  <c r="H34" i="25"/>
  <c r="H32" i="25"/>
  <c r="H30" i="25"/>
  <c r="H28" i="25"/>
  <c r="H26" i="25"/>
  <c r="H24" i="25"/>
  <c r="H22" i="25"/>
  <c r="H20" i="25"/>
  <c r="H18" i="25"/>
  <c r="H16" i="25"/>
  <c r="H14" i="25"/>
  <c r="H12" i="25"/>
  <c r="H10" i="25"/>
  <c r="H8" i="25"/>
  <c r="G84" i="25"/>
  <c r="G82" i="25"/>
  <c r="G80" i="25"/>
  <c r="G78" i="25"/>
  <c r="G76" i="25"/>
  <c r="G74" i="25"/>
  <c r="G72" i="25"/>
  <c r="G70" i="25"/>
  <c r="G68" i="25"/>
  <c r="G66" i="25"/>
  <c r="G64" i="25"/>
  <c r="G62" i="25"/>
  <c r="G60" i="25"/>
  <c r="G58" i="25"/>
  <c r="G56" i="25"/>
  <c r="G54" i="25"/>
  <c r="G52" i="25"/>
  <c r="G50" i="25"/>
  <c r="G48" i="25"/>
  <c r="G46" i="25"/>
  <c r="G44" i="25"/>
  <c r="G42" i="25"/>
  <c r="G40" i="25"/>
  <c r="G38" i="25"/>
  <c r="G36" i="25"/>
  <c r="G34" i="25"/>
  <c r="G32" i="25"/>
  <c r="G30" i="25"/>
  <c r="G28" i="25"/>
  <c r="G26" i="25"/>
  <c r="G24" i="25"/>
  <c r="G22" i="25"/>
  <c r="G20" i="25"/>
  <c r="G18" i="25"/>
  <c r="G16" i="25"/>
  <c r="G14" i="25"/>
  <c r="G12" i="25"/>
  <c r="G10" i="25"/>
  <c r="G8" i="25"/>
  <c r="H85" i="25"/>
  <c r="H83" i="25"/>
  <c r="H81" i="25"/>
  <c r="H79" i="25"/>
  <c r="H77" i="25"/>
  <c r="H75" i="25"/>
  <c r="H73" i="25"/>
  <c r="H71" i="25"/>
  <c r="H69" i="25"/>
  <c r="H67" i="25"/>
  <c r="H65" i="25"/>
  <c r="H63" i="25"/>
  <c r="H61" i="25"/>
  <c r="H59" i="25"/>
  <c r="H57" i="25"/>
  <c r="H55" i="25"/>
  <c r="H53" i="25"/>
  <c r="H51" i="25"/>
  <c r="H49" i="25"/>
  <c r="H47" i="25"/>
  <c r="H45" i="25"/>
  <c r="H43" i="25"/>
  <c r="H41" i="25"/>
  <c r="H39" i="25"/>
  <c r="H37" i="25"/>
  <c r="H35" i="25"/>
  <c r="H33" i="25"/>
  <c r="H31" i="25"/>
  <c r="H29" i="25"/>
  <c r="H27" i="25"/>
  <c r="H25" i="25"/>
  <c r="H23" i="25"/>
  <c r="H21" i="25"/>
  <c r="H19" i="25"/>
  <c r="H17" i="25"/>
  <c r="H15" i="25"/>
  <c r="H13" i="25"/>
  <c r="H11" i="25"/>
  <c r="H9" i="25"/>
  <c r="G6" i="15"/>
  <c r="H6" i="15"/>
  <c r="U42" i="15"/>
  <c r="V42" i="15"/>
  <c r="U43" i="15"/>
  <c r="V43" i="15"/>
  <c r="U44" i="15"/>
  <c r="V44" i="15"/>
  <c r="U45" i="15"/>
  <c r="V45" i="15"/>
  <c r="U46" i="15"/>
  <c r="V46" i="15"/>
  <c r="U47" i="15"/>
  <c r="V47" i="15"/>
  <c r="U48" i="15"/>
  <c r="V48" i="15"/>
  <c r="U49" i="15"/>
  <c r="V49" i="15"/>
  <c r="U50" i="15"/>
  <c r="V50" i="15"/>
  <c r="U51" i="15"/>
  <c r="V51" i="15"/>
  <c r="U52" i="15"/>
  <c r="V52" i="15"/>
  <c r="U53" i="15"/>
  <c r="V53" i="15"/>
  <c r="U54" i="15"/>
  <c r="V54" i="15"/>
  <c r="U55" i="15"/>
  <c r="V55" i="15"/>
  <c r="U56" i="15"/>
  <c r="V56" i="15"/>
  <c r="U57" i="15"/>
  <c r="V57" i="15"/>
  <c r="U58" i="15"/>
  <c r="V58" i="15"/>
  <c r="U59" i="15"/>
  <c r="V59" i="15"/>
  <c r="U60" i="15"/>
  <c r="V60" i="15"/>
  <c r="U61" i="15"/>
  <c r="V61" i="15"/>
  <c r="U62" i="15"/>
  <c r="V62" i="15"/>
  <c r="U63" i="15"/>
  <c r="V63" i="15"/>
  <c r="U64" i="15"/>
  <c r="V64" i="15"/>
  <c r="U65" i="15"/>
  <c r="V65" i="15"/>
  <c r="U66" i="15"/>
  <c r="V66" i="15"/>
  <c r="U67" i="15"/>
  <c r="V67" i="15"/>
  <c r="U68" i="15"/>
  <c r="V68" i="15"/>
  <c r="U69" i="15"/>
  <c r="V69" i="15"/>
  <c r="U70" i="15"/>
  <c r="V70" i="15"/>
  <c r="U71" i="15"/>
  <c r="V71" i="15"/>
  <c r="U72" i="15"/>
  <c r="V72" i="15"/>
  <c r="U73" i="15"/>
  <c r="V73" i="15"/>
  <c r="U74" i="15"/>
  <c r="V74" i="15"/>
  <c r="U75" i="15"/>
  <c r="V75" i="15"/>
  <c r="U76" i="15"/>
  <c r="V76" i="15"/>
  <c r="U77" i="15"/>
  <c r="V77" i="15"/>
  <c r="U78" i="15"/>
  <c r="V78" i="15"/>
  <c r="U79" i="15"/>
  <c r="V79" i="15"/>
  <c r="U80" i="15"/>
  <c r="V80" i="15"/>
  <c r="U81" i="15"/>
  <c r="V81" i="15"/>
  <c r="U82" i="15"/>
  <c r="V82" i="15"/>
  <c r="U83" i="15"/>
  <c r="V83" i="15"/>
  <c r="U84" i="15"/>
  <c r="V84" i="15"/>
  <c r="U85" i="15"/>
  <c r="V85" i="15"/>
  <c r="T85" i="15" l="1"/>
  <c r="T83" i="15"/>
  <c r="T81" i="15"/>
  <c r="T79" i="15"/>
  <c r="T77" i="15"/>
  <c r="T75" i="15"/>
  <c r="T73" i="15"/>
  <c r="T71" i="15"/>
  <c r="T69" i="15"/>
  <c r="T67" i="15"/>
  <c r="T65" i="15"/>
  <c r="T63" i="15"/>
  <c r="T61" i="15"/>
  <c r="T59" i="15"/>
  <c r="T57" i="15"/>
  <c r="T55" i="15"/>
  <c r="T53" i="15"/>
  <c r="T51" i="15"/>
  <c r="T49" i="15"/>
  <c r="T47" i="15"/>
  <c r="T45" i="15"/>
  <c r="T43" i="15"/>
  <c r="T84" i="15"/>
  <c r="T82" i="15"/>
  <c r="T80" i="15"/>
  <c r="T78" i="15"/>
  <c r="T76" i="15"/>
  <c r="T74" i="15"/>
  <c r="T72" i="15"/>
  <c r="T70" i="15"/>
  <c r="T68" i="15"/>
  <c r="T66" i="15"/>
  <c r="T64" i="15"/>
  <c r="T62" i="15"/>
  <c r="T60" i="15"/>
  <c r="T58" i="15"/>
  <c r="T56" i="15"/>
  <c r="T54" i="15"/>
  <c r="T52" i="15"/>
  <c r="T50" i="15"/>
  <c r="T48" i="15"/>
  <c r="T46" i="15"/>
  <c r="T44" i="15"/>
  <c r="T42" i="15"/>
  <c r="K78" i="26"/>
  <c r="D17" i="26" s="1"/>
  <c r="B23" i="26" s="1"/>
  <c r="L78" i="26"/>
  <c r="M78" i="26"/>
  <c r="N78" i="26"/>
  <c r="E45" i="26" s="1"/>
  <c r="O78" i="26"/>
  <c r="P78" i="26"/>
  <c r="E47" i="26" s="1"/>
  <c r="Q78" i="26"/>
  <c r="R78" i="26"/>
  <c r="E49" i="26" s="1"/>
  <c r="S78" i="26"/>
  <c r="T78" i="26"/>
  <c r="D58" i="26" s="1"/>
  <c r="U78" i="26"/>
  <c r="V78" i="26"/>
  <c r="W78" i="26"/>
  <c r="K79" i="26"/>
  <c r="L79" i="26"/>
  <c r="M79" i="26"/>
  <c r="N79" i="26"/>
  <c r="O79" i="26"/>
  <c r="P79" i="26"/>
  <c r="Q79" i="26"/>
  <c r="R79" i="26"/>
  <c r="S79" i="26"/>
  <c r="T79" i="26"/>
  <c r="U79" i="26"/>
  <c r="V79" i="26"/>
  <c r="W79" i="26"/>
  <c r="K80" i="26"/>
  <c r="L80" i="26"/>
  <c r="M80" i="26"/>
  <c r="N80" i="26"/>
  <c r="O80" i="26"/>
  <c r="P80" i="26"/>
  <c r="Q80" i="26"/>
  <c r="R80" i="26"/>
  <c r="S80" i="26"/>
  <c r="T80" i="26"/>
  <c r="U80" i="26"/>
  <c r="V80" i="26"/>
  <c r="W80" i="26"/>
  <c r="K81" i="26"/>
  <c r="L81" i="26"/>
  <c r="M81" i="26"/>
  <c r="N81" i="26"/>
  <c r="O81" i="26"/>
  <c r="P81" i="26"/>
  <c r="Q81" i="26"/>
  <c r="R81" i="26"/>
  <c r="S81" i="26"/>
  <c r="T81" i="26"/>
  <c r="U81" i="26"/>
  <c r="V81" i="26"/>
  <c r="W81" i="26"/>
  <c r="K82" i="26"/>
  <c r="L82" i="26"/>
  <c r="M82" i="26"/>
  <c r="N82" i="26"/>
  <c r="O82" i="26"/>
  <c r="P82" i="26"/>
  <c r="Q82" i="26"/>
  <c r="R82" i="26"/>
  <c r="S82" i="26"/>
  <c r="T82" i="26"/>
  <c r="U82" i="26"/>
  <c r="V82" i="26"/>
  <c r="W82" i="26"/>
  <c r="K83" i="26"/>
  <c r="L83" i="26"/>
  <c r="M83" i="26"/>
  <c r="N83" i="26"/>
  <c r="O83" i="26"/>
  <c r="P83" i="26"/>
  <c r="Q83" i="26"/>
  <c r="R83" i="26"/>
  <c r="S83" i="26"/>
  <c r="T83" i="26"/>
  <c r="U83" i="26"/>
  <c r="V83" i="26"/>
  <c r="W83" i="26"/>
  <c r="K84" i="26"/>
  <c r="L84" i="26"/>
  <c r="M84" i="26"/>
  <c r="N84" i="26"/>
  <c r="O84" i="26"/>
  <c r="P84" i="26"/>
  <c r="Q84" i="26"/>
  <c r="R84" i="26"/>
  <c r="S84" i="26"/>
  <c r="T84" i="26"/>
  <c r="U84" i="26"/>
  <c r="V84" i="26"/>
  <c r="W84" i="26"/>
  <c r="K85" i="26"/>
  <c r="L85" i="26"/>
  <c r="M85" i="26"/>
  <c r="N85" i="26"/>
  <c r="O85" i="26"/>
  <c r="P85" i="26"/>
  <c r="Q85" i="26"/>
  <c r="R85" i="26"/>
  <c r="S85" i="26"/>
  <c r="T85" i="26"/>
  <c r="U85" i="26"/>
  <c r="V85" i="26"/>
  <c r="W85" i="26"/>
  <c r="K86" i="26"/>
  <c r="L86" i="26"/>
  <c r="M86" i="26"/>
  <c r="N86" i="26"/>
  <c r="O86" i="26"/>
  <c r="P86" i="26"/>
  <c r="Q86" i="26"/>
  <c r="R86" i="26"/>
  <c r="S86" i="26"/>
  <c r="T86" i="26"/>
  <c r="U86" i="26"/>
  <c r="V86" i="26"/>
  <c r="W86" i="26"/>
  <c r="K87" i="26"/>
  <c r="L87" i="26"/>
  <c r="M87" i="26"/>
  <c r="N87" i="26"/>
  <c r="O87" i="26"/>
  <c r="P87" i="26"/>
  <c r="Q87" i="26"/>
  <c r="R87" i="26"/>
  <c r="S87" i="26"/>
  <c r="T87" i="26"/>
  <c r="U87" i="26"/>
  <c r="V87" i="26"/>
  <c r="W87" i="26"/>
  <c r="K88" i="26"/>
  <c r="L88" i="26"/>
  <c r="M88" i="26"/>
  <c r="N88" i="26"/>
  <c r="O88" i="26"/>
  <c r="P88" i="26"/>
  <c r="Q88" i="26"/>
  <c r="R88" i="26"/>
  <c r="S88" i="26"/>
  <c r="T88" i="26"/>
  <c r="U88" i="26"/>
  <c r="V88" i="26"/>
  <c r="W88" i="26"/>
  <c r="K89" i="26"/>
  <c r="L89" i="26"/>
  <c r="M89" i="26"/>
  <c r="N89" i="26"/>
  <c r="O89" i="26"/>
  <c r="P89" i="26"/>
  <c r="Q89" i="26"/>
  <c r="R89" i="26"/>
  <c r="S89" i="26"/>
  <c r="T89" i="26"/>
  <c r="U89" i="26"/>
  <c r="V89" i="26"/>
  <c r="W89" i="26"/>
  <c r="K90" i="26"/>
  <c r="L90" i="26"/>
  <c r="M90" i="26"/>
  <c r="N90" i="26"/>
  <c r="O90" i="26"/>
  <c r="P90" i="26"/>
  <c r="Q90" i="26"/>
  <c r="R90" i="26"/>
  <c r="S90" i="26"/>
  <c r="T90" i="26"/>
  <c r="U90" i="26"/>
  <c r="V90" i="26"/>
  <c r="W90" i="26"/>
  <c r="K91" i="26"/>
  <c r="L91" i="26"/>
  <c r="M91" i="26"/>
  <c r="N91" i="26"/>
  <c r="O91" i="26"/>
  <c r="P91" i="26"/>
  <c r="Q91" i="26"/>
  <c r="R91" i="26"/>
  <c r="S91" i="26"/>
  <c r="T91" i="26"/>
  <c r="U91" i="26"/>
  <c r="V91" i="26"/>
  <c r="W91" i="26"/>
  <c r="K92" i="26"/>
  <c r="L92" i="26"/>
  <c r="M92" i="26"/>
  <c r="N92" i="26"/>
  <c r="O92" i="26"/>
  <c r="P92" i="26"/>
  <c r="Q92" i="26"/>
  <c r="R92" i="26"/>
  <c r="S92" i="26"/>
  <c r="T92" i="26"/>
  <c r="U92" i="26"/>
  <c r="V92" i="26"/>
  <c r="W92" i="26"/>
  <c r="K93" i="26"/>
  <c r="L93" i="26"/>
  <c r="M93" i="26"/>
  <c r="N93" i="26"/>
  <c r="O93" i="26"/>
  <c r="P93" i="26"/>
  <c r="Q93" i="26"/>
  <c r="R93" i="26"/>
  <c r="S93" i="26"/>
  <c r="T93" i="26"/>
  <c r="U93" i="26"/>
  <c r="V93" i="26"/>
  <c r="W93" i="26"/>
  <c r="K94" i="26"/>
  <c r="L94" i="26"/>
  <c r="M94" i="26"/>
  <c r="N94" i="26"/>
  <c r="O94" i="26"/>
  <c r="P94" i="26"/>
  <c r="Q94" i="26"/>
  <c r="R94" i="26"/>
  <c r="S94" i="26"/>
  <c r="T94" i="26"/>
  <c r="U94" i="26"/>
  <c r="V94" i="26"/>
  <c r="W94" i="26"/>
  <c r="K95" i="26"/>
  <c r="L95" i="26"/>
  <c r="M95" i="26"/>
  <c r="N95" i="26"/>
  <c r="O95" i="26"/>
  <c r="P95" i="26"/>
  <c r="Q95" i="26"/>
  <c r="R95" i="26"/>
  <c r="S95" i="26"/>
  <c r="T95" i="26"/>
  <c r="U95" i="26"/>
  <c r="V95" i="26"/>
  <c r="W95" i="26"/>
  <c r="K96" i="26"/>
  <c r="L96" i="26"/>
  <c r="M96" i="26"/>
  <c r="N96" i="26"/>
  <c r="O96" i="26"/>
  <c r="P96" i="26"/>
  <c r="Q96" i="26"/>
  <c r="R96" i="26"/>
  <c r="S96" i="26"/>
  <c r="T96" i="26"/>
  <c r="U96" i="26"/>
  <c r="V96" i="26"/>
  <c r="W96" i="26"/>
  <c r="K97" i="26"/>
  <c r="L97" i="26"/>
  <c r="M97" i="26"/>
  <c r="N97" i="26"/>
  <c r="O97" i="26"/>
  <c r="P97" i="26"/>
  <c r="Q97" i="26"/>
  <c r="R97" i="26"/>
  <c r="S97" i="26"/>
  <c r="T97" i="26"/>
  <c r="U97" i="26"/>
  <c r="V97" i="26"/>
  <c r="W97" i="26"/>
  <c r="K98" i="26"/>
  <c r="L98" i="26"/>
  <c r="M98" i="26"/>
  <c r="N98" i="26"/>
  <c r="O98" i="26"/>
  <c r="P98" i="26"/>
  <c r="Q98" i="26"/>
  <c r="R98" i="26"/>
  <c r="S98" i="26"/>
  <c r="T98" i="26"/>
  <c r="U98" i="26"/>
  <c r="V98" i="26"/>
  <c r="W98" i="26"/>
  <c r="K99" i="26"/>
  <c r="L99" i="26"/>
  <c r="M99" i="26"/>
  <c r="N99" i="26"/>
  <c r="O99" i="26"/>
  <c r="P99" i="26"/>
  <c r="Q99" i="26"/>
  <c r="R99" i="26"/>
  <c r="S99" i="26"/>
  <c r="T99" i="26"/>
  <c r="U99" i="26"/>
  <c r="V99" i="26"/>
  <c r="W99" i="26"/>
  <c r="K100" i="26"/>
  <c r="L100" i="26"/>
  <c r="M100" i="26"/>
  <c r="N100" i="26"/>
  <c r="O100" i="26"/>
  <c r="P100" i="26"/>
  <c r="Q100" i="26"/>
  <c r="R100" i="26"/>
  <c r="S100" i="26"/>
  <c r="T100" i="26"/>
  <c r="U100" i="26"/>
  <c r="V100" i="26"/>
  <c r="W100" i="26"/>
  <c r="K101" i="26"/>
  <c r="L101" i="26"/>
  <c r="M101" i="26"/>
  <c r="N101" i="26"/>
  <c r="O101" i="26"/>
  <c r="P101" i="26"/>
  <c r="Q101" i="26"/>
  <c r="R101" i="26"/>
  <c r="S101" i="26"/>
  <c r="T101" i="26"/>
  <c r="U101" i="26"/>
  <c r="V101" i="26"/>
  <c r="W101" i="26"/>
  <c r="K102" i="26"/>
  <c r="L102" i="26"/>
  <c r="M102" i="26"/>
  <c r="N102" i="26"/>
  <c r="O102" i="26"/>
  <c r="P102" i="26"/>
  <c r="Q102" i="26"/>
  <c r="R102" i="26"/>
  <c r="S102" i="26"/>
  <c r="T102" i="26"/>
  <c r="U102" i="26"/>
  <c r="V102" i="26"/>
  <c r="W102" i="26"/>
  <c r="K103" i="26"/>
  <c r="L103" i="26"/>
  <c r="M103" i="26"/>
  <c r="N103" i="26"/>
  <c r="O103" i="26"/>
  <c r="P103" i="26"/>
  <c r="Q103" i="26"/>
  <c r="R103" i="26"/>
  <c r="S103" i="26"/>
  <c r="T103" i="26"/>
  <c r="U103" i="26"/>
  <c r="V103" i="26"/>
  <c r="W103" i="26"/>
  <c r="K104" i="26"/>
  <c r="L104" i="26"/>
  <c r="M104" i="26"/>
  <c r="N104" i="26"/>
  <c r="O104" i="26"/>
  <c r="P104" i="26"/>
  <c r="Q104" i="26"/>
  <c r="R104" i="26"/>
  <c r="S104" i="26"/>
  <c r="T104" i="26"/>
  <c r="U104" i="26"/>
  <c r="V104" i="26"/>
  <c r="W104" i="26"/>
  <c r="K105" i="26"/>
  <c r="L105" i="26"/>
  <c r="M105" i="26"/>
  <c r="N105" i="26"/>
  <c r="O105" i="26"/>
  <c r="P105" i="26"/>
  <c r="Q105" i="26"/>
  <c r="R105" i="26"/>
  <c r="S105" i="26"/>
  <c r="T105" i="26"/>
  <c r="U105" i="26"/>
  <c r="V105" i="26"/>
  <c r="W105" i="26"/>
  <c r="K106" i="26"/>
  <c r="L106" i="26"/>
  <c r="M106" i="26"/>
  <c r="N106" i="26"/>
  <c r="O106" i="26"/>
  <c r="P106" i="26"/>
  <c r="Q106" i="26"/>
  <c r="R106" i="26"/>
  <c r="S106" i="26"/>
  <c r="T106" i="26"/>
  <c r="U106" i="26"/>
  <c r="V106" i="26"/>
  <c r="W106" i="26"/>
  <c r="K107" i="26"/>
  <c r="L107" i="26"/>
  <c r="M107" i="26"/>
  <c r="N107" i="26"/>
  <c r="O107" i="26"/>
  <c r="P107" i="26"/>
  <c r="Q107" i="26"/>
  <c r="R107" i="26"/>
  <c r="S107" i="26"/>
  <c r="T107" i="26"/>
  <c r="U107" i="26"/>
  <c r="V107" i="26"/>
  <c r="W107" i="26"/>
  <c r="K108" i="26"/>
  <c r="L108" i="26"/>
  <c r="M108" i="26"/>
  <c r="N108" i="26"/>
  <c r="O108" i="26"/>
  <c r="P108" i="26"/>
  <c r="Q108" i="26"/>
  <c r="R108" i="26"/>
  <c r="S108" i="26"/>
  <c r="T108" i="26"/>
  <c r="U108" i="26"/>
  <c r="V108" i="26"/>
  <c r="W108" i="26"/>
  <c r="K109" i="26"/>
  <c r="L109" i="26"/>
  <c r="M109" i="26"/>
  <c r="N109" i="26"/>
  <c r="O109" i="26"/>
  <c r="P109" i="26"/>
  <c r="Q109" i="26"/>
  <c r="R109" i="26"/>
  <c r="S109" i="26"/>
  <c r="T109" i="26"/>
  <c r="U109" i="26"/>
  <c r="V109" i="26"/>
  <c r="W109" i="26"/>
  <c r="K110" i="26"/>
  <c r="L110" i="26"/>
  <c r="M110" i="26"/>
  <c r="N110" i="26"/>
  <c r="O110" i="26"/>
  <c r="P110" i="26"/>
  <c r="Q110" i="26"/>
  <c r="R110" i="26"/>
  <c r="S110" i="26"/>
  <c r="T110" i="26"/>
  <c r="U110" i="26"/>
  <c r="V110" i="26"/>
  <c r="W110" i="26"/>
  <c r="K111" i="26"/>
  <c r="L111" i="26"/>
  <c r="M111" i="26"/>
  <c r="N111" i="26"/>
  <c r="O111" i="26"/>
  <c r="P111" i="26"/>
  <c r="Q111" i="26"/>
  <c r="R111" i="26"/>
  <c r="S111" i="26"/>
  <c r="T111" i="26"/>
  <c r="U111" i="26"/>
  <c r="V111" i="26"/>
  <c r="W111" i="26"/>
  <c r="K112" i="26"/>
  <c r="L112" i="26"/>
  <c r="M112" i="26"/>
  <c r="N112" i="26"/>
  <c r="O112" i="26"/>
  <c r="P112" i="26"/>
  <c r="Q112" i="26"/>
  <c r="R112" i="26"/>
  <c r="S112" i="26"/>
  <c r="T112" i="26"/>
  <c r="U112" i="26"/>
  <c r="V112" i="26"/>
  <c r="W112" i="26"/>
  <c r="K113" i="26"/>
  <c r="L113" i="26"/>
  <c r="M113" i="26"/>
  <c r="N113" i="26"/>
  <c r="O113" i="26"/>
  <c r="P113" i="26"/>
  <c r="Q113" i="26"/>
  <c r="R113" i="26"/>
  <c r="S113" i="26"/>
  <c r="T113" i="26"/>
  <c r="U113" i="26"/>
  <c r="V113" i="26"/>
  <c r="W113" i="26"/>
  <c r="K114" i="26"/>
  <c r="L114" i="26"/>
  <c r="M114" i="26"/>
  <c r="N114" i="26"/>
  <c r="O114" i="26"/>
  <c r="P114" i="26"/>
  <c r="Q114" i="26"/>
  <c r="R114" i="26"/>
  <c r="S114" i="26"/>
  <c r="T114" i="26"/>
  <c r="U114" i="26"/>
  <c r="V114" i="26"/>
  <c r="W114" i="26"/>
  <c r="K115" i="26"/>
  <c r="L115" i="26"/>
  <c r="M115" i="26"/>
  <c r="N115" i="26"/>
  <c r="O115" i="26"/>
  <c r="P115" i="26"/>
  <c r="Q115" i="26"/>
  <c r="R115" i="26"/>
  <c r="S115" i="26"/>
  <c r="T115" i="26"/>
  <c r="U115" i="26"/>
  <c r="V115" i="26"/>
  <c r="W115" i="26"/>
  <c r="K116" i="26"/>
  <c r="L116" i="26"/>
  <c r="M116" i="26"/>
  <c r="N116" i="26"/>
  <c r="O116" i="26"/>
  <c r="P116" i="26"/>
  <c r="Q116" i="26"/>
  <c r="R116" i="26"/>
  <c r="S116" i="26"/>
  <c r="T116" i="26"/>
  <c r="U116" i="26"/>
  <c r="V116" i="26"/>
  <c r="W116" i="26"/>
  <c r="K117" i="26"/>
  <c r="L117" i="26"/>
  <c r="M117" i="26"/>
  <c r="N117" i="26"/>
  <c r="O117" i="26"/>
  <c r="P117" i="26"/>
  <c r="Q117" i="26"/>
  <c r="R117" i="26"/>
  <c r="S117" i="26"/>
  <c r="T117" i="26"/>
  <c r="U117" i="26"/>
  <c r="V117" i="26"/>
  <c r="W117" i="26"/>
  <c r="K118" i="26"/>
  <c r="L118" i="26"/>
  <c r="M118" i="26"/>
  <c r="N118" i="26"/>
  <c r="O118" i="26"/>
  <c r="P118" i="26"/>
  <c r="Q118" i="26"/>
  <c r="R118" i="26"/>
  <c r="S118" i="26"/>
  <c r="T118" i="26"/>
  <c r="U118" i="26"/>
  <c r="V118" i="26"/>
  <c r="W118" i="26"/>
  <c r="K119" i="26"/>
  <c r="L119" i="26"/>
  <c r="M119" i="26"/>
  <c r="N119" i="26"/>
  <c r="O119" i="26"/>
  <c r="P119" i="26"/>
  <c r="Q119" i="26"/>
  <c r="R119" i="26"/>
  <c r="S119" i="26"/>
  <c r="T119" i="26"/>
  <c r="U119" i="26"/>
  <c r="V119" i="26"/>
  <c r="W119" i="26"/>
  <c r="K120" i="26"/>
  <c r="L120" i="26"/>
  <c r="M120" i="26"/>
  <c r="N120" i="26"/>
  <c r="O120" i="26"/>
  <c r="P120" i="26"/>
  <c r="Q120" i="26"/>
  <c r="R120" i="26"/>
  <c r="S120" i="26"/>
  <c r="T120" i="26"/>
  <c r="U120" i="26"/>
  <c r="V120" i="26"/>
  <c r="W120" i="26"/>
  <c r="K121" i="26"/>
  <c r="L121" i="26"/>
  <c r="M121" i="26"/>
  <c r="N121" i="26"/>
  <c r="O121" i="26"/>
  <c r="P121" i="26"/>
  <c r="Q121" i="26"/>
  <c r="R121" i="26"/>
  <c r="S121" i="26"/>
  <c r="T121" i="26"/>
  <c r="U121" i="26"/>
  <c r="V121" i="26"/>
  <c r="W121" i="26"/>
  <c r="K122" i="26"/>
  <c r="L122" i="26"/>
  <c r="M122" i="26"/>
  <c r="N122" i="26"/>
  <c r="O122" i="26"/>
  <c r="P122" i="26"/>
  <c r="Q122" i="26"/>
  <c r="R122" i="26"/>
  <c r="S122" i="26"/>
  <c r="T122" i="26"/>
  <c r="U122" i="26"/>
  <c r="V122" i="26"/>
  <c r="W122" i="26"/>
  <c r="K123" i="26"/>
  <c r="L123" i="26"/>
  <c r="M123" i="26"/>
  <c r="N123" i="26"/>
  <c r="O123" i="26"/>
  <c r="P123" i="26"/>
  <c r="Q123" i="26"/>
  <c r="R123" i="26"/>
  <c r="S123" i="26"/>
  <c r="T123" i="26"/>
  <c r="U123" i="26"/>
  <c r="V123" i="26"/>
  <c r="W123" i="26"/>
  <c r="K124" i="26"/>
  <c r="L124" i="26"/>
  <c r="M124" i="26"/>
  <c r="N124" i="26"/>
  <c r="O124" i="26"/>
  <c r="P124" i="26"/>
  <c r="Q124" i="26"/>
  <c r="R124" i="26"/>
  <c r="S124" i="26"/>
  <c r="T124" i="26"/>
  <c r="U124" i="26"/>
  <c r="V124" i="26"/>
  <c r="W124" i="26"/>
  <c r="K125" i="26"/>
  <c r="L125" i="26"/>
  <c r="M125" i="26"/>
  <c r="N125" i="26"/>
  <c r="O125" i="26"/>
  <c r="P125" i="26"/>
  <c r="Q125" i="26"/>
  <c r="R125" i="26"/>
  <c r="S125" i="26"/>
  <c r="T125" i="26"/>
  <c r="U125" i="26"/>
  <c r="V125" i="26"/>
  <c r="W125" i="26"/>
  <c r="K126" i="26"/>
  <c r="L126" i="26"/>
  <c r="M126" i="26"/>
  <c r="N126" i="26"/>
  <c r="O126" i="26"/>
  <c r="P126" i="26"/>
  <c r="Q126" i="26"/>
  <c r="R126" i="26"/>
  <c r="S126" i="26"/>
  <c r="T126" i="26"/>
  <c r="U126" i="26"/>
  <c r="V126" i="26"/>
  <c r="W126" i="26"/>
  <c r="K127" i="26"/>
  <c r="L127" i="26"/>
  <c r="M127" i="26"/>
  <c r="N127" i="26"/>
  <c r="O127" i="26"/>
  <c r="P127" i="26"/>
  <c r="Q127" i="26"/>
  <c r="R127" i="26"/>
  <c r="S127" i="26"/>
  <c r="T127" i="26"/>
  <c r="U127" i="26"/>
  <c r="V127" i="26"/>
  <c r="W127" i="26"/>
  <c r="K128" i="26"/>
  <c r="L128" i="26"/>
  <c r="M128" i="26"/>
  <c r="N128" i="26"/>
  <c r="O128" i="26"/>
  <c r="P128" i="26"/>
  <c r="Q128" i="26"/>
  <c r="R128" i="26"/>
  <c r="S128" i="26"/>
  <c r="T128" i="26"/>
  <c r="U128" i="26"/>
  <c r="V128" i="26"/>
  <c r="W128" i="26"/>
  <c r="K129" i="26"/>
  <c r="L129" i="26"/>
  <c r="M129" i="26"/>
  <c r="N129" i="26"/>
  <c r="O129" i="26"/>
  <c r="P129" i="26"/>
  <c r="Q129" i="26"/>
  <c r="R129" i="26"/>
  <c r="S129" i="26"/>
  <c r="T129" i="26"/>
  <c r="U129" i="26"/>
  <c r="V129" i="26"/>
  <c r="W129" i="26"/>
  <c r="K130" i="26"/>
  <c r="L130" i="26"/>
  <c r="M130" i="26"/>
  <c r="N130" i="26"/>
  <c r="O130" i="26"/>
  <c r="P130" i="26"/>
  <c r="Q130" i="26"/>
  <c r="R130" i="26"/>
  <c r="S130" i="26"/>
  <c r="T130" i="26"/>
  <c r="U130" i="26"/>
  <c r="V130" i="26"/>
  <c r="W130" i="26"/>
  <c r="K131" i="26"/>
  <c r="L131" i="26"/>
  <c r="M131" i="26"/>
  <c r="N131" i="26"/>
  <c r="O131" i="26"/>
  <c r="P131" i="26"/>
  <c r="Q131" i="26"/>
  <c r="R131" i="26"/>
  <c r="S131" i="26"/>
  <c r="T131" i="26"/>
  <c r="U131" i="26"/>
  <c r="V131" i="26"/>
  <c r="W131" i="26"/>
  <c r="K132" i="26"/>
  <c r="L132" i="26"/>
  <c r="M132" i="26"/>
  <c r="N132" i="26"/>
  <c r="O132" i="26"/>
  <c r="P132" i="26"/>
  <c r="Q132" i="26"/>
  <c r="R132" i="26"/>
  <c r="S132" i="26"/>
  <c r="T132" i="26"/>
  <c r="U132" i="26"/>
  <c r="V132" i="26"/>
  <c r="W132" i="26"/>
  <c r="K133" i="26"/>
  <c r="L133" i="26"/>
  <c r="M133" i="26"/>
  <c r="N133" i="26"/>
  <c r="O133" i="26"/>
  <c r="P133" i="26"/>
  <c r="Q133" i="26"/>
  <c r="R133" i="26"/>
  <c r="S133" i="26"/>
  <c r="T133" i="26"/>
  <c r="U133" i="26"/>
  <c r="V133" i="26"/>
  <c r="W133" i="26"/>
  <c r="K134" i="26"/>
  <c r="L134" i="26"/>
  <c r="M134" i="26"/>
  <c r="N134" i="26"/>
  <c r="O134" i="26"/>
  <c r="P134" i="26"/>
  <c r="Q134" i="26"/>
  <c r="R134" i="26"/>
  <c r="S134" i="26"/>
  <c r="T134" i="26"/>
  <c r="U134" i="26"/>
  <c r="V134" i="26"/>
  <c r="W134" i="26"/>
  <c r="K135" i="26"/>
  <c r="L135" i="26"/>
  <c r="M135" i="26"/>
  <c r="N135" i="26"/>
  <c r="O135" i="26"/>
  <c r="P135" i="26"/>
  <c r="Q135" i="26"/>
  <c r="R135" i="26"/>
  <c r="S135" i="26"/>
  <c r="T135" i="26"/>
  <c r="U135" i="26"/>
  <c r="V135" i="26"/>
  <c r="W135" i="26"/>
  <c r="K136" i="26"/>
  <c r="L136" i="26"/>
  <c r="M136" i="26"/>
  <c r="N136" i="26"/>
  <c r="O136" i="26"/>
  <c r="P136" i="26"/>
  <c r="Q136" i="26"/>
  <c r="R136" i="26"/>
  <c r="S136" i="26"/>
  <c r="T136" i="26"/>
  <c r="U136" i="26"/>
  <c r="V136" i="26"/>
  <c r="W136" i="26"/>
  <c r="K137" i="26"/>
  <c r="L137" i="26"/>
  <c r="M137" i="26"/>
  <c r="N137" i="26"/>
  <c r="O137" i="26"/>
  <c r="P137" i="26"/>
  <c r="Q137" i="26"/>
  <c r="R137" i="26"/>
  <c r="S137" i="26"/>
  <c r="T137" i="26"/>
  <c r="U137" i="26"/>
  <c r="V137" i="26"/>
  <c r="W137" i="26"/>
  <c r="K138" i="26"/>
  <c r="L138" i="26"/>
  <c r="M138" i="26"/>
  <c r="N138" i="26"/>
  <c r="O138" i="26"/>
  <c r="P138" i="26"/>
  <c r="Q138" i="26"/>
  <c r="R138" i="26"/>
  <c r="S138" i="26"/>
  <c r="T138" i="26"/>
  <c r="U138" i="26"/>
  <c r="V138" i="26"/>
  <c r="W138" i="26"/>
  <c r="K139" i="26"/>
  <c r="L139" i="26"/>
  <c r="M139" i="26"/>
  <c r="N139" i="26"/>
  <c r="O139" i="26"/>
  <c r="P139" i="26"/>
  <c r="Q139" i="26"/>
  <c r="R139" i="26"/>
  <c r="S139" i="26"/>
  <c r="T139" i="26"/>
  <c r="U139" i="26"/>
  <c r="V139" i="26"/>
  <c r="W139" i="26"/>
  <c r="K140" i="26"/>
  <c r="L140" i="26"/>
  <c r="M140" i="26"/>
  <c r="N140" i="26"/>
  <c r="O140" i="26"/>
  <c r="P140" i="26"/>
  <c r="Q140" i="26"/>
  <c r="R140" i="26"/>
  <c r="S140" i="26"/>
  <c r="T140" i="26"/>
  <c r="U140" i="26"/>
  <c r="V140" i="26"/>
  <c r="W140" i="26"/>
  <c r="K141" i="26"/>
  <c r="L141" i="26"/>
  <c r="M141" i="26"/>
  <c r="N141" i="26"/>
  <c r="O141" i="26"/>
  <c r="P141" i="26"/>
  <c r="Q141" i="26"/>
  <c r="R141" i="26"/>
  <c r="S141" i="26"/>
  <c r="T141" i="26"/>
  <c r="U141" i="26"/>
  <c r="V141" i="26"/>
  <c r="W141" i="26"/>
  <c r="K142" i="26"/>
  <c r="L142" i="26"/>
  <c r="M142" i="26"/>
  <c r="N142" i="26"/>
  <c r="O142" i="26"/>
  <c r="P142" i="26"/>
  <c r="Q142" i="26"/>
  <c r="R142" i="26"/>
  <c r="S142" i="26"/>
  <c r="T142" i="26"/>
  <c r="U142" i="26"/>
  <c r="V142" i="26"/>
  <c r="W142" i="26"/>
  <c r="K143" i="26"/>
  <c r="L143" i="26"/>
  <c r="M143" i="26"/>
  <c r="N143" i="26"/>
  <c r="O143" i="26"/>
  <c r="P143" i="26"/>
  <c r="Q143" i="26"/>
  <c r="R143" i="26"/>
  <c r="S143" i="26"/>
  <c r="T143" i="26"/>
  <c r="U143" i="26"/>
  <c r="V143" i="26"/>
  <c r="W143" i="26"/>
  <c r="K144" i="26"/>
  <c r="L144" i="26"/>
  <c r="M144" i="26"/>
  <c r="N144" i="26"/>
  <c r="O144" i="26"/>
  <c r="P144" i="26"/>
  <c r="Q144" i="26"/>
  <c r="R144" i="26"/>
  <c r="S144" i="26"/>
  <c r="T144" i="26"/>
  <c r="U144" i="26"/>
  <c r="V144" i="26"/>
  <c r="W144" i="26"/>
  <c r="K145" i="26"/>
  <c r="L145" i="26"/>
  <c r="M145" i="26"/>
  <c r="N145" i="26"/>
  <c r="O145" i="26"/>
  <c r="P145" i="26"/>
  <c r="Q145" i="26"/>
  <c r="R145" i="26"/>
  <c r="S145" i="26"/>
  <c r="T145" i="26"/>
  <c r="U145" i="26"/>
  <c r="V145" i="26"/>
  <c r="W145" i="26"/>
  <c r="K146" i="26"/>
  <c r="L146" i="26"/>
  <c r="M146" i="26"/>
  <c r="N146" i="26"/>
  <c r="O146" i="26"/>
  <c r="P146" i="26"/>
  <c r="Q146" i="26"/>
  <c r="R146" i="26"/>
  <c r="S146" i="26"/>
  <c r="T146" i="26"/>
  <c r="U146" i="26"/>
  <c r="V146" i="26"/>
  <c r="W146" i="26"/>
  <c r="K147" i="26"/>
  <c r="L147" i="26"/>
  <c r="M147" i="26"/>
  <c r="N147" i="26"/>
  <c r="O147" i="26"/>
  <c r="P147" i="26"/>
  <c r="Q147" i="26"/>
  <c r="R147" i="26"/>
  <c r="S147" i="26"/>
  <c r="T147" i="26"/>
  <c r="U147" i="26"/>
  <c r="V147" i="26"/>
  <c r="W147" i="26"/>
  <c r="K148" i="26"/>
  <c r="L148" i="26"/>
  <c r="M148" i="26"/>
  <c r="N148" i="26"/>
  <c r="O148" i="26"/>
  <c r="P148" i="26"/>
  <c r="Q148" i="26"/>
  <c r="R148" i="26"/>
  <c r="S148" i="26"/>
  <c r="T148" i="26"/>
  <c r="U148" i="26"/>
  <c r="V148" i="26"/>
  <c r="W148" i="26"/>
  <c r="K149" i="26"/>
  <c r="L149" i="26"/>
  <c r="M149" i="26"/>
  <c r="N149" i="26"/>
  <c r="O149" i="26"/>
  <c r="P149" i="26"/>
  <c r="Q149" i="26"/>
  <c r="R149" i="26"/>
  <c r="S149" i="26"/>
  <c r="T149" i="26"/>
  <c r="U149" i="26"/>
  <c r="V149" i="26"/>
  <c r="W149" i="26"/>
  <c r="K150" i="26"/>
  <c r="L150" i="26"/>
  <c r="M150" i="26"/>
  <c r="N150" i="26"/>
  <c r="O150" i="26"/>
  <c r="P150" i="26"/>
  <c r="Q150" i="26"/>
  <c r="R150" i="26"/>
  <c r="S150" i="26"/>
  <c r="T150" i="26"/>
  <c r="U150" i="26"/>
  <c r="V150" i="26"/>
  <c r="W150" i="26"/>
  <c r="K151" i="26"/>
  <c r="L151" i="26"/>
  <c r="M151" i="26"/>
  <c r="N151" i="26"/>
  <c r="O151" i="26"/>
  <c r="P151" i="26"/>
  <c r="Q151" i="26"/>
  <c r="R151" i="26"/>
  <c r="S151" i="26"/>
  <c r="T151" i="26"/>
  <c r="U151" i="26"/>
  <c r="V151" i="26"/>
  <c r="W151" i="26"/>
  <c r="K152" i="26"/>
  <c r="L152" i="26"/>
  <c r="M152" i="26"/>
  <c r="N152" i="26"/>
  <c r="O152" i="26"/>
  <c r="P152" i="26"/>
  <c r="Q152" i="26"/>
  <c r="R152" i="26"/>
  <c r="S152" i="26"/>
  <c r="T152" i="26"/>
  <c r="U152" i="26"/>
  <c r="V152" i="26"/>
  <c r="W152" i="26"/>
  <c r="K153" i="26"/>
  <c r="L153" i="26"/>
  <c r="M153" i="26"/>
  <c r="N153" i="26"/>
  <c r="O153" i="26"/>
  <c r="P153" i="26"/>
  <c r="Q153" i="26"/>
  <c r="R153" i="26"/>
  <c r="S153" i="26"/>
  <c r="T153" i="26"/>
  <c r="U153" i="26"/>
  <c r="V153" i="26"/>
  <c r="W153" i="26"/>
  <c r="K154" i="26"/>
  <c r="L154" i="26"/>
  <c r="M154" i="26"/>
  <c r="N154" i="26"/>
  <c r="O154" i="26"/>
  <c r="P154" i="26"/>
  <c r="Q154" i="26"/>
  <c r="R154" i="26"/>
  <c r="S154" i="26"/>
  <c r="T154" i="26"/>
  <c r="U154" i="26"/>
  <c r="V154" i="26"/>
  <c r="W154" i="26"/>
  <c r="K155" i="26"/>
  <c r="L155" i="26"/>
  <c r="M155" i="26"/>
  <c r="N155" i="26"/>
  <c r="O155" i="26"/>
  <c r="P155" i="26"/>
  <c r="Q155" i="26"/>
  <c r="R155" i="26"/>
  <c r="S155" i="26"/>
  <c r="T155" i="26"/>
  <c r="U155" i="26"/>
  <c r="V155" i="26"/>
  <c r="W155" i="26"/>
  <c r="K156" i="26"/>
  <c r="L156" i="26"/>
  <c r="M156" i="26"/>
  <c r="N156" i="26"/>
  <c r="O156" i="26"/>
  <c r="P156" i="26"/>
  <c r="Q156" i="26"/>
  <c r="R156" i="26"/>
  <c r="S156" i="26"/>
  <c r="T156" i="26"/>
  <c r="U156" i="26"/>
  <c r="V156" i="26"/>
  <c r="W156" i="26"/>
  <c r="K157" i="26"/>
  <c r="L157" i="26"/>
  <c r="M157" i="26"/>
  <c r="N157" i="26"/>
  <c r="O157" i="26"/>
  <c r="P157" i="26"/>
  <c r="Q157" i="26"/>
  <c r="R157" i="26"/>
  <c r="S157" i="26"/>
  <c r="T157" i="26"/>
  <c r="U157" i="26"/>
  <c r="V157" i="26"/>
  <c r="W157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122" i="26"/>
  <c r="H123" i="26"/>
  <c r="H124" i="26"/>
  <c r="H125" i="26"/>
  <c r="H126" i="26"/>
  <c r="H127" i="26"/>
  <c r="H128" i="26"/>
  <c r="H129" i="26"/>
  <c r="H130" i="26"/>
  <c r="H131" i="26"/>
  <c r="H132" i="26"/>
  <c r="H133" i="26"/>
  <c r="H134" i="26"/>
  <c r="H135" i="26"/>
  <c r="H136" i="26"/>
  <c r="H137" i="26"/>
  <c r="H138" i="26"/>
  <c r="H139" i="26"/>
  <c r="H140" i="26"/>
  <c r="H141" i="26"/>
  <c r="H142" i="26"/>
  <c r="H143" i="26"/>
  <c r="H144" i="26"/>
  <c r="H145" i="26"/>
  <c r="H146" i="26"/>
  <c r="H147" i="26"/>
  <c r="H148" i="26"/>
  <c r="H149" i="26"/>
  <c r="H150" i="26"/>
  <c r="H151" i="26"/>
  <c r="H152" i="26"/>
  <c r="H153" i="26"/>
  <c r="H154" i="26"/>
  <c r="H155" i="26"/>
  <c r="H156" i="26"/>
  <c r="H157" i="26"/>
  <c r="H78" i="26"/>
  <c r="D19" i="26" s="1"/>
  <c r="D63" i="26"/>
  <c r="D61" i="26"/>
  <c r="D56" i="26"/>
  <c r="E73" i="26"/>
  <c r="E66" i="26"/>
  <c r="D62" i="26"/>
  <c r="D50" i="26"/>
  <c r="D48" i="26"/>
  <c r="D46" i="26"/>
  <c r="B26" i="26"/>
  <c r="D54" i="26" s="1"/>
  <c r="D10" i="26"/>
  <c r="D8" i="26"/>
  <c r="D7" i="26"/>
  <c r="V41" i="25"/>
  <c r="U41" i="25"/>
  <c r="T41" i="25" s="1"/>
  <c r="V40" i="25"/>
  <c r="U40" i="25"/>
  <c r="V39" i="25"/>
  <c r="U39" i="25"/>
  <c r="T39" i="25"/>
  <c r="V38" i="25"/>
  <c r="U38" i="25"/>
  <c r="T38" i="25" s="1"/>
  <c r="V37" i="25"/>
  <c r="U37" i="25"/>
  <c r="T37" i="25" s="1"/>
  <c r="V36" i="25"/>
  <c r="U36" i="25"/>
  <c r="V35" i="25"/>
  <c r="U35" i="25"/>
  <c r="T35" i="25"/>
  <c r="V34" i="25"/>
  <c r="U34" i="25"/>
  <c r="T34" i="25" s="1"/>
  <c r="V33" i="25"/>
  <c r="U33" i="25"/>
  <c r="T33" i="25" s="1"/>
  <c r="V32" i="25"/>
  <c r="U32" i="25"/>
  <c r="V31" i="25"/>
  <c r="U31" i="25"/>
  <c r="T31" i="25"/>
  <c r="V30" i="25"/>
  <c r="U30" i="25"/>
  <c r="T30" i="25" s="1"/>
  <c r="V29" i="25"/>
  <c r="U29" i="25"/>
  <c r="T29" i="25" s="1"/>
  <c r="V28" i="25"/>
  <c r="U28" i="25"/>
  <c r="V27" i="25"/>
  <c r="U27" i="25"/>
  <c r="T27" i="25"/>
  <c r="V26" i="25"/>
  <c r="U26" i="25"/>
  <c r="T26" i="25" s="1"/>
  <c r="V25" i="25"/>
  <c r="U25" i="25"/>
  <c r="T25" i="25" s="1"/>
  <c r="V24" i="25"/>
  <c r="U24" i="25"/>
  <c r="V23" i="25"/>
  <c r="U23" i="25"/>
  <c r="T23" i="25"/>
  <c r="V22" i="25"/>
  <c r="U22" i="25"/>
  <c r="T22" i="25" s="1"/>
  <c r="V21" i="25"/>
  <c r="U21" i="25"/>
  <c r="T21" i="25" s="1"/>
  <c r="V20" i="25"/>
  <c r="U20" i="25"/>
  <c r="V19" i="25"/>
  <c r="U19" i="25"/>
  <c r="T19" i="25"/>
  <c r="V18" i="25"/>
  <c r="U18" i="25"/>
  <c r="T18" i="25" s="1"/>
  <c r="V17" i="25"/>
  <c r="U17" i="25"/>
  <c r="T17" i="25" s="1"/>
  <c r="V16" i="25"/>
  <c r="U16" i="25"/>
  <c r="V15" i="25"/>
  <c r="U15" i="25"/>
  <c r="T15" i="25"/>
  <c r="V14" i="25"/>
  <c r="U14" i="25"/>
  <c r="T14" i="25" s="1"/>
  <c r="V13" i="25"/>
  <c r="U13" i="25"/>
  <c r="T13" i="25" s="1"/>
  <c r="V12" i="25"/>
  <c r="U12" i="25"/>
  <c r="V11" i="25"/>
  <c r="U11" i="25"/>
  <c r="T11" i="25"/>
  <c r="V10" i="25"/>
  <c r="U10" i="25"/>
  <c r="T10" i="25" s="1"/>
  <c r="V9" i="25"/>
  <c r="U9" i="25"/>
  <c r="T9" i="25" s="1"/>
  <c r="V8" i="25"/>
  <c r="U8" i="25"/>
  <c r="V7" i="25"/>
  <c r="U7" i="25"/>
  <c r="T7" i="25"/>
  <c r="V6" i="25"/>
  <c r="U6" i="25"/>
  <c r="L78" i="18"/>
  <c r="M78" i="18"/>
  <c r="N78" i="18"/>
  <c r="O78" i="18"/>
  <c r="P78" i="18"/>
  <c r="Q78" i="18"/>
  <c r="R78" i="18"/>
  <c r="S78" i="18"/>
  <c r="T78" i="18"/>
  <c r="U78" i="18"/>
  <c r="V78" i="18"/>
  <c r="W78" i="18"/>
  <c r="L79" i="18"/>
  <c r="M79" i="18"/>
  <c r="N79" i="18"/>
  <c r="O79" i="18"/>
  <c r="P79" i="18"/>
  <c r="Q79" i="18"/>
  <c r="R79" i="18"/>
  <c r="S79" i="18"/>
  <c r="T79" i="18"/>
  <c r="U79" i="18"/>
  <c r="V79" i="18"/>
  <c r="W79" i="18"/>
  <c r="L80" i="18"/>
  <c r="M80" i="18"/>
  <c r="N80" i="18"/>
  <c r="O80" i="18"/>
  <c r="P80" i="18"/>
  <c r="Q80" i="18"/>
  <c r="R80" i="18"/>
  <c r="S80" i="18"/>
  <c r="T80" i="18"/>
  <c r="U80" i="18"/>
  <c r="V80" i="18"/>
  <c r="W80" i="18"/>
  <c r="L81" i="18"/>
  <c r="M81" i="18"/>
  <c r="N81" i="18"/>
  <c r="O81" i="18"/>
  <c r="P81" i="18"/>
  <c r="Q81" i="18"/>
  <c r="R81" i="18"/>
  <c r="S81" i="18"/>
  <c r="T81" i="18"/>
  <c r="U81" i="18"/>
  <c r="V81" i="18"/>
  <c r="W81" i="18"/>
  <c r="L82" i="18"/>
  <c r="M82" i="18"/>
  <c r="N82" i="18"/>
  <c r="O82" i="18"/>
  <c r="P82" i="18"/>
  <c r="Q82" i="18"/>
  <c r="R82" i="18"/>
  <c r="S82" i="18"/>
  <c r="T82" i="18"/>
  <c r="U82" i="18"/>
  <c r="V82" i="18"/>
  <c r="W82" i="18"/>
  <c r="L83" i="18"/>
  <c r="M83" i="18"/>
  <c r="N83" i="18"/>
  <c r="O83" i="18"/>
  <c r="P83" i="18"/>
  <c r="Q83" i="18"/>
  <c r="R83" i="18"/>
  <c r="S83" i="18"/>
  <c r="T83" i="18"/>
  <c r="U83" i="18"/>
  <c r="V83" i="18"/>
  <c r="W83" i="18"/>
  <c r="L84" i="18"/>
  <c r="M84" i="18"/>
  <c r="N84" i="18"/>
  <c r="O84" i="18"/>
  <c r="P84" i="18"/>
  <c r="Q84" i="18"/>
  <c r="R84" i="18"/>
  <c r="S84" i="18"/>
  <c r="T84" i="18"/>
  <c r="U84" i="18"/>
  <c r="V84" i="18"/>
  <c r="W84" i="18"/>
  <c r="L85" i="18"/>
  <c r="M85" i="18"/>
  <c r="N85" i="18"/>
  <c r="O85" i="18"/>
  <c r="P85" i="18"/>
  <c r="Q85" i="18"/>
  <c r="R85" i="18"/>
  <c r="S85" i="18"/>
  <c r="T85" i="18"/>
  <c r="U85" i="18"/>
  <c r="V85" i="18"/>
  <c r="W85" i="18"/>
  <c r="L86" i="18"/>
  <c r="M86" i="18"/>
  <c r="N86" i="18"/>
  <c r="O86" i="18"/>
  <c r="P86" i="18"/>
  <c r="Q86" i="18"/>
  <c r="R86" i="18"/>
  <c r="S86" i="18"/>
  <c r="T86" i="18"/>
  <c r="U86" i="18"/>
  <c r="V86" i="18"/>
  <c r="W86" i="18"/>
  <c r="L87" i="18"/>
  <c r="M87" i="18"/>
  <c r="N87" i="18"/>
  <c r="O87" i="18"/>
  <c r="P87" i="18"/>
  <c r="Q87" i="18"/>
  <c r="R87" i="18"/>
  <c r="S87" i="18"/>
  <c r="T87" i="18"/>
  <c r="U87" i="18"/>
  <c r="V87" i="18"/>
  <c r="W87" i="18"/>
  <c r="L88" i="18"/>
  <c r="M88" i="18"/>
  <c r="N88" i="18"/>
  <c r="O88" i="18"/>
  <c r="P88" i="18"/>
  <c r="Q88" i="18"/>
  <c r="R88" i="18"/>
  <c r="S88" i="18"/>
  <c r="T88" i="18"/>
  <c r="U88" i="18"/>
  <c r="V88" i="18"/>
  <c r="W88" i="18"/>
  <c r="L89" i="18"/>
  <c r="M89" i="18"/>
  <c r="N89" i="18"/>
  <c r="O89" i="18"/>
  <c r="P89" i="18"/>
  <c r="Q89" i="18"/>
  <c r="R89" i="18"/>
  <c r="S89" i="18"/>
  <c r="T89" i="18"/>
  <c r="U89" i="18"/>
  <c r="V89" i="18"/>
  <c r="W89" i="18"/>
  <c r="L90" i="18"/>
  <c r="M90" i="18"/>
  <c r="N90" i="18"/>
  <c r="O90" i="18"/>
  <c r="P90" i="18"/>
  <c r="Q90" i="18"/>
  <c r="R90" i="18"/>
  <c r="S90" i="18"/>
  <c r="T90" i="18"/>
  <c r="U90" i="18"/>
  <c r="V90" i="18"/>
  <c r="W90" i="18"/>
  <c r="L91" i="18"/>
  <c r="M91" i="18"/>
  <c r="N91" i="18"/>
  <c r="O91" i="18"/>
  <c r="P91" i="18"/>
  <c r="Q91" i="18"/>
  <c r="R91" i="18"/>
  <c r="S91" i="18"/>
  <c r="T91" i="18"/>
  <c r="U91" i="18"/>
  <c r="V91" i="18"/>
  <c r="W91" i="18"/>
  <c r="L92" i="18"/>
  <c r="M92" i="18"/>
  <c r="N92" i="18"/>
  <c r="O92" i="18"/>
  <c r="P92" i="18"/>
  <c r="Q92" i="18"/>
  <c r="R92" i="18"/>
  <c r="S92" i="18"/>
  <c r="T92" i="18"/>
  <c r="U92" i="18"/>
  <c r="V92" i="18"/>
  <c r="W92" i="18"/>
  <c r="L93" i="18"/>
  <c r="M93" i="18"/>
  <c r="N93" i="18"/>
  <c r="O93" i="18"/>
  <c r="P93" i="18"/>
  <c r="Q93" i="18"/>
  <c r="R93" i="18"/>
  <c r="S93" i="18"/>
  <c r="T93" i="18"/>
  <c r="U93" i="18"/>
  <c r="V93" i="18"/>
  <c r="W93" i="18"/>
  <c r="L94" i="18"/>
  <c r="M94" i="18"/>
  <c r="N94" i="18"/>
  <c r="O94" i="18"/>
  <c r="P94" i="18"/>
  <c r="Q94" i="18"/>
  <c r="R94" i="18"/>
  <c r="S94" i="18"/>
  <c r="T94" i="18"/>
  <c r="U94" i="18"/>
  <c r="V94" i="18"/>
  <c r="W94" i="18"/>
  <c r="L95" i="18"/>
  <c r="M95" i="18"/>
  <c r="N95" i="18"/>
  <c r="O95" i="18"/>
  <c r="P95" i="18"/>
  <c r="Q95" i="18"/>
  <c r="R95" i="18"/>
  <c r="S95" i="18"/>
  <c r="T95" i="18"/>
  <c r="U95" i="18"/>
  <c r="V95" i="18"/>
  <c r="W95" i="18"/>
  <c r="L96" i="18"/>
  <c r="M96" i="18"/>
  <c r="N96" i="18"/>
  <c r="O96" i="18"/>
  <c r="P96" i="18"/>
  <c r="Q96" i="18"/>
  <c r="R96" i="18"/>
  <c r="S96" i="18"/>
  <c r="T96" i="18"/>
  <c r="U96" i="18"/>
  <c r="V96" i="18"/>
  <c r="W96" i="18"/>
  <c r="L97" i="18"/>
  <c r="M97" i="18"/>
  <c r="N97" i="18"/>
  <c r="O97" i="18"/>
  <c r="P97" i="18"/>
  <c r="Q97" i="18"/>
  <c r="R97" i="18"/>
  <c r="S97" i="18"/>
  <c r="T97" i="18"/>
  <c r="U97" i="18"/>
  <c r="V97" i="18"/>
  <c r="W97" i="18"/>
  <c r="L98" i="18"/>
  <c r="M98" i="18"/>
  <c r="N98" i="18"/>
  <c r="O98" i="18"/>
  <c r="P98" i="18"/>
  <c r="Q98" i="18"/>
  <c r="R98" i="18"/>
  <c r="S98" i="18"/>
  <c r="T98" i="18"/>
  <c r="U98" i="18"/>
  <c r="V98" i="18"/>
  <c r="W98" i="18"/>
  <c r="L99" i="18"/>
  <c r="M99" i="18"/>
  <c r="N99" i="18"/>
  <c r="O99" i="18"/>
  <c r="P99" i="18"/>
  <c r="Q99" i="18"/>
  <c r="R99" i="18"/>
  <c r="S99" i="18"/>
  <c r="T99" i="18"/>
  <c r="U99" i="18"/>
  <c r="V99" i="18"/>
  <c r="W99" i="18"/>
  <c r="L100" i="18"/>
  <c r="M100" i="18"/>
  <c r="N100" i="18"/>
  <c r="O100" i="18"/>
  <c r="P100" i="18"/>
  <c r="Q100" i="18"/>
  <c r="R100" i="18"/>
  <c r="S100" i="18"/>
  <c r="T100" i="18"/>
  <c r="U100" i="18"/>
  <c r="V100" i="18"/>
  <c r="W100" i="18"/>
  <c r="L101" i="18"/>
  <c r="M101" i="18"/>
  <c r="N101" i="18"/>
  <c r="O101" i="18"/>
  <c r="P101" i="18"/>
  <c r="Q101" i="18"/>
  <c r="R101" i="18"/>
  <c r="S101" i="18"/>
  <c r="T101" i="18"/>
  <c r="U101" i="18"/>
  <c r="V101" i="18"/>
  <c r="W101" i="18"/>
  <c r="L102" i="18"/>
  <c r="M102" i="18"/>
  <c r="N102" i="18"/>
  <c r="O102" i="18"/>
  <c r="P102" i="18"/>
  <c r="Q102" i="18"/>
  <c r="R102" i="18"/>
  <c r="S102" i="18"/>
  <c r="T102" i="18"/>
  <c r="U102" i="18"/>
  <c r="V102" i="18"/>
  <c r="W102" i="18"/>
  <c r="L103" i="18"/>
  <c r="M103" i="18"/>
  <c r="N103" i="18"/>
  <c r="O103" i="18"/>
  <c r="P103" i="18"/>
  <c r="Q103" i="18"/>
  <c r="R103" i="18"/>
  <c r="S103" i="18"/>
  <c r="T103" i="18"/>
  <c r="U103" i="18"/>
  <c r="V103" i="18"/>
  <c r="W103" i="18"/>
  <c r="L104" i="18"/>
  <c r="M104" i="18"/>
  <c r="N104" i="18"/>
  <c r="O104" i="18"/>
  <c r="P104" i="18"/>
  <c r="Q104" i="18"/>
  <c r="R104" i="18"/>
  <c r="S104" i="18"/>
  <c r="T104" i="18"/>
  <c r="U104" i="18"/>
  <c r="V104" i="18"/>
  <c r="W104" i="18"/>
  <c r="L105" i="18"/>
  <c r="M105" i="18"/>
  <c r="N105" i="18"/>
  <c r="O105" i="18"/>
  <c r="P105" i="18"/>
  <c r="Q105" i="18"/>
  <c r="R105" i="18"/>
  <c r="S105" i="18"/>
  <c r="T105" i="18"/>
  <c r="U105" i="18"/>
  <c r="V105" i="18"/>
  <c r="W105" i="18"/>
  <c r="L106" i="18"/>
  <c r="M106" i="18"/>
  <c r="N106" i="18"/>
  <c r="O106" i="18"/>
  <c r="P106" i="18"/>
  <c r="Q106" i="18"/>
  <c r="R106" i="18"/>
  <c r="S106" i="18"/>
  <c r="T106" i="18"/>
  <c r="U106" i="18"/>
  <c r="V106" i="18"/>
  <c r="W106" i="18"/>
  <c r="L107" i="18"/>
  <c r="M107" i="18"/>
  <c r="N107" i="18"/>
  <c r="O107" i="18"/>
  <c r="P107" i="18"/>
  <c r="Q107" i="18"/>
  <c r="R107" i="18"/>
  <c r="S107" i="18"/>
  <c r="T107" i="18"/>
  <c r="U107" i="18"/>
  <c r="V107" i="18"/>
  <c r="W107" i="18"/>
  <c r="L108" i="18"/>
  <c r="M108" i="18"/>
  <c r="N108" i="18"/>
  <c r="O108" i="18"/>
  <c r="P108" i="18"/>
  <c r="Q108" i="18"/>
  <c r="R108" i="18"/>
  <c r="S108" i="18"/>
  <c r="T108" i="18"/>
  <c r="U108" i="18"/>
  <c r="V108" i="18"/>
  <c r="W108" i="18"/>
  <c r="L109" i="18"/>
  <c r="M109" i="18"/>
  <c r="N109" i="18"/>
  <c r="O109" i="18"/>
  <c r="P109" i="18"/>
  <c r="Q109" i="18"/>
  <c r="R109" i="18"/>
  <c r="S109" i="18"/>
  <c r="T109" i="18"/>
  <c r="U109" i="18"/>
  <c r="V109" i="18"/>
  <c r="W109" i="18"/>
  <c r="L110" i="18"/>
  <c r="M110" i="18"/>
  <c r="N110" i="18"/>
  <c r="O110" i="18"/>
  <c r="P110" i="18"/>
  <c r="Q110" i="18"/>
  <c r="R110" i="18"/>
  <c r="S110" i="18"/>
  <c r="T110" i="18"/>
  <c r="U110" i="18"/>
  <c r="V110" i="18"/>
  <c r="W110" i="18"/>
  <c r="L111" i="18"/>
  <c r="M111" i="18"/>
  <c r="N111" i="18"/>
  <c r="O111" i="18"/>
  <c r="P111" i="18"/>
  <c r="Q111" i="18"/>
  <c r="R111" i="18"/>
  <c r="S111" i="18"/>
  <c r="T111" i="18"/>
  <c r="U111" i="18"/>
  <c r="V111" i="18"/>
  <c r="W111" i="18"/>
  <c r="L112" i="18"/>
  <c r="M112" i="18"/>
  <c r="N112" i="18"/>
  <c r="O112" i="18"/>
  <c r="P112" i="18"/>
  <c r="Q112" i="18"/>
  <c r="R112" i="18"/>
  <c r="S112" i="18"/>
  <c r="T112" i="18"/>
  <c r="U112" i="18"/>
  <c r="V112" i="18"/>
  <c r="W112" i="18"/>
  <c r="L113" i="18"/>
  <c r="M113" i="18"/>
  <c r="N113" i="18"/>
  <c r="O113" i="18"/>
  <c r="P113" i="18"/>
  <c r="Q113" i="18"/>
  <c r="R113" i="18"/>
  <c r="S113" i="18"/>
  <c r="T113" i="18"/>
  <c r="U113" i="18"/>
  <c r="V113" i="18"/>
  <c r="W113" i="18"/>
  <c r="L114" i="18"/>
  <c r="M114" i="18"/>
  <c r="N114" i="18"/>
  <c r="O114" i="18"/>
  <c r="P114" i="18"/>
  <c r="Q114" i="18"/>
  <c r="R114" i="18"/>
  <c r="S114" i="18"/>
  <c r="T114" i="18"/>
  <c r="U114" i="18"/>
  <c r="V114" i="18"/>
  <c r="W114" i="18"/>
  <c r="L115" i="18"/>
  <c r="M115" i="18"/>
  <c r="N115" i="18"/>
  <c r="O115" i="18"/>
  <c r="P115" i="18"/>
  <c r="Q115" i="18"/>
  <c r="R115" i="18"/>
  <c r="S115" i="18"/>
  <c r="T115" i="18"/>
  <c r="U115" i="18"/>
  <c r="V115" i="18"/>
  <c r="W115" i="18"/>
  <c r="L116" i="18"/>
  <c r="M116" i="18"/>
  <c r="N116" i="18"/>
  <c r="O116" i="18"/>
  <c r="P116" i="18"/>
  <c r="Q116" i="18"/>
  <c r="R116" i="18"/>
  <c r="S116" i="18"/>
  <c r="T116" i="18"/>
  <c r="U116" i="18"/>
  <c r="V116" i="18"/>
  <c r="W116" i="18"/>
  <c r="L117" i="18"/>
  <c r="M117" i="18"/>
  <c r="N117" i="18"/>
  <c r="O117" i="18"/>
  <c r="P117" i="18"/>
  <c r="Q117" i="18"/>
  <c r="R117" i="18"/>
  <c r="S117" i="18"/>
  <c r="T117" i="18"/>
  <c r="U117" i="18"/>
  <c r="V117" i="18"/>
  <c r="W117" i="18"/>
  <c r="L118" i="18"/>
  <c r="M118" i="18"/>
  <c r="N118" i="18"/>
  <c r="O118" i="18"/>
  <c r="P118" i="18"/>
  <c r="Q118" i="18"/>
  <c r="R118" i="18"/>
  <c r="S118" i="18"/>
  <c r="T118" i="18"/>
  <c r="U118" i="18"/>
  <c r="V118" i="18"/>
  <c r="W118" i="18"/>
  <c r="L119" i="18"/>
  <c r="M119" i="18"/>
  <c r="N119" i="18"/>
  <c r="O119" i="18"/>
  <c r="P119" i="18"/>
  <c r="Q119" i="18"/>
  <c r="R119" i="18"/>
  <c r="S119" i="18"/>
  <c r="T119" i="18"/>
  <c r="U119" i="18"/>
  <c r="V119" i="18"/>
  <c r="W119" i="18"/>
  <c r="L120" i="18"/>
  <c r="M120" i="18"/>
  <c r="N120" i="18"/>
  <c r="O120" i="18"/>
  <c r="P120" i="18"/>
  <c r="Q120" i="18"/>
  <c r="R120" i="18"/>
  <c r="S120" i="18"/>
  <c r="T120" i="18"/>
  <c r="U120" i="18"/>
  <c r="V120" i="18"/>
  <c r="W120" i="18"/>
  <c r="L121" i="18"/>
  <c r="M121" i="18"/>
  <c r="N121" i="18"/>
  <c r="O121" i="18"/>
  <c r="P121" i="18"/>
  <c r="Q121" i="18"/>
  <c r="R121" i="18"/>
  <c r="S121" i="18"/>
  <c r="T121" i="18"/>
  <c r="U121" i="18"/>
  <c r="V121" i="18"/>
  <c r="W121" i="18"/>
  <c r="L122" i="18"/>
  <c r="M122" i="18"/>
  <c r="N122" i="18"/>
  <c r="O122" i="18"/>
  <c r="P122" i="18"/>
  <c r="Q122" i="18"/>
  <c r="R122" i="18"/>
  <c r="S122" i="18"/>
  <c r="T122" i="18"/>
  <c r="U122" i="18"/>
  <c r="V122" i="18"/>
  <c r="W122" i="18"/>
  <c r="L123" i="18"/>
  <c r="M123" i="18"/>
  <c r="N123" i="18"/>
  <c r="O123" i="18"/>
  <c r="P123" i="18"/>
  <c r="Q123" i="18"/>
  <c r="R123" i="18"/>
  <c r="S123" i="18"/>
  <c r="T123" i="18"/>
  <c r="U123" i="18"/>
  <c r="V123" i="18"/>
  <c r="W123" i="18"/>
  <c r="L124" i="18"/>
  <c r="M124" i="18"/>
  <c r="N124" i="18"/>
  <c r="O124" i="18"/>
  <c r="P124" i="18"/>
  <c r="Q124" i="18"/>
  <c r="R124" i="18"/>
  <c r="S124" i="18"/>
  <c r="T124" i="18"/>
  <c r="U124" i="18"/>
  <c r="V124" i="18"/>
  <c r="W124" i="18"/>
  <c r="L125" i="18"/>
  <c r="M125" i="18"/>
  <c r="N125" i="18"/>
  <c r="O125" i="18"/>
  <c r="P125" i="18"/>
  <c r="Q125" i="18"/>
  <c r="R125" i="18"/>
  <c r="S125" i="18"/>
  <c r="T125" i="18"/>
  <c r="U125" i="18"/>
  <c r="V125" i="18"/>
  <c r="W125" i="18"/>
  <c r="L126" i="18"/>
  <c r="M126" i="18"/>
  <c r="N126" i="18"/>
  <c r="O126" i="18"/>
  <c r="P126" i="18"/>
  <c r="Q126" i="18"/>
  <c r="R126" i="18"/>
  <c r="S126" i="18"/>
  <c r="T126" i="18"/>
  <c r="U126" i="18"/>
  <c r="V126" i="18"/>
  <c r="W126" i="18"/>
  <c r="L127" i="18"/>
  <c r="M127" i="18"/>
  <c r="N127" i="18"/>
  <c r="O127" i="18"/>
  <c r="P127" i="18"/>
  <c r="Q127" i="18"/>
  <c r="R127" i="18"/>
  <c r="S127" i="18"/>
  <c r="T127" i="18"/>
  <c r="U127" i="18"/>
  <c r="V127" i="18"/>
  <c r="W127" i="18"/>
  <c r="L128" i="18"/>
  <c r="M128" i="18"/>
  <c r="N128" i="18"/>
  <c r="O128" i="18"/>
  <c r="P128" i="18"/>
  <c r="Q128" i="18"/>
  <c r="R128" i="18"/>
  <c r="S128" i="18"/>
  <c r="T128" i="18"/>
  <c r="U128" i="18"/>
  <c r="V128" i="18"/>
  <c r="W128" i="18"/>
  <c r="L129" i="18"/>
  <c r="M129" i="18"/>
  <c r="N129" i="18"/>
  <c r="O129" i="18"/>
  <c r="P129" i="18"/>
  <c r="Q129" i="18"/>
  <c r="R129" i="18"/>
  <c r="S129" i="18"/>
  <c r="T129" i="18"/>
  <c r="U129" i="18"/>
  <c r="V129" i="18"/>
  <c r="W129" i="18"/>
  <c r="L130" i="18"/>
  <c r="M130" i="18"/>
  <c r="N130" i="18"/>
  <c r="O130" i="18"/>
  <c r="P130" i="18"/>
  <c r="Q130" i="18"/>
  <c r="R130" i="18"/>
  <c r="S130" i="18"/>
  <c r="T130" i="18"/>
  <c r="U130" i="18"/>
  <c r="V130" i="18"/>
  <c r="W130" i="18"/>
  <c r="L131" i="18"/>
  <c r="M131" i="18"/>
  <c r="N131" i="18"/>
  <c r="O131" i="18"/>
  <c r="P131" i="18"/>
  <c r="Q131" i="18"/>
  <c r="R131" i="18"/>
  <c r="S131" i="18"/>
  <c r="T131" i="18"/>
  <c r="U131" i="18"/>
  <c r="V131" i="18"/>
  <c r="W131" i="18"/>
  <c r="L132" i="18"/>
  <c r="M132" i="18"/>
  <c r="N132" i="18"/>
  <c r="O132" i="18"/>
  <c r="P132" i="18"/>
  <c r="Q132" i="18"/>
  <c r="R132" i="18"/>
  <c r="S132" i="18"/>
  <c r="T132" i="18"/>
  <c r="U132" i="18"/>
  <c r="V132" i="18"/>
  <c r="W132" i="18"/>
  <c r="L133" i="18"/>
  <c r="M133" i="18"/>
  <c r="N133" i="18"/>
  <c r="O133" i="18"/>
  <c r="P133" i="18"/>
  <c r="Q133" i="18"/>
  <c r="R133" i="18"/>
  <c r="S133" i="18"/>
  <c r="T133" i="18"/>
  <c r="U133" i="18"/>
  <c r="V133" i="18"/>
  <c r="W133" i="18"/>
  <c r="L134" i="18"/>
  <c r="M134" i="18"/>
  <c r="N134" i="18"/>
  <c r="O134" i="18"/>
  <c r="P134" i="18"/>
  <c r="Q134" i="18"/>
  <c r="R134" i="18"/>
  <c r="S134" i="18"/>
  <c r="T134" i="18"/>
  <c r="U134" i="18"/>
  <c r="V134" i="18"/>
  <c r="W134" i="18"/>
  <c r="L135" i="18"/>
  <c r="M135" i="18"/>
  <c r="N135" i="18"/>
  <c r="O135" i="18"/>
  <c r="P135" i="18"/>
  <c r="Q135" i="18"/>
  <c r="R135" i="18"/>
  <c r="S135" i="18"/>
  <c r="T135" i="18"/>
  <c r="U135" i="18"/>
  <c r="V135" i="18"/>
  <c r="W135" i="18"/>
  <c r="L136" i="18"/>
  <c r="M136" i="18"/>
  <c r="N136" i="18"/>
  <c r="O136" i="18"/>
  <c r="P136" i="18"/>
  <c r="Q136" i="18"/>
  <c r="R136" i="18"/>
  <c r="S136" i="18"/>
  <c r="T136" i="18"/>
  <c r="U136" i="18"/>
  <c r="V136" i="18"/>
  <c r="W136" i="18"/>
  <c r="L137" i="18"/>
  <c r="M137" i="18"/>
  <c r="N137" i="18"/>
  <c r="O137" i="18"/>
  <c r="P137" i="18"/>
  <c r="Q137" i="18"/>
  <c r="R137" i="18"/>
  <c r="S137" i="18"/>
  <c r="T137" i="18"/>
  <c r="U137" i="18"/>
  <c r="V137" i="18"/>
  <c r="W137" i="18"/>
  <c r="L138" i="18"/>
  <c r="M138" i="18"/>
  <c r="N138" i="18"/>
  <c r="O138" i="18"/>
  <c r="P138" i="18"/>
  <c r="Q138" i="18"/>
  <c r="R138" i="18"/>
  <c r="S138" i="18"/>
  <c r="T138" i="18"/>
  <c r="U138" i="18"/>
  <c r="V138" i="18"/>
  <c r="W138" i="18"/>
  <c r="L139" i="18"/>
  <c r="M139" i="18"/>
  <c r="N139" i="18"/>
  <c r="O139" i="18"/>
  <c r="P139" i="18"/>
  <c r="Q139" i="18"/>
  <c r="R139" i="18"/>
  <c r="S139" i="18"/>
  <c r="T139" i="18"/>
  <c r="U139" i="18"/>
  <c r="V139" i="18"/>
  <c r="W139" i="18"/>
  <c r="L140" i="18"/>
  <c r="M140" i="18"/>
  <c r="N140" i="18"/>
  <c r="O140" i="18"/>
  <c r="P140" i="18"/>
  <c r="Q140" i="18"/>
  <c r="R140" i="18"/>
  <c r="S140" i="18"/>
  <c r="T140" i="18"/>
  <c r="U140" i="18"/>
  <c r="V140" i="18"/>
  <c r="W140" i="18"/>
  <c r="L141" i="18"/>
  <c r="M141" i="18"/>
  <c r="N141" i="18"/>
  <c r="O141" i="18"/>
  <c r="P141" i="18"/>
  <c r="Q141" i="18"/>
  <c r="R141" i="18"/>
  <c r="S141" i="18"/>
  <c r="T141" i="18"/>
  <c r="U141" i="18"/>
  <c r="V141" i="18"/>
  <c r="W141" i="18"/>
  <c r="L142" i="18"/>
  <c r="M142" i="18"/>
  <c r="N142" i="18"/>
  <c r="O142" i="18"/>
  <c r="P142" i="18"/>
  <c r="Q142" i="18"/>
  <c r="R142" i="18"/>
  <c r="S142" i="18"/>
  <c r="T142" i="18"/>
  <c r="U142" i="18"/>
  <c r="V142" i="18"/>
  <c r="W142" i="18"/>
  <c r="L143" i="18"/>
  <c r="M143" i="18"/>
  <c r="N143" i="18"/>
  <c r="O143" i="18"/>
  <c r="P143" i="18"/>
  <c r="Q143" i="18"/>
  <c r="R143" i="18"/>
  <c r="S143" i="18"/>
  <c r="T143" i="18"/>
  <c r="U143" i="18"/>
  <c r="V143" i="18"/>
  <c r="W143" i="18"/>
  <c r="L144" i="18"/>
  <c r="M144" i="18"/>
  <c r="N144" i="18"/>
  <c r="O144" i="18"/>
  <c r="P144" i="18"/>
  <c r="Q144" i="18"/>
  <c r="R144" i="18"/>
  <c r="S144" i="18"/>
  <c r="T144" i="18"/>
  <c r="U144" i="18"/>
  <c r="V144" i="18"/>
  <c r="W144" i="18"/>
  <c r="L145" i="18"/>
  <c r="M145" i="18"/>
  <c r="N145" i="18"/>
  <c r="O145" i="18"/>
  <c r="P145" i="18"/>
  <c r="Q145" i="18"/>
  <c r="R145" i="18"/>
  <c r="S145" i="18"/>
  <c r="T145" i="18"/>
  <c r="U145" i="18"/>
  <c r="V145" i="18"/>
  <c r="W145" i="18"/>
  <c r="L146" i="18"/>
  <c r="M146" i="18"/>
  <c r="N146" i="18"/>
  <c r="O146" i="18"/>
  <c r="P146" i="18"/>
  <c r="Q146" i="18"/>
  <c r="R146" i="18"/>
  <c r="S146" i="18"/>
  <c r="T146" i="18"/>
  <c r="U146" i="18"/>
  <c r="V146" i="18"/>
  <c r="W146" i="18"/>
  <c r="L147" i="18"/>
  <c r="M147" i="18"/>
  <c r="N147" i="18"/>
  <c r="O147" i="18"/>
  <c r="P147" i="18"/>
  <c r="Q147" i="18"/>
  <c r="R147" i="18"/>
  <c r="S147" i="18"/>
  <c r="T147" i="18"/>
  <c r="U147" i="18"/>
  <c r="V147" i="18"/>
  <c r="W147" i="18"/>
  <c r="L148" i="18"/>
  <c r="M148" i="18"/>
  <c r="N148" i="18"/>
  <c r="O148" i="18"/>
  <c r="P148" i="18"/>
  <c r="Q148" i="18"/>
  <c r="R148" i="18"/>
  <c r="S148" i="18"/>
  <c r="T148" i="18"/>
  <c r="U148" i="18"/>
  <c r="V148" i="18"/>
  <c r="W148" i="18"/>
  <c r="L149" i="18"/>
  <c r="M149" i="18"/>
  <c r="N149" i="18"/>
  <c r="O149" i="18"/>
  <c r="P149" i="18"/>
  <c r="Q149" i="18"/>
  <c r="R149" i="18"/>
  <c r="S149" i="18"/>
  <c r="T149" i="18"/>
  <c r="U149" i="18"/>
  <c r="V149" i="18"/>
  <c r="W149" i="18"/>
  <c r="L150" i="18"/>
  <c r="M150" i="18"/>
  <c r="N150" i="18"/>
  <c r="O150" i="18"/>
  <c r="P150" i="18"/>
  <c r="Q150" i="18"/>
  <c r="R150" i="18"/>
  <c r="S150" i="18"/>
  <c r="T150" i="18"/>
  <c r="U150" i="18"/>
  <c r="V150" i="18"/>
  <c r="W150" i="18"/>
  <c r="L151" i="18"/>
  <c r="M151" i="18"/>
  <c r="N151" i="18"/>
  <c r="O151" i="18"/>
  <c r="P151" i="18"/>
  <c r="Q151" i="18"/>
  <c r="R151" i="18"/>
  <c r="S151" i="18"/>
  <c r="T151" i="18"/>
  <c r="U151" i="18"/>
  <c r="V151" i="18"/>
  <c r="W151" i="18"/>
  <c r="L152" i="18"/>
  <c r="M152" i="18"/>
  <c r="N152" i="18"/>
  <c r="O152" i="18"/>
  <c r="P152" i="18"/>
  <c r="Q152" i="18"/>
  <c r="R152" i="18"/>
  <c r="S152" i="18"/>
  <c r="T152" i="18"/>
  <c r="U152" i="18"/>
  <c r="V152" i="18"/>
  <c r="W152" i="18"/>
  <c r="L153" i="18"/>
  <c r="M153" i="18"/>
  <c r="N153" i="18"/>
  <c r="O153" i="18"/>
  <c r="P153" i="18"/>
  <c r="Q153" i="18"/>
  <c r="R153" i="18"/>
  <c r="S153" i="18"/>
  <c r="T153" i="18"/>
  <c r="U153" i="18"/>
  <c r="V153" i="18"/>
  <c r="W153" i="18"/>
  <c r="L154" i="18"/>
  <c r="M154" i="18"/>
  <c r="N154" i="18"/>
  <c r="O154" i="18"/>
  <c r="P154" i="18"/>
  <c r="Q154" i="18"/>
  <c r="R154" i="18"/>
  <c r="S154" i="18"/>
  <c r="T154" i="18"/>
  <c r="U154" i="18"/>
  <c r="V154" i="18"/>
  <c r="W154" i="18"/>
  <c r="L155" i="18"/>
  <c r="M155" i="18"/>
  <c r="N155" i="18"/>
  <c r="O155" i="18"/>
  <c r="P155" i="18"/>
  <c r="Q155" i="18"/>
  <c r="R155" i="18"/>
  <c r="S155" i="18"/>
  <c r="T155" i="18"/>
  <c r="U155" i="18"/>
  <c r="V155" i="18"/>
  <c r="W155" i="18"/>
  <c r="L156" i="18"/>
  <c r="M156" i="18"/>
  <c r="N156" i="18"/>
  <c r="O156" i="18"/>
  <c r="P156" i="18"/>
  <c r="Q156" i="18"/>
  <c r="R156" i="18"/>
  <c r="S156" i="18"/>
  <c r="T156" i="18"/>
  <c r="U156" i="18"/>
  <c r="V156" i="18"/>
  <c r="W156" i="18"/>
  <c r="L157" i="18"/>
  <c r="M157" i="18"/>
  <c r="N157" i="18"/>
  <c r="O157" i="18"/>
  <c r="P157" i="18"/>
  <c r="Q157" i="18"/>
  <c r="R157" i="18"/>
  <c r="S157" i="18"/>
  <c r="T157" i="18"/>
  <c r="U157" i="18"/>
  <c r="V157" i="18"/>
  <c r="W15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H120" i="18"/>
  <c r="H121" i="18"/>
  <c r="H122" i="18"/>
  <c r="H123" i="18"/>
  <c r="H124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78" i="18"/>
  <c r="D98" i="24"/>
  <c r="D93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B56" i="24"/>
  <c r="B55" i="24"/>
  <c r="D54" i="24"/>
  <c r="B54" i="24"/>
  <c r="D48" i="24"/>
  <c r="D43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B6" i="24"/>
  <c r="B5" i="24"/>
  <c r="B4" i="24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6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10" i="10"/>
  <c r="C43" i="2"/>
  <c r="B136" i="9" s="1"/>
  <c r="C44" i="2"/>
  <c r="B137" i="9" s="1"/>
  <c r="C45" i="2"/>
  <c r="B138" i="9" s="1"/>
  <c r="C46" i="2"/>
  <c r="B139" i="9" s="1"/>
  <c r="C47" i="2"/>
  <c r="B140" i="9" s="1"/>
  <c r="C48" i="2"/>
  <c r="B141" i="9" s="1"/>
  <c r="C49" i="2"/>
  <c r="B142" i="9" s="1"/>
  <c r="C50" i="2"/>
  <c r="B143" i="9" s="1"/>
  <c r="C51" i="2"/>
  <c r="B144" i="9" s="1"/>
  <c r="C52" i="2"/>
  <c r="B145" i="9" s="1"/>
  <c r="C53" i="2"/>
  <c r="B146" i="9" s="1"/>
  <c r="C54" i="2"/>
  <c r="B147" i="9" s="1"/>
  <c r="C55" i="2"/>
  <c r="B148" i="9" s="1"/>
  <c r="C56" i="2"/>
  <c r="B149" i="9" s="1"/>
  <c r="C57" i="2"/>
  <c r="B150" i="9" s="1"/>
  <c r="C58" i="2"/>
  <c r="B151" i="9" s="1"/>
  <c r="C59" i="2"/>
  <c r="B152" i="9" s="1"/>
  <c r="C60" i="2"/>
  <c r="B153" i="9" s="1"/>
  <c r="C61" i="2"/>
  <c r="B154" i="9" s="1"/>
  <c r="C62" i="2"/>
  <c r="B155" i="9" s="1"/>
  <c r="C63" i="2"/>
  <c r="B156" i="9" s="1"/>
  <c r="C64" i="2"/>
  <c r="B157" i="9" s="1"/>
  <c r="C65" i="2"/>
  <c r="B158" i="9" s="1"/>
  <c r="C66" i="2"/>
  <c r="B159" i="9" s="1"/>
  <c r="C67" i="2"/>
  <c r="B160" i="9" s="1"/>
  <c r="C68" i="2"/>
  <c r="B161" i="9" s="1"/>
  <c r="C69" i="2"/>
  <c r="B162" i="9" s="1"/>
  <c r="C70" i="2"/>
  <c r="B163" i="9" s="1"/>
  <c r="C71" i="2"/>
  <c r="B164" i="9" s="1"/>
  <c r="C42" i="2"/>
  <c r="B135" i="9" s="1"/>
  <c r="B43" i="2"/>
  <c r="A136" i="9" s="1"/>
  <c r="B44" i="2"/>
  <c r="A137" i="9" s="1"/>
  <c r="B45" i="2"/>
  <c r="A138" i="9" s="1"/>
  <c r="B46" i="2"/>
  <c r="A139" i="9" s="1"/>
  <c r="B47" i="2"/>
  <c r="A140" i="9" s="1"/>
  <c r="B48" i="2"/>
  <c r="A141" i="9" s="1"/>
  <c r="B49" i="2"/>
  <c r="A142" i="9" s="1"/>
  <c r="B50" i="2"/>
  <c r="A143" i="9" s="1"/>
  <c r="B51" i="2"/>
  <c r="A144" i="9" s="1"/>
  <c r="B52" i="2"/>
  <c r="A145" i="9" s="1"/>
  <c r="B53" i="2"/>
  <c r="A146" i="9" s="1"/>
  <c r="B54" i="2"/>
  <c r="A147" i="9" s="1"/>
  <c r="B55" i="2"/>
  <c r="A148" i="9" s="1"/>
  <c r="B56" i="2"/>
  <c r="A149" i="9" s="1"/>
  <c r="B57" i="2"/>
  <c r="A150" i="9" s="1"/>
  <c r="B58" i="2"/>
  <c r="A151" i="9" s="1"/>
  <c r="B59" i="2"/>
  <c r="A152" i="9" s="1"/>
  <c r="B60" i="2"/>
  <c r="A153" i="9" s="1"/>
  <c r="B61" i="2"/>
  <c r="A154" i="9" s="1"/>
  <c r="B62" i="2"/>
  <c r="A155" i="9" s="1"/>
  <c r="B63" i="2"/>
  <c r="A156" i="9" s="1"/>
  <c r="B64" i="2"/>
  <c r="A157" i="9" s="1"/>
  <c r="B65" i="2"/>
  <c r="A158" i="9" s="1"/>
  <c r="B66" i="2"/>
  <c r="A159" i="9" s="1"/>
  <c r="B67" i="2"/>
  <c r="A160" i="9" s="1"/>
  <c r="B68" i="2"/>
  <c r="A161" i="9" s="1"/>
  <c r="B69" i="2"/>
  <c r="A162" i="9" s="1"/>
  <c r="B70" i="2"/>
  <c r="A163" i="9" s="1"/>
  <c r="B71" i="2"/>
  <c r="A164" i="9" s="1"/>
  <c r="B42" i="2"/>
  <c r="A135" i="9" s="1"/>
  <c r="C12" i="2"/>
  <c r="B53" i="9" s="1"/>
  <c r="C13" i="2"/>
  <c r="C14" i="2"/>
  <c r="B55" i="9" s="1"/>
  <c r="C15" i="2"/>
  <c r="B56" i="9" s="1"/>
  <c r="C16" i="2"/>
  <c r="B57" i="9" s="1"/>
  <c r="C17" i="2"/>
  <c r="B58" i="9" s="1"/>
  <c r="C18" i="2"/>
  <c r="B59" i="9" s="1"/>
  <c r="C19" i="2"/>
  <c r="B60" i="9" s="1"/>
  <c r="C20" i="2"/>
  <c r="B61" i="9" s="1"/>
  <c r="C21" i="2"/>
  <c r="B62" i="9" s="1"/>
  <c r="C22" i="2"/>
  <c r="B63" i="9" s="1"/>
  <c r="C23" i="2"/>
  <c r="B64" i="9" s="1"/>
  <c r="C24" i="2"/>
  <c r="B65" i="9" s="1"/>
  <c r="C25" i="2"/>
  <c r="B66" i="9" s="1"/>
  <c r="C26" i="2"/>
  <c r="B67" i="9" s="1"/>
  <c r="C27" i="2"/>
  <c r="B68" i="9" s="1"/>
  <c r="C28" i="2"/>
  <c r="B69" i="9" s="1"/>
  <c r="C29" i="2"/>
  <c r="B70" i="9" s="1"/>
  <c r="C30" i="2"/>
  <c r="B71" i="9" s="1"/>
  <c r="C31" i="2"/>
  <c r="B72" i="9" s="1"/>
  <c r="C32" i="2"/>
  <c r="B73" i="9" s="1"/>
  <c r="C33" i="2"/>
  <c r="B74" i="9" s="1"/>
  <c r="C34" i="2"/>
  <c r="B75" i="9" s="1"/>
  <c r="C35" i="2"/>
  <c r="B76" i="9" s="1"/>
  <c r="C36" i="2"/>
  <c r="B77" i="9" s="1"/>
  <c r="C37" i="2"/>
  <c r="B78" i="9" s="1"/>
  <c r="C38" i="2"/>
  <c r="B79" i="9" s="1"/>
  <c r="C39" i="2"/>
  <c r="B80" i="9" s="1"/>
  <c r="C40" i="2"/>
  <c r="B81" i="9" s="1"/>
  <c r="C11" i="2"/>
  <c r="B52" i="9" s="1"/>
  <c r="B12" i="2"/>
  <c r="A53" i="9" s="1"/>
  <c r="B13" i="2"/>
  <c r="B14" i="2"/>
  <c r="A55" i="9" s="1"/>
  <c r="B15" i="2"/>
  <c r="A56" i="9" s="1"/>
  <c r="B16" i="2"/>
  <c r="A57" i="9" s="1"/>
  <c r="B17" i="2"/>
  <c r="A58" i="9" s="1"/>
  <c r="B18" i="2"/>
  <c r="A59" i="9" s="1"/>
  <c r="B19" i="2"/>
  <c r="A60" i="9" s="1"/>
  <c r="B20" i="2"/>
  <c r="A61" i="9" s="1"/>
  <c r="B21" i="2"/>
  <c r="A62" i="9" s="1"/>
  <c r="B22" i="2"/>
  <c r="A63" i="9" s="1"/>
  <c r="B23" i="2"/>
  <c r="A64" i="9" s="1"/>
  <c r="B24" i="2"/>
  <c r="A65" i="9" s="1"/>
  <c r="B25" i="2"/>
  <c r="A66" i="9" s="1"/>
  <c r="B26" i="2"/>
  <c r="A67" i="9" s="1"/>
  <c r="B27" i="2"/>
  <c r="A68" i="9" s="1"/>
  <c r="B28" i="2"/>
  <c r="A69" i="9" s="1"/>
  <c r="B29" i="2"/>
  <c r="A70" i="9" s="1"/>
  <c r="B30" i="2"/>
  <c r="A71" i="9" s="1"/>
  <c r="B31" i="2"/>
  <c r="A72" i="9" s="1"/>
  <c r="B32" i="2"/>
  <c r="A73" i="9" s="1"/>
  <c r="B33" i="2"/>
  <c r="A74" i="9" s="1"/>
  <c r="B34" i="2"/>
  <c r="A75" i="9" s="1"/>
  <c r="B35" i="2"/>
  <c r="A76" i="9" s="1"/>
  <c r="B36" i="2"/>
  <c r="A77" i="9" s="1"/>
  <c r="B37" i="2"/>
  <c r="A78" i="9" s="1"/>
  <c r="B38" i="2"/>
  <c r="A79" i="9" s="1"/>
  <c r="B39" i="2"/>
  <c r="A80" i="9" s="1"/>
  <c r="B40" i="2"/>
  <c r="A81" i="9" s="1"/>
  <c r="B11" i="2"/>
  <c r="A52" i="9" s="1"/>
  <c r="AH89" i="1"/>
  <c r="E69" i="2" s="1"/>
  <c r="C162" i="9" s="1"/>
  <c r="AH90" i="1"/>
  <c r="E70" i="2" s="1"/>
  <c r="C163" i="9" s="1"/>
  <c r="AH91" i="1"/>
  <c r="E71" i="2" s="1"/>
  <c r="C164" i="9" s="1"/>
  <c r="AH62" i="1"/>
  <c r="E42" i="2" s="1"/>
  <c r="C135" i="9" s="1"/>
  <c r="AH63" i="1"/>
  <c r="E43" i="2" s="1"/>
  <c r="C136" i="9" s="1"/>
  <c r="AH64" i="1"/>
  <c r="E44" i="2" s="1"/>
  <c r="C137" i="9" s="1"/>
  <c r="AH65" i="1"/>
  <c r="E45" i="2" s="1"/>
  <c r="C138" i="9" s="1"/>
  <c r="AH66" i="1"/>
  <c r="E46" i="2" s="1"/>
  <c r="C139" i="9" s="1"/>
  <c r="AH67" i="1"/>
  <c r="E47" i="2" s="1"/>
  <c r="C140" i="9" s="1"/>
  <c r="AH68" i="1"/>
  <c r="E48" i="2" s="1"/>
  <c r="C141" i="9" s="1"/>
  <c r="AH69" i="1"/>
  <c r="E49" i="2" s="1"/>
  <c r="C142" i="9" s="1"/>
  <c r="AH70" i="1"/>
  <c r="E50" i="2" s="1"/>
  <c r="C143" i="9" s="1"/>
  <c r="AH71" i="1"/>
  <c r="E51" i="2" s="1"/>
  <c r="C144" i="9" s="1"/>
  <c r="AH72" i="1"/>
  <c r="E52" i="2" s="1"/>
  <c r="C145" i="9" s="1"/>
  <c r="AH73" i="1"/>
  <c r="E53" i="2" s="1"/>
  <c r="C146" i="9" s="1"/>
  <c r="AH74" i="1"/>
  <c r="E54" i="2" s="1"/>
  <c r="C147" i="9" s="1"/>
  <c r="AH75" i="1"/>
  <c r="E55" i="2" s="1"/>
  <c r="C148" i="9" s="1"/>
  <c r="AH76" i="1"/>
  <c r="E56" i="2" s="1"/>
  <c r="C149" i="9" s="1"/>
  <c r="AH77" i="1"/>
  <c r="E57" i="2" s="1"/>
  <c r="C150" i="9" s="1"/>
  <c r="AH78" i="1"/>
  <c r="E58" i="2" s="1"/>
  <c r="C151" i="9" s="1"/>
  <c r="AH79" i="1"/>
  <c r="E59" i="2" s="1"/>
  <c r="C152" i="9" s="1"/>
  <c r="AH80" i="1"/>
  <c r="E60" i="2" s="1"/>
  <c r="C153" i="9" s="1"/>
  <c r="AH81" i="1"/>
  <c r="E61" i="2" s="1"/>
  <c r="C154" i="9" s="1"/>
  <c r="AH82" i="1"/>
  <c r="E62" i="2" s="1"/>
  <c r="C155" i="9" s="1"/>
  <c r="AH83" i="1"/>
  <c r="E63" i="2" s="1"/>
  <c r="C156" i="9" s="1"/>
  <c r="AH84" i="1"/>
  <c r="E64" i="2" s="1"/>
  <c r="C157" i="9" s="1"/>
  <c r="AH85" i="1"/>
  <c r="E65" i="2" s="1"/>
  <c r="C158" i="9" s="1"/>
  <c r="AH86" i="1"/>
  <c r="E66" i="2" s="1"/>
  <c r="C159" i="9" s="1"/>
  <c r="AH12" i="1"/>
  <c r="E12" i="2" s="1"/>
  <c r="C53" i="9" s="1"/>
  <c r="AH13" i="1"/>
  <c r="E13" i="2" s="1"/>
  <c r="C54" i="9" s="1"/>
  <c r="AH14" i="1"/>
  <c r="E14" i="2" s="1"/>
  <c r="C55" i="9" s="1"/>
  <c r="AH15" i="1"/>
  <c r="E15" i="2" s="1"/>
  <c r="C56" i="9" s="1"/>
  <c r="AH16" i="1"/>
  <c r="E16" i="2" s="1"/>
  <c r="C57" i="9" s="1"/>
  <c r="AH17" i="1"/>
  <c r="E17" i="2" s="1"/>
  <c r="C58" i="9" s="1"/>
  <c r="AH18" i="1"/>
  <c r="E18" i="2" s="1"/>
  <c r="C59" i="9" s="1"/>
  <c r="AH19" i="1"/>
  <c r="E19" i="2" s="1"/>
  <c r="C60" i="9" s="1"/>
  <c r="AH20" i="1"/>
  <c r="E20" i="2" s="1"/>
  <c r="C61" i="9" s="1"/>
  <c r="AH21" i="1"/>
  <c r="E21" i="2" s="1"/>
  <c r="C62" i="9" s="1"/>
  <c r="AH22" i="1"/>
  <c r="E22" i="2" s="1"/>
  <c r="C63" i="9" s="1"/>
  <c r="AH23" i="1"/>
  <c r="E23" i="2" s="1"/>
  <c r="C64" i="9" s="1"/>
  <c r="AH24" i="1"/>
  <c r="E24" i="2" s="1"/>
  <c r="C65" i="9" s="1"/>
  <c r="AH25" i="1"/>
  <c r="E25" i="2" s="1"/>
  <c r="C66" i="9" s="1"/>
  <c r="AH26" i="1"/>
  <c r="E26" i="2" s="1"/>
  <c r="C67" i="9" s="1"/>
  <c r="AH27" i="1"/>
  <c r="E27" i="2" s="1"/>
  <c r="C68" i="9" s="1"/>
  <c r="AH28" i="1"/>
  <c r="E28" i="2" s="1"/>
  <c r="C69" i="9" s="1"/>
  <c r="AH29" i="1"/>
  <c r="E29" i="2" s="1"/>
  <c r="C70" i="9" s="1"/>
  <c r="AH30" i="1"/>
  <c r="E30" i="2" s="1"/>
  <c r="C71" i="9" s="1"/>
  <c r="AH31" i="1"/>
  <c r="E31" i="2" s="1"/>
  <c r="C72" i="9" s="1"/>
  <c r="AH32" i="1"/>
  <c r="E32" i="2" s="1"/>
  <c r="C73" i="9" s="1"/>
  <c r="AH33" i="1"/>
  <c r="E33" i="2" s="1"/>
  <c r="C74" i="9" s="1"/>
  <c r="AH34" i="1"/>
  <c r="E34" i="2" s="1"/>
  <c r="C75" i="9" s="1"/>
  <c r="AH35" i="1"/>
  <c r="E35" i="2" s="1"/>
  <c r="C76" i="9" s="1"/>
  <c r="AH36" i="1"/>
  <c r="E36" i="2" s="1"/>
  <c r="C77" i="9" s="1"/>
  <c r="AH37" i="1"/>
  <c r="E37" i="2" s="1"/>
  <c r="C78" i="9" s="1"/>
  <c r="AH38" i="1"/>
  <c r="E38" i="2" s="1"/>
  <c r="C79" i="9" s="1"/>
  <c r="AH39" i="1"/>
  <c r="E39" i="2" s="1"/>
  <c r="C80" i="9" s="1"/>
  <c r="AH40" i="1"/>
  <c r="E40" i="2" s="1"/>
  <c r="C81" i="9" s="1"/>
  <c r="AH11" i="1"/>
  <c r="E11" i="2" s="1"/>
  <c r="C52" i="9" s="1"/>
  <c r="U7" i="15"/>
  <c r="V7" i="15"/>
  <c r="U8" i="15"/>
  <c r="V8" i="15"/>
  <c r="U9" i="15"/>
  <c r="V9" i="15"/>
  <c r="U10" i="15"/>
  <c r="V10" i="15"/>
  <c r="U11" i="15"/>
  <c r="V11" i="15"/>
  <c r="U12" i="15"/>
  <c r="V12" i="15"/>
  <c r="U13" i="15"/>
  <c r="V13" i="15"/>
  <c r="U14" i="15"/>
  <c r="V14" i="15"/>
  <c r="U15" i="15"/>
  <c r="V15" i="15"/>
  <c r="U16" i="15"/>
  <c r="V16" i="15"/>
  <c r="U17" i="15"/>
  <c r="V17" i="15"/>
  <c r="U18" i="15"/>
  <c r="V18" i="15"/>
  <c r="U19" i="15"/>
  <c r="V19" i="15"/>
  <c r="U20" i="15"/>
  <c r="V20" i="15"/>
  <c r="U21" i="15"/>
  <c r="V21" i="15"/>
  <c r="U22" i="15"/>
  <c r="V22" i="15"/>
  <c r="U23" i="15"/>
  <c r="V23" i="15"/>
  <c r="U24" i="15"/>
  <c r="V24" i="15"/>
  <c r="U25" i="15"/>
  <c r="V25" i="15"/>
  <c r="U26" i="15"/>
  <c r="V26" i="15"/>
  <c r="U27" i="15"/>
  <c r="V27" i="15"/>
  <c r="U28" i="15"/>
  <c r="V28" i="15"/>
  <c r="U29" i="15"/>
  <c r="V29" i="15"/>
  <c r="U30" i="15"/>
  <c r="V30" i="15"/>
  <c r="U31" i="15"/>
  <c r="V31" i="15"/>
  <c r="U32" i="15"/>
  <c r="V32" i="15"/>
  <c r="U33" i="15"/>
  <c r="V33" i="15"/>
  <c r="U34" i="15"/>
  <c r="V34" i="15"/>
  <c r="U35" i="15"/>
  <c r="V35" i="15"/>
  <c r="U36" i="15"/>
  <c r="V36" i="15"/>
  <c r="U37" i="15"/>
  <c r="V37" i="15"/>
  <c r="U38" i="15"/>
  <c r="V38" i="15"/>
  <c r="U39" i="15"/>
  <c r="V39" i="15"/>
  <c r="U40" i="15"/>
  <c r="V40" i="15"/>
  <c r="U41" i="15"/>
  <c r="V41" i="15"/>
  <c r="V6" i="15"/>
  <c r="U6" i="15"/>
  <c r="T41" i="15" l="1"/>
  <c r="T39" i="15"/>
  <c r="T37" i="15"/>
  <c r="T35" i="15"/>
  <c r="T33" i="15"/>
  <c r="T31" i="15"/>
  <c r="T29" i="15"/>
  <c r="T27" i="15"/>
  <c r="T25" i="15"/>
  <c r="T23" i="15"/>
  <c r="T21" i="15"/>
  <c r="T19" i="15"/>
  <c r="T17" i="15"/>
  <c r="T15" i="15"/>
  <c r="T13" i="15"/>
  <c r="T11" i="15"/>
  <c r="T9" i="15"/>
  <c r="T7" i="15"/>
  <c r="T40" i="15"/>
  <c r="T38" i="15"/>
  <c r="T36" i="15"/>
  <c r="T34" i="15"/>
  <c r="T32" i="15"/>
  <c r="T30" i="15"/>
  <c r="T28" i="15"/>
  <c r="T26" i="15"/>
  <c r="T24" i="15"/>
  <c r="T22" i="15"/>
  <c r="T20" i="15"/>
  <c r="T18" i="15"/>
  <c r="T16" i="15"/>
  <c r="T14" i="15"/>
  <c r="T12" i="15"/>
  <c r="T10" i="15"/>
  <c r="T8" i="15"/>
  <c r="T8" i="25"/>
  <c r="T12" i="25"/>
  <c r="T16" i="25"/>
  <c r="T20" i="25"/>
  <c r="T24" i="25"/>
  <c r="T28" i="25"/>
  <c r="T32" i="25"/>
  <c r="T36" i="25"/>
  <c r="T40" i="25"/>
  <c r="B54" i="9"/>
  <c r="A54" i="9"/>
  <c r="I10" i="9" s="1"/>
  <c r="I94" i="9"/>
  <c r="I96" i="9"/>
  <c r="I98" i="9"/>
  <c r="I100" i="9"/>
  <c r="I102" i="9"/>
  <c r="I104" i="9"/>
  <c r="I106" i="9"/>
  <c r="I108" i="9"/>
  <c r="I110" i="9"/>
  <c r="I112" i="9"/>
  <c r="I114" i="9"/>
  <c r="I116" i="9"/>
  <c r="I118" i="9"/>
  <c r="I120" i="9"/>
  <c r="I122" i="9"/>
  <c r="D94" i="9"/>
  <c r="F93" i="25" s="1"/>
  <c r="D96" i="9"/>
  <c r="F95" i="25" s="1"/>
  <c r="D98" i="9"/>
  <c r="F97" i="25" s="1"/>
  <c r="D100" i="9"/>
  <c r="F99" i="25" s="1"/>
  <c r="D102" i="9"/>
  <c r="F101" i="25" s="1"/>
  <c r="D104" i="9"/>
  <c r="F103" i="25" s="1"/>
  <c r="D106" i="9"/>
  <c r="F105" i="25" s="1"/>
  <c r="D108" i="9"/>
  <c r="F107" i="25" s="1"/>
  <c r="D110" i="9"/>
  <c r="F109" i="25" s="1"/>
  <c r="D112" i="9"/>
  <c r="F111" i="25" s="1"/>
  <c r="D114" i="9"/>
  <c r="F113" i="25" s="1"/>
  <c r="D116" i="9"/>
  <c r="F115" i="25" s="1"/>
  <c r="D118" i="9"/>
  <c r="F117" i="25" s="1"/>
  <c r="D120" i="9"/>
  <c r="F119" i="25" s="1"/>
  <c r="D122" i="9"/>
  <c r="F121" i="25" s="1"/>
  <c r="B94" i="9"/>
  <c r="D93" i="25" s="1"/>
  <c r="B96" i="9"/>
  <c r="D95" i="25" s="1"/>
  <c r="B98" i="9"/>
  <c r="D97" i="25" s="1"/>
  <c r="B100" i="9"/>
  <c r="D99" i="25" s="1"/>
  <c r="B102" i="9"/>
  <c r="D101" i="25" s="1"/>
  <c r="B104" i="9"/>
  <c r="D103" i="25" s="1"/>
  <c r="B106" i="9"/>
  <c r="D105" i="25" s="1"/>
  <c r="B108" i="9"/>
  <c r="D107" i="25" s="1"/>
  <c r="B110" i="9"/>
  <c r="D109" i="25" s="1"/>
  <c r="B112" i="9"/>
  <c r="D111" i="25" s="1"/>
  <c r="B114" i="9"/>
  <c r="D113" i="25" s="1"/>
  <c r="B116" i="9"/>
  <c r="D115" i="25" s="1"/>
  <c r="B118" i="9"/>
  <c r="D117" i="25" s="1"/>
  <c r="B120" i="9"/>
  <c r="D119" i="25" s="1"/>
  <c r="B122" i="9"/>
  <c r="D121" i="25" s="1"/>
  <c r="I95" i="9"/>
  <c r="I97" i="9"/>
  <c r="I99" i="9"/>
  <c r="I101" i="9"/>
  <c r="I103" i="9"/>
  <c r="I105" i="9"/>
  <c r="I107" i="9"/>
  <c r="I109" i="9"/>
  <c r="I111" i="9"/>
  <c r="I113" i="9"/>
  <c r="I115" i="9"/>
  <c r="I117" i="9"/>
  <c r="I119" i="9"/>
  <c r="I121" i="9"/>
  <c r="I93" i="9"/>
  <c r="D95" i="9"/>
  <c r="F94" i="25" s="1"/>
  <c r="D97" i="9"/>
  <c r="F96" i="25" s="1"/>
  <c r="D99" i="9"/>
  <c r="F98" i="25" s="1"/>
  <c r="D101" i="9"/>
  <c r="F100" i="25" s="1"/>
  <c r="D103" i="9"/>
  <c r="F102" i="25" s="1"/>
  <c r="D105" i="9"/>
  <c r="F104" i="25" s="1"/>
  <c r="D107" i="9"/>
  <c r="F106" i="25" s="1"/>
  <c r="D109" i="9"/>
  <c r="F108" i="25" s="1"/>
  <c r="D111" i="9"/>
  <c r="F110" i="25" s="1"/>
  <c r="D113" i="9"/>
  <c r="F112" i="25" s="1"/>
  <c r="D115" i="9"/>
  <c r="F114" i="25" s="1"/>
  <c r="D117" i="9"/>
  <c r="F116" i="25" s="1"/>
  <c r="D119" i="9"/>
  <c r="F118" i="25" s="1"/>
  <c r="D121" i="9"/>
  <c r="F120" i="25" s="1"/>
  <c r="D93" i="9"/>
  <c r="F92" i="25" s="1"/>
  <c r="F6" i="25" s="1"/>
  <c r="J78" i="26" s="1"/>
  <c r="B95" i="9"/>
  <c r="D94" i="25" s="1"/>
  <c r="B97" i="9"/>
  <c r="D96" i="25" s="1"/>
  <c r="B99" i="9"/>
  <c r="D98" i="25" s="1"/>
  <c r="B101" i="9"/>
  <c r="D100" i="25" s="1"/>
  <c r="B103" i="9"/>
  <c r="D102" i="25" s="1"/>
  <c r="B105" i="9"/>
  <c r="D104" i="25" s="1"/>
  <c r="B107" i="9"/>
  <c r="D106" i="25" s="1"/>
  <c r="B109" i="9"/>
  <c r="D108" i="25" s="1"/>
  <c r="B111" i="9"/>
  <c r="D110" i="25" s="1"/>
  <c r="B113" i="9"/>
  <c r="D112" i="25" s="1"/>
  <c r="B115" i="9"/>
  <c r="D114" i="25" s="1"/>
  <c r="B117" i="9"/>
  <c r="D116" i="25" s="1"/>
  <c r="B119" i="9"/>
  <c r="D118" i="25" s="1"/>
  <c r="B121" i="9"/>
  <c r="D120" i="25" s="1"/>
  <c r="B93" i="9"/>
  <c r="D92" i="25" s="1"/>
  <c r="D6" i="25" s="1"/>
  <c r="I78" i="26" s="1"/>
  <c r="AH41" i="1"/>
  <c r="T6" i="25"/>
  <c r="D40" i="26"/>
  <c r="T6" i="15"/>
  <c r="B10" i="9" l="1"/>
  <c r="D10" i="9"/>
  <c r="F7" i="25"/>
  <c r="J79" i="26" s="1"/>
  <c r="F9" i="25"/>
  <c r="J81" i="26" s="1"/>
  <c r="F11" i="25"/>
  <c r="J83" i="26" s="1"/>
  <c r="F13" i="25"/>
  <c r="J85" i="26" s="1"/>
  <c r="F15" i="25"/>
  <c r="J87" i="26" s="1"/>
  <c r="F17" i="25"/>
  <c r="J89" i="26" s="1"/>
  <c r="F19" i="25"/>
  <c r="J91" i="26" s="1"/>
  <c r="F21" i="25"/>
  <c r="J93" i="26" s="1"/>
  <c r="F23" i="25"/>
  <c r="J95" i="26" s="1"/>
  <c r="F25" i="25"/>
  <c r="J97" i="26" s="1"/>
  <c r="F27" i="25"/>
  <c r="J99" i="26" s="1"/>
  <c r="F29" i="25"/>
  <c r="J101" i="26" s="1"/>
  <c r="F31" i="25"/>
  <c r="J103" i="26" s="1"/>
  <c r="F33" i="25"/>
  <c r="J105" i="26" s="1"/>
  <c r="F35" i="25"/>
  <c r="J107" i="26" s="1"/>
  <c r="F37" i="25"/>
  <c r="J109" i="26" s="1"/>
  <c r="F39" i="25"/>
  <c r="J111" i="26" s="1"/>
  <c r="F41" i="25"/>
  <c r="J113" i="26" s="1"/>
  <c r="F43" i="25"/>
  <c r="J115" i="26" s="1"/>
  <c r="F45" i="25"/>
  <c r="J117" i="26" s="1"/>
  <c r="F47" i="25"/>
  <c r="J119" i="26" s="1"/>
  <c r="F49" i="25"/>
  <c r="J121" i="26" s="1"/>
  <c r="F51" i="25"/>
  <c r="J123" i="26" s="1"/>
  <c r="F53" i="25"/>
  <c r="J125" i="26" s="1"/>
  <c r="F55" i="25"/>
  <c r="J127" i="26" s="1"/>
  <c r="F57" i="25"/>
  <c r="J129" i="26" s="1"/>
  <c r="F59" i="25"/>
  <c r="J131" i="26" s="1"/>
  <c r="F61" i="25"/>
  <c r="J133" i="26" s="1"/>
  <c r="F63" i="25"/>
  <c r="J135" i="26" s="1"/>
  <c r="F65" i="25"/>
  <c r="J137" i="26" s="1"/>
  <c r="F67" i="25"/>
  <c r="J139" i="26" s="1"/>
  <c r="F69" i="25"/>
  <c r="J141" i="26" s="1"/>
  <c r="F71" i="25"/>
  <c r="J143" i="26" s="1"/>
  <c r="F73" i="25"/>
  <c r="J145" i="26" s="1"/>
  <c r="F75" i="25"/>
  <c r="J147" i="26" s="1"/>
  <c r="F77" i="25"/>
  <c r="J149" i="26" s="1"/>
  <c r="F79" i="25"/>
  <c r="J151" i="26" s="1"/>
  <c r="F81" i="25"/>
  <c r="J153" i="26" s="1"/>
  <c r="F83" i="25"/>
  <c r="J155" i="26" s="1"/>
  <c r="F85" i="25"/>
  <c r="J157" i="26" s="1"/>
  <c r="F8" i="25"/>
  <c r="J80" i="26" s="1"/>
  <c r="F10" i="25"/>
  <c r="J82" i="26" s="1"/>
  <c r="F12" i="25"/>
  <c r="J84" i="26" s="1"/>
  <c r="F14" i="25"/>
  <c r="J86" i="26" s="1"/>
  <c r="F16" i="25"/>
  <c r="J88" i="26" s="1"/>
  <c r="F18" i="25"/>
  <c r="J90" i="26" s="1"/>
  <c r="F20" i="25"/>
  <c r="J92" i="26" s="1"/>
  <c r="F22" i="25"/>
  <c r="J94" i="26" s="1"/>
  <c r="F24" i="25"/>
  <c r="J96" i="26" s="1"/>
  <c r="F26" i="25"/>
  <c r="J98" i="26" s="1"/>
  <c r="F28" i="25"/>
  <c r="J100" i="26" s="1"/>
  <c r="F30" i="25"/>
  <c r="J102" i="26" s="1"/>
  <c r="F32" i="25"/>
  <c r="J104" i="26" s="1"/>
  <c r="F34" i="25"/>
  <c r="J106" i="26" s="1"/>
  <c r="F36" i="25"/>
  <c r="J108" i="26" s="1"/>
  <c r="F38" i="25"/>
  <c r="J110" i="26" s="1"/>
  <c r="F40" i="25"/>
  <c r="J112" i="26" s="1"/>
  <c r="F42" i="25"/>
  <c r="J114" i="26" s="1"/>
  <c r="F44" i="25"/>
  <c r="J116" i="26" s="1"/>
  <c r="F46" i="25"/>
  <c r="J118" i="26" s="1"/>
  <c r="F48" i="25"/>
  <c r="J120" i="26" s="1"/>
  <c r="F50" i="25"/>
  <c r="J122" i="26" s="1"/>
  <c r="F52" i="25"/>
  <c r="J124" i="26" s="1"/>
  <c r="F54" i="25"/>
  <c r="J126" i="26" s="1"/>
  <c r="F56" i="25"/>
  <c r="J128" i="26" s="1"/>
  <c r="F58" i="25"/>
  <c r="J130" i="26" s="1"/>
  <c r="F60" i="25"/>
  <c r="J132" i="26" s="1"/>
  <c r="F62" i="25"/>
  <c r="J134" i="26" s="1"/>
  <c r="F64" i="25"/>
  <c r="J136" i="26" s="1"/>
  <c r="F66" i="25"/>
  <c r="J138" i="26" s="1"/>
  <c r="F68" i="25"/>
  <c r="J140" i="26" s="1"/>
  <c r="F70" i="25"/>
  <c r="J142" i="26" s="1"/>
  <c r="F72" i="25"/>
  <c r="J144" i="26" s="1"/>
  <c r="F74" i="25"/>
  <c r="J146" i="26" s="1"/>
  <c r="F76" i="25"/>
  <c r="J148" i="26" s="1"/>
  <c r="F78" i="25"/>
  <c r="J150" i="26" s="1"/>
  <c r="F80" i="25"/>
  <c r="J152" i="26" s="1"/>
  <c r="F82" i="25"/>
  <c r="J154" i="26" s="1"/>
  <c r="F84" i="25"/>
  <c r="J156" i="26" s="1"/>
  <c r="D7" i="25"/>
  <c r="I79" i="26" s="1"/>
  <c r="D9" i="25"/>
  <c r="I81" i="26" s="1"/>
  <c r="D11" i="25"/>
  <c r="I83" i="26" s="1"/>
  <c r="D13" i="25"/>
  <c r="I85" i="26" s="1"/>
  <c r="D15" i="25"/>
  <c r="I87" i="26" s="1"/>
  <c r="D17" i="25"/>
  <c r="I89" i="26" s="1"/>
  <c r="D19" i="25"/>
  <c r="I91" i="26" s="1"/>
  <c r="D21" i="25"/>
  <c r="I93" i="26" s="1"/>
  <c r="D23" i="25"/>
  <c r="I95" i="26" s="1"/>
  <c r="D25" i="25"/>
  <c r="I97" i="26" s="1"/>
  <c r="D27" i="25"/>
  <c r="I99" i="26" s="1"/>
  <c r="D29" i="25"/>
  <c r="I101" i="26" s="1"/>
  <c r="D31" i="25"/>
  <c r="I103" i="26" s="1"/>
  <c r="D33" i="25"/>
  <c r="I105" i="26" s="1"/>
  <c r="D35" i="25"/>
  <c r="I107" i="26" s="1"/>
  <c r="D37" i="25"/>
  <c r="I109" i="26" s="1"/>
  <c r="D39" i="25"/>
  <c r="I111" i="26" s="1"/>
  <c r="D41" i="25"/>
  <c r="I113" i="26" s="1"/>
  <c r="D43" i="25"/>
  <c r="I115" i="26" s="1"/>
  <c r="D45" i="25"/>
  <c r="I117" i="26" s="1"/>
  <c r="D47" i="25"/>
  <c r="I119" i="26" s="1"/>
  <c r="D49" i="25"/>
  <c r="I121" i="26" s="1"/>
  <c r="D51" i="25"/>
  <c r="I123" i="26" s="1"/>
  <c r="D53" i="25"/>
  <c r="I125" i="26" s="1"/>
  <c r="D55" i="25"/>
  <c r="I127" i="26" s="1"/>
  <c r="D57" i="25"/>
  <c r="I129" i="26" s="1"/>
  <c r="D59" i="25"/>
  <c r="I131" i="26" s="1"/>
  <c r="D61" i="25"/>
  <c r="I133" i="26" s="1"/>
  <c r="D63" i="25"/>
  <c r="I135" i="26" s="1"/>
  <c r="D65" i="25"/>
  <c r="I137" i="26" s="1"/>
  <c r="D67" i="25"/>
  <c r="I139" i="26" s="1"/>
  <c r="D69" i="25"/>
  <c r="I141" i="26" s="1"/>
  <c r="D71" i="25"/>
  <c r="I143" i="26" s="1"/>
  <c r="D73" i="25"/>
  <c r="I145" i="26" s="1"/>
  <c r="D75" i="25"/>
  <c r="I147" i="26" s="1"/>
  <c r="D77" i="25"/>
  <c r="I149" i="26" s="1"/>
  <c r="D79" i="25"/>
  <c r="I151" i="26" s="1"/>
  <c r="D81" i="25"/>
  <c r="I153" i="26" s="1"/>
  <c r="D83" i="25"/>
  <c r="I155" i="26" s="1"/>
  <c r="D85" i="25"/>
  <c r="D8" i="25"/>
  <c r="I80" i="26" s="1"/>
  <c r="D10" i="25"/>
  <c r="I82" i="26" s="1"/>
  <c r="D12" i="25"/>
  <c r="I84" i="26" s="1"/>
  <c r="D14" i="25"/>
  <c r="I86" i="26" s="1"/>
  <c r="D16" i="25"/>
  <c r="I88" i="26" s="1"/>
  <c r="D18" i="25"/>
  <c r="I90" i="26" s="1"/>
  <c r="D20" i="25"/>
  <c r="I92" i="26" s="1"/>
  <c r="D22" i="25"/>
  <c r="I94" i="26" s="1"/>
  <c r="D24" i="25"/>
  <c r="I96" i="26" s="1"/>
  <c r="D26" i="25"/>
  <c r="I98" i="26" s="1"/>
  <c r="D28" i="25"/>
  <c r="I100" i="26" s="1"/>
  <c r="D30" i="25"/>
  <c r="I102" i="26" s="1"/>
  <c r="D32" i="25"/>
  <c r="I104" i="26" s="1"/>
  <c r="D34" i="25"/>
  <c r="I106" i="26" s="1"/>
  <c r="D36" i="25"/>
  <c r="I108" i="26" s="1"/>
  <c r="D38" i="25"/>
  <c r="I110" i="26" s="1"/>
  <c r="D40" i="25"/>
  <c r="I112" i="26" s="1"/>
  <c r="D42" i="25"/>
  <c r="I114" i="26" s="1"/>
  <c r="D44" i="25"/>
  <c r="I116" i="26" s="1"/>
  <c r="D46" i="25"/>
  <c r="I118" i="26" s="1"/>
  <c r="D48" i="25"/>
  <c r="I120" i="26" s="1"/>
  <c r="D50" i="25"/>
  <c r="I122" i="26" s="1"/>
  <c r="D52" i="25"/>
  <c r="I124" i="26" s="1"/>
  <c r="D54" i="25"/>
  <c r="I126" i="26" s="1"/>
  <c r="D56" i="25"/>
  <c r="I128" i="26" s="1"/>
  <c r="D58" i="25"/>
  <c r="I130" i="26" s="1"/>
  <c r="D60" i="25"/>
  <c r="I132" i="26" s="1"/>
  <c r="D62" i="25"/>
  <c r="I134" i="26" s="1"/>
  <c r="D64" i="25"/>
  <c r="I136" i="26" s="1"/>
  <c r="D66" i="25"/>
  <c r="I138" i="26" s="1"/>
  <c r="D68" i="25"/>
  <c r="I140" i="26" s="1"/>
  <c r="D70" i="25"/>
  <c r="I142" i="26" s="1"/>
  <c r="D72" i="25"/>
  <c r="I144" i="26" s="1"/>
  <c r="D74" i="25"/>
  <c r="I146" i="26" s="1"/>
  <c r="D76" i="25"/>
  <c r="I148" i="26" s="1"/>
  <c r="D78" i="25"/>
  <c r="I150" i="26" s="1"/>
  <c r="D80" i="25"/>
  <c r="I152" i="26" s="1"/>
  <c r="D82" i="25"/>
  <c r="I154" i="26" s="1"/>
  <c r="D84" i="25"/>
  <c r="I156" i="26" s="1"/>
  <c r="I157" i="26"/>
  <c r="I11" i="9"/>
  <c r="I13" i="9"/>
  <c r="I15" i="9"/>
  <c r="I17" i="9"/>
  <c r="I19" i="9"/>
  <c r="I21" i="9"/>
  <c r="I23" i="9"/>
  <c r="I25" i="9"/>
  <c r="I27" i="9"/>
  <c r="I29" i="9"/>
  <c r="I31" i="9"/>
  <c r="I33" i="9"/>
  <c r="I35" i="9"/>
  <c r="I37" i="9"/>
  <c r="I39" i="9"/>
  <c r="I12" i="9"/>
  <c r="I14" i="9"/>
  <c r="I16" i="9"/>
  <c r="I18" i="9"/>
  <c r="I20" i="9"/>
  <c r="I22" i="9"/>
  <c r="I24" i="9"/>
  <c r="I26" i="9"/>
  <c r="I28" i="9"/>
  <c r="I30" i="9"/>
  <c r="I32" i="9"/>
  <c r="I34" i="9"/>
  <c r="I36" i="9"/>
  <c r="I38" i="9"/>
  <c r="D11" i="9"/>
  <c r="F93" i="15" s="1"/>
  <c r="B38" i="9"/>
  <c r="D120" i="15" s="1"/>
  <c r="B34" i="9"/>
  <c r="D116" i="15" s="1"/>
  <c r="B30" i="9"/>
  <c r="D112" i="15" s="1"/>
  <c r="B26" i="9"/>
  <c r="D108" i="15" s="1"/>
  <c r="B22" i="9"/>
  <c r="D104" i="15" s="1"/>
  <c r="B18" i="9"/>
  <c r="D100" i="15" s="1"/>
  <c r="B14" i="9"/>
  <c r="D96" i="15" s="1"/>
  <c r="D36" i="9"/>
  <c r="F118" i="15" s="1"/>
  <c r="D32" i="9"/>
  <c r="F114" i="15" s="1"/>
  <c r="D28" i="9"/>
  <c r="F110" i="15" s="1"/>
  <c r="D24" i="9"/>
  <c r="F106" i="15" s="1"/>
  <c r="D20" i="9"/>
  <c r="F102" i="15" s="1"/>
  <c r="D16" i="9"/>
  <c r="F98" i="15" s="1"/>
  <c r="D12" i="9"/>
  <c r="F94" i="15" s="1"/>
  <c r="B37" i="9"/>
  <c r="D119" i="15" s="1"/>
  <c r="B33" i="9"/>
  <c r="D115" i="15" s="1"/>
  <c r="B29" i="9"/>
  <c r="D111" i="15" s="1"/>
  <c r="B25" i="9"/>
  <c r="D107" i="15" s="1"/>
  <c r="B21" i="9"/>
  <c r="D103" i="15" s="1"/>
  <c r="B17" i="9"/>
  <c r="D99" i="15" s="1"/>
  <c r="B13" i="9"/>
  <c r="D95" i="15" s="1"/>
  <c r="D39" i="9"/>
  <c r="F121" i="15" s="1"/>
  <c r="D35" i="9"/>
  <c r="F117" i="15" s="1"/>
  <c r="D31" i="9"/>
  <c r="F113" i="15" s="1"/>
  <c r="D27" i="9"/>
  <c r="F109" i="15" s="1"/>
  <c r="D23" i="9"/>
  <c r="F105" i="15" s="1"/>
  <c r="D19" i="9"/>
  <c r="F101" i="15" s="1"/>
  <c r="D15" i="9"/>
  <c r="F97" i="15" s="1"/>
  <c r="B36" i="9"/>
  <c r="D118" i="15" s="1"/>
  <c r="B32" i="9"/>
  <c r="D114" i="15" s="1"/>
  <c r="B28" i="9"/>
  <c r="D110" i="15" s="1"/>
  <c r="B24" i="9"/>
  <c r="D106" i="15" s="1"/>
  <c r="B20" i="9"/>
  <c r="D102" i="15" s="1"/>
  <c r="B16" i="9"/>
  <c r="D98" i="15" s="1"/>
  <c r="B12" i="9"/>
  <c r="D94" i="15" s="1"/>
  <c r="D38" i="9"/>
  <c r="F120" i="15" s="1"/>
  <c r="D34" i="9"/>
  <c r="F116" i="15" s="1"/>
  <c r="D30" i="9"/>
  <c r="F112" i="15" s="1"/>
  <c r="D26" i="9"/>
  <c r="F108" i="15" s="1"/>
  <c r="D22" i="9"/>
  <c r="F104" i="15" s="1"/>
  <c r="D18" i="9"/>
  <c r="F100" i="15" s="1"/>
  <c r="D14" i="9"/>
  <c r="F96" i="15" s="1"/>
  <c r="B39" i="9"/>
  <c r="D121" i="15" s="1"/>
  <c r="B35" i="9"/>
  <c r="D117" i="15" s="1"/>
  <c r="B31" i="9"/>
  <c r="D113" i="15" s="1"/>
  <c r="B27" i="9"/>
  <c r="D109" i="15" s="1"/>
  <c r="B23" i="9"/>
  <c r="D105" i="15" s="1"/>
  <c r="B19" i="9"/>
  <c r="D101" i="15" s="1"/>
  <c r="B15" i="9"/>
  <c r="D97" i="15" s="1"/>
  <c r="B11" i="9"/>
  <c r="D93" i="15" s="1"/>
  <c r="D37" i="9"/>
  <c r="F119" i="15" s="1"/>
  <c r="D33" i="9"/>
  <c r="F115" i="15" s="1"/>
  <c r="D29" i="9"/>
  <c r="F111" i="15" s="1"/>
  <c r="D25" i="9"/>
  <c r="F107" i="15" s="1"/>
  <c r="D21" i="9"/>
  <c r="F103" i="15" s="1"/>
  <c r="D17" i="9"/>
  <c r="F99" i="15" s="1"/>
  <c r="D13" i="9"/>
  <c r="F95" i="15" s="1"/>
  <c r="A60" i="24"/>
  <c r="A60" i="10"/>
  <c r="A86" i="24"/>
  <c r="A86" i="10"/>
  <c r="A82" i="24"/>
  <c r="A82" i="10"/>
  <c r="A78" i="24"/>
  <c r="A78" i="10"/>
  <c r="A74" i="24"/>
  <c r="A74" i="10"/>
  <c r="A70" i="24"/>
  <c r="A70" i="10"/>
  <c r="A66" i="24"/>
  <c r="A66" i="10"/>
  <c r="A62" i="24"/>
  <c r="A62" i="10"/>
  <c r="B88" i="24"/>
  <c r="B88" i="10"/>
  <c r="B84" i="24"/>
  <c r="B84" i="10"/>
  <c r="B80" i="24"/>
  <c r="B80" i="10"/>
  <c r="B76" i="24"/>
  <c r="B76" i="10"/>
  <c r="B72" i="24"/>
  <c r="B72" i="10"/>
  <c r="B68" i="24"/>
  <c r="B68" i="10"/>
  <c r="B64" i="24"/>
  <c r="B64" i="10"/>
  <c r="A87" i="10"/>
  <c r="A87" i="24"/>
  <c r="A83" i="10"/>
  <c r="A83" i="24"/>
  <c r="A79" i="10"/>
  <c r="A79" i="24"/>
  <c r="A75" i="10"/>
  <c r="A75" i="24"/>
  <c r="A71" i="10"/>
  <c r="A71" i="24"/>
  <c r="A67" i="10"/>
  <c r="A67" i="24"/>
  <c r="A63" i="10"/>
  <c r="A63" i="24"/>
  <c r="B89" i="24"/>
  <c r="B89" i="10"/>
  <c r="B85" i="24"/>
  <c r="B85" i="10"/>
  <c r="B81" i="24"/>
  <c r="B81" i="10"/>
  <c r="B77" i="24"/>
  <c r="B77" i="10"/>
  <c r="B73" i="24"/>
  <c r="B73" i="10"/>
  <c r="B69" i="24"/>
  <c r="B69" i="10"/>
  <c r="B65" i="24"/>
  <c r="B65" i="10"/>
  <c r="B61" i="24"/>
  <c r="B61" i="10"/>
  <c r="A88" i="24"/>
  <c r="A88" i="10"/>
  <c r="A84" i="24"/>
  <c r="A84" i="10"/>
  <c r="A80" i="24"/>
  <c r="A80" i="10"/>
  <c r="A76" i="24"/>
  <c r="A76" i="10"/>
  <c r="A72" i="24"/>
  <c r="A72" i="10"/>
  <c r="A68" i="24"/>
  <c r="A68" i="10"/>
  <c r="A64" i="24"/>
  <c r="A64" i="10"/>
  <c r="B60" i="24"/>
  <c r="B60" i="10"/>
  <c r="B86" i="24"/>
  <c r="B86" i="10"/>
  <c r="B82" i="24"/>
  <c r="B82" i="10"/>
  <c r="B78" i="24"/>
  <c r="B78" i="10"/>
  <c r="B74" i="24"/>
  <c r="B74" i="10"/>
  <c r="B70" i="24"/>
  <c r="B70" i="10"/>
  <c r="B66" i="24"/>
  <c r="B66" i="10"/>
  <c r="B62" i="24"/>
  <c r="B62" i="10"/>
  <c r="A89" i="10"/>
  <c r="A89" i="24"/>
  <c r="A85" i="10"/>
  <c r="A85" i="24"/>
  <c r="A81" i="10"/>
  <c r="A81" i="24"/>
  <c r="A77" i="10"/>
  <c r="A77" i="24"/>
  <c r="A73" i="10"/>
  <c r="A73" i="24"/>
  <c r="A69" i="10"/>
  <c r="A69" i="24"/>
  <c r="A65" i="10"/>
  <c r="A65" i="24"/>
  <c r="A61" i="10"/>
  <c r="A61" i="24"/>
  <c r="B87" i="24"/>
  <c r="B87" i="10"/>
  <c r="B83" i="24"/>
  <c r="B83" i="10"/>
  <c r="B79" i="24"/>
  <c r="B79" i="10"/>
  <c r="B75" i="24"/>
  <c r="B75" i="10"/>
  <c r="B71" i="24"/>
  <c r="B71" i="10"/>
  <c r="B67" i="24"/>
  <c r="B67" i="10"/>
  <c r="B63" i="24"/>
  <c r="B63" i="10"/>
  <c r="D17" i="18"/>
  <c r="B23" i="18" s="1"/>
  <c r="E47" i="18"/>
  <c r="D56" i="18"/>
  <c r="D58" i="18"/>
  <c r="D61" i="18"/>
  <c r="D63" i="18"/>
  <c r="D19" i="18"/>
  <c r="E66" i="18"/>
  <c r="E73" i="18"/>
  <c r="D10" i="18"/>
  <c r="D8" i="18"/>
  <c r="D7" i="18"/>
  <c r="D62" i="18"/>
  <c r="E49" i="18"/>
  <c r="B26" i="18"/>
  <c r="D40" i="18" s="1"/>
  <c r="F92" i="15" l="1"/>
  <c r="B10" i="10"/>
  <c r="B10" i="24"/>
  <c r="A10" i="24"/>
  <c r="A10" i="10"/>
  <c r="D92" i="15"/>
  <c r="B13" i="24"/>
  <c r="B13" i="10"/>
  <c r="B21" i="24"/>
  <c r="B21" i="10"/>
  <c r="B29" i="24"/>
  <c r="B29" i="10"/>
  <c r="B37" i="24"/>
  <c r="B37" i="10"/>
  <c r="A15" i="10"/>
  <c r="A15" i="24"/>
  <c r="A23" i="10"/>
  <c r="A23" i="24"/>
  <c r="A31" i="10"/>
  <c r="A31" i="24"/>
  <c r="A39" i="10"/>
  <c r="A39" i="24"/>
  <c r="B18" i="10"/>
  <c r="B18" i="24"/>
  <c r="B26" i="10"/>
  <c r="B26" i="24"/>
  <c r="B34" i="10"/>
  <c r="B34" i="24"/>
  <c r="A12" i="24"/>
  <c r="A12" i="10"/>
  <c r="A20" i="24"/>
  <c r="A20" i="10"/>
  <c r="A28" i="24"/>
  <c r="A28" i="10"/>
  <c r="A36" i="24"/>
  <c r="A36" i="10"/>
  <c r="B19" i="24"/>
  <c r="B19" i="10"/>
  <c r="B27" i="24"/>
  <c r="B27" i="10"/>
  <c r="B35" i="24"/>
  <c r="B35" i="10"/>
  <c r="A13" i="10"/>
  <c r="A13" i="24"/>
  <c r="A21" i="10"/>
  <c r="A21" i="24"/>
  <c r="A29" i="10"/>
  <c r="A29" i="24"/>
  <c r="A37" i="10"/>
  <c r="A37" i="24"/>
  <c r="B16" i="10"/>
  <c r="B16" i="24"/>
  <c r="B24" i="10"/>
  <c r="B24" i="24"/>
  <c r="B32" i="10"/>
  <c r="B32" i="24"/>
  <c r="A14" i="24"/>
  <c r="A14" i="10"/>
  <c r="A22" i="24"/>
  <c r="A22" i="10"/>
  <c r="A30" i="24"/>
  <c r="A30" i="10"/>
  <c r="A38" i="24"/>
  <c r="A38" i="10"/>
  <c r="B17" i="24"/>
  <c r="B17" i="10"/>
  <c r="B25" i="24"/>
  <c r="B25" i="10"/>
  <c r="B33" i="24"/>
  <c r="B33" i="10"/>
  <c r="A11" i="10"/>
  <c r="A11" i="24"/>
  <c r="A19" i="10"/>
  <c r="A19" i="24"/>
  <c r="A27" i="10"/>
  <c r="A27" i="24"/>
  <c r="A35" i="10"/>
  <c r="A35" i="24"/>
  <c r="B14" i="10"/>
  <c r="B14" i="24"/>
  <c r="B22" i="10"/>
  <c r="B22" i="24"/>
  <c r="B30" i="10"/>
  <c r="B30" i="24"/>
  <c r="B38" i="10"/>
  <c r="B38" i="24"/>
  <c r="A16" i="24"/>
  <c r="A16" i="10"/>
  <c r="A24" i="24"/>
  <c r="A24" i="10"/>
  <c r="A32" i="24"/>
  <c r="A32" i="10"/>
  <c r="B15" i="24"/>
  <c r="B15" i="10"/>
  <c r="B23" i="24"/>
  <c r="B23" i="10"/>
  <c r="B31" i="24"/>
  <c r="B31" i="10"/>
  <c r="B39" i="24"/>
  <c r="B39" i="10"/>
  <c r="A17" i="10"/>
  <c r="A17" i="24"/>
  <c r="A25" i="10"/>
  <c r="A25" i="24"/>
  <c r="A33" i="10"/>
  <c r="A33" i="24"/>
  <c r="B12" i="10"/>
  <c r="B12" i="24"/>
  <c r="B20" i="10"/>
  <c r="B20" i="24"/>
  <c r="B28" i="10"/>
  <c r="B28" i="24"/>
  <c r="B36" i="10"/>
  <c r="B36" i="24"/>
  <c r="A18" i="24"/>
  <c r="A18" i="10"/>
  <c r="A26" i="24"/>
  <c r="A26" i="10"/>
  <c r="A34" i="24"/>
  <c r="A34" i="10"/>
  <c r="B11" i="24"/>
  <c r="B11" i="10"/>
  <c r="D50" i="18"/>
  <c r="D48" i="18"/>
  <c r="D46" i="18"/>
  <c r="E45" i="18"/>
  <c r="D54" i="18"/>
  <c r="F6" i="15" l="1"/>
  <c r="J78" i="18" s="1"/>
  <c r="F7" i="15"/>
  <c r="F11" i="15"/>
  <c r="F15" i="15"/>
  <c r="F19" i="15"/>
  <c r="F23" i="15"/>
  <c r="F27" i="15"/>
  <c r="F31" i="15"/>
  <c r="F35" i="15"/>
  <c r="F39" i="15"/>
  <c r="F43" i="15"/>
  <c r="F47" i="15"/>
  <c r="F51" i="15"/>
  <c r="F55" i="15"/>
  <c r="F59" i="15"/>
  <c r="F63" i="15"/>
  <c r="F67" i="15"/>
  <c r="F71" i="15"/>
  <c r="F75" i="15"/>
  <c r="F79" i="15"/>
  <c r="F83" i="15"/>
  <c r="F10" i="15"/>
  <c r="F14" i="15"/>
  <c r="F18" i="15"/>
  <c r="F22" i="15"/>
  <c r="F26" i="15"/>
  <c r="F30" i="15"/>
  <c r="F34" i="15"/>
  <c r="F38" i="15"/>
  <c r="F42" i="15"/>
  <c r="F46" i="15"/>
  <c r="F50" i="15"/>
  <c r="F54" i="15"/>
  <c r="F58" i="15"/>
  <c r="F62" i="15"/>
  <c r="F66" i="15"/>
  <c r="F70" i="15"/>
  <c r="F74" i="15"/>
  <c r="F78" i="15"/>
  <c r="F82" i="15"/>
  <c r="F9" i="15"/>
  <c r="F13" i="15"/>
  <c r="F17" i="15"/>
  <c r="F8" i="15"/>
  <c r="F16" i="15"/>
  <c r="F21" i="15"/>
  <c r="F25" i="15"/>
  <c r="F29" i="15"/>
  <c r="F33" i="15"/>
  <c r="F37" i="15"/>
  <c r="F41" i="15"/>
  <c r="F45" i="15"/>
  <c r="F49" i="15"/>
  <c r="F53" i="15"/>
  <c r="F57" i="15"/>
  <c r="F61" i="15"/>
  <c r="F65" i="15"/>
  <c r="F69" i="15"/>
  <c r="F73" i="15"/>
  <c r="F77" i="15"/>
  <c r="F81" i="15"/>
  <c r="F85" i="15"/>
  <c r="F12" i="15"/>
  <c r="F20" i="15"/>
  <c r="F24" i="15"/>
  <c r="F28" i="15"/>
  <c r="F32" i="15"/>
  <c r="F36" i="15"/>
  <c r="F40" i="15"/>
  <c r="F44" i="15"/>
  <c r="F48" i="15"/>
  <c r="F52" i="15"/>
  <c r="F56" i="15"/>
  <c r="F60" i="15"/>
  <c r="F64" i="15"/>
  <c r="F68" i="15"/>
  <c r="F72" i="15"/>
  <c r="F76" i="15"/>
  <c r="F80" i="15"/>
  <c r="F84" i="15"/>
  <c r="D6" i="15"/>
  <c r="D10" i="15"/>
  <c r="D14" i="15"/>
  <c r="D18" i="15"/>
  <c r="D22" i="15"/>
  <c r="D26" i="15"/>
  <c r="D30" i="15"/>
  <c r="D34" i="15"/>
  <c r="D38" i="15"/>
  <c r="D42" i="15"/>
  <c r="D46" i="15"/>
  <c r="D50" i="15"/>
  <c r="D54" i="15"/>
  <c r="D58" i="15"/>
  <c r="D62" i="15"/>
  <c r="D66" i="15"/>
  <c r="D70" i="15"/>
  <c r="D74" i="15"/>
  <c r="D78" i="15"/>
  <c r="D82" i="15"/>
  <c r="D9" i="15"/>
  <c r="D13" i="15"/>
  <c r="D17" i="15"/>
  <c r="D21" i="15"/>
  <c r="D25" i="15"/>
  <c r="D29" i="15"/>
  <c r="D33" i="15"/>
  <c r="D37" i="15"/>
  <c r="D41" i="15"/>
  <c r="D45" i="15"/>
  <c r="D49" i="15"/>
  <c r="D53" i="15"/>
  <c r="D57" i="15"/>
  <c r="D61" i="15"/>
  <c r="D65" i="15"/>
  <c r="D69" i="15"/>
  <c r="D73" i="15"/>
  <c r="D77" i="15"/>
  <c r="D81" i="15"/>
  <c r="D85" i="15"/>
  <c r="D8" i="15"/>
  <c r="D12" i="15"/>
  <c r="D16" i="15"/>
  <c r="D20" i="15"/>
  <c r="D23" i="15"/>
  <c r="D27" i="15"/>
  <c r="D31" i="15"/>
  <c r="D35" i="15"/>
  <c r="D39" i="15"/>
  <c r="D43" i="15"/>
  <c r="D47" i="15"/>
  <c r="D51" i="15"/>
  <c r="D55" i="15"/>
  <c r="D59" i="15"/>
  <c r="D63" i="15"/>
  <c r="D67" i="15"/>
  <c r="D71" i="15"/>
  <c r="D75" i="15"/>
  <c r="D79" i="15"/>
  <c r="D83" i="15"/>
  <c r="D11" i="15"/>
  <c r="D19" i="15"/>
  <c r="D24" i="15"/>
  <c r="D28" i="15"/>
  <c r="D32" i="15"/>
  <c r="D36" i="15"/>
  <c r="D40" i="15"/>
  <c r="D44" i="15"/>
  <c r="D48" i="15"/>
  <c r="D52" i="15"/>
  <c r="D56" i="15"/>
  <c r="D60" i="15"/>
  <c r="D64" i="15"/>
  <c r="D68" i="15"/>
  <c r="D72" i="15"/>
  <c r="D76" i="15"/>
  <c r="D80" i="15"/>
  <c r="D84" i="15"/>
  <c r="D7" i="15"/>
  <c r="D15" i="15"/>
  <c r="B55" i="10"/>
  <c r="B5" i="10"/>
  <c r="D88" i="9"/>
  <c r="D5" i="9"/>
  <c r="C56" i="1"/>
  <c r="C5" i="1"/>
  <c r="D48" i="10" l="1"/>
  <c r="D98" i="10"/>
  <c r="D93" i="10"/>
  <c r="B56" i="10"/>
  <c r="D54" i="10"/>
  <c r="B54" i="10"/>
  <c r="D43" i="10"/>
  <c r="B6" i="10"/>
  <c r="B4" i="10"/>
  <c r="I87" i="9"/>
  <c r="D89" i="9"/>
  <c r="D87" i="9"/>
  <c r="H47" i="9"/>
  <c r="I42" i="9"/>
  <c r="I125" i="9"/>
  <c r="H130" i="9"/>
  <c r="D6" i="9"/>
  <c r="D4" i="9"/>
  <c r="D80" i="2" l="1"/>
  <c r="E75" i="2"/>
  <c r="C7" i="2"/>
  <c r="C6" i="2"/>
  <c r="C4" i="2"/>
  <c r="AH100" i="1"/>
  <c r="AI95" i="1"/>
  <c r="AG92" i="1"/>
  <c r="AF92" i="1"/>
  <c r="AE92" i="1"/>
  <c r="AD92" i="1"/>
  <c r="AC92" i="1"/>
  <c r="AB92" i="1"/>
  <c r="R92" i="1"/>
  <c r="M92" i="1"/>
  <c r="AH88" i="1"/>
  <c r="E68" i="2" s="1"/>
  <c r="C161" i="9" s="1"/>
  <c r="AH87" i="1"/>
  <c r="E67" i="2" s="1"/>
  <c r="C160" i="9" s="1"/>
  <c r="AI55" i="1"/>
  <c r="C55" i="1"/>
  <c r="AH49" i="1"/>
  <c r="AI44" i="1"/>
  <c r="AG41" i="1"/>
  <c r="AF41" i="1"/>
  <c r="AE41" i="1"/>
  <c r="AD41" i="1"/>
  <c r="AC41" i="1"/>
  <c r="AB41" i="1"/>
  <c r="R41" i="1"/>
  <c r="H41" i="1"/>
  <c r="D41" i="1"/>
  <c r="C6" i="1"/>
  <c r="AI4" i="1"/>
  <c r="D4" i="24" s="1"/>
  <c r="C4" i="1"/>
  <c r="W61" i="1" l="1"/>
  <c r="W92" i="1" s="1"/>
  <c r="U92" i="1"/>
  <c r="AA92" i="1"/>
  <c r="W10" i="1"/>
  <c r="W41" i="1" s="1"/>
  <c r="K10" i="1"/>
  <c r="K41" i="1" s="1"/>
  <c r="E10" i="1"/>
  <c r="E41" i="1" s="1"/>
  <c r="L10" i="1"/>
  <c r="L41" i="1" s="1"/>
  <c r="AH92" i="1"/>
  <c r="D4" i="10"/>
  <c r="F10" i="1"/>
  <c r="F41" i="1" s="1"/>
  <c r="AA41" i="1"/>
  <c r="Q10" i="1"/>
  <c r="Q41" i="1" s="1"/>
  <c r="M41" i="1"/>
  <c r="V10" i="1"/>
  <c r="V41" i="1" s="1"/>
  <c r="I41" i="1"/>
  <c r="O10" i="1"/>
  <c r="O41" i="1" s="1"/>
  <c r="T10" i="1"/>
  <c r="T41" i="1" s="1"/>
  <c r="Y10" i="1"/>
  <c r="Y41" i="1" s="1"/>
  <c r="I4" i="9"/>
  <c r="D92" i="1"/>
  <c r="F61" i="1"/>
  <c r="F92" i="1" s="1"/>
  <c r="H92" i="1"/>
  <c r="J61" i="1"/>
  <c r="J92" i="1" s="1"/>
  <c r="L61" i="1"/>
  <c r="L92" i="1" s="1"/>
  <c r="O61" i="1"/>
  <c r="O92" i="1" s="1"/>
  <c r="Q61" i="1"/>
  <c r="Q92" i="1" s="1"/>
  <c r="T61" i="1"/>
  <c r="T92" i="1" s="1"/>
  <c r="X61" i="1"/>
  <c r="X92" i="1" s="1"/>
  <c r="Z61" i="1"/>
  <c r="Z92" i="1" s="1"/>
  <c r="G41" i="1"/>
  <c r="J41" i="1"/>
  <c r="N10" i="1"/>
  <c r="N41" i="1" s="1"/>
  <c r="P10" i="1"/>
  <c r="P41" i="1" s="1"/>
  <c r="S10" i="1"/>
  <c r="S41" i="1" s="1"/>
  <c r="U41" i="1"/>
  <c r="X10" i="1"/>
  <c r="X41" i="1" s="1"/>
  <c r="Z10" i="1"/>
  <c r="Z41" i="1" s="1"/>
  <c r="C57" i="1"/>
  <c r="E61" i="1"/>
  <c r="E92" i="1" s="1"/>
  <c r="G61" i="1"/>
  <c r="G92" i="1" s="1"/>
  <c r="I61" i="1"/>
  <c r="I92" i="1" s="1"/>
  <c r="K61" i="1"/>
  <c r="K92" i="1" s="1"/>
  <c r="N61" i="1"/>
  <c r="N92" i="1" s="1"/>
  <c r="P61" i="1"/>
  <c r="P92" i="1" s="1"/>
  <c r="S61" i="1"/>
  <c r="S92" i="1" s="1"/>
  <c r="V92" i="1"/>
  <c r="Y61" i="1"/>
  <c r="Y92" i="1" s="1"/>
  <c r="J85" i="18" l="1"/>
  <c r="J101" i="18"/>
  <c r="I82" i="18"/>
  <c r="I98" i="18"/>
  <c r="I106" i="18"/>
  <c r="J86" i="18"/>
  <c r="J102" i="18"/>
  <c r="I83" i="18"/>
  <c r="I99" i="18"/>
  <c r="I78" i="18"/>
  <c r="D13" i="26"/>
  <c r="J99" i="18"/>
  <c r="I96" i="18"/>
  <c r="I112" i="18"/>
  <c r="J81" i="18"/>
  <c r="J89" i="18"/>
  <c r="J97" i="18"/>
  <c r="J105" i="18"/>
  <c r="J113" i="18"/>
  <c r="I86" i="18"/>
  <c r="I94" i="18"/>
  <c r="I102" i="18"/>
  <c r="I110" i="18"/>
  <c r="J82" i="18"/>
  <c r="J90" i="18"/>
  <c r="J98" i="18"/>
  <c r="J106" i="18"/>
  <c r="I79" i="18"/>
  <c r="I87" i="18"/>
  <c r="I95" i="18"/>
  <c r="I103" i="18"/>
  <c r="I111" i="18"/>
  <c r="J83" i="18"/>
  <c r="J95" i="18"/>
  <c r="J103" i="18"/>
  <c r="J111" i="18"/>
  <c r="I84" i="18"/>
  <c r="I92" i="18"/>
  <c r="I100" i="18"/>
  <c r="I108" i="18"/>
  <c r="J88" i="18"/>
  <c r="J96" i="18"/>
  <c r="J104" i="18"/>
  <c r="J112" i="18"/>
  <c r="I85" i="18"/>
  <c r="I93" i="18"/>
  <c r="I101" i="18"/>
  <c r="I109" i="18"/>
  <c r="J79" i="18"/>
  <c r="I157" i="18"/>
  <c r="I155" i="18"/>
  <c r="I153" i="18"/>
  <c r="I151" i="18"/>
  <c r="I149" i="18"/>
  <c r="I147" i="18"/>
  <c r="I145" i="18"/>
  <c r="I143" i="18"/>
  <c r="I141" i="18"/>
  <c r="I139" i="18"/>
  <c r="I137" i="18"/>
  <c r="I135" i="18"/>
  <c r="I133" i="18"/>
  <c r="I131" i="18"/>
  <c r="I129" i="18"/>
  <c r="I127" i="18"/>
  <c r="I125" i="18"/>
  <c r="I123" i="18"/>
  <c r="I121" i="18"/>
  <c r="I119" i="18"/>
  <c r="I117" i="18"/>
  <c r="I115" i="18"/>
  <c r="J156" i="18"/>
  <c r="J154" i="18"/>
  <c r="J152" i="18"/>
  <c r="J150" i="18"/>
  <c r="J148" i="18"/>
  <c r="J146" i="18"/>
  <c r="J144" i="18"/>
  <c r="J142" i="18"/>
  <c r="J140" i="18"/>
  <c r="J138" i="18"/>
  <c r="J136" i="18"/>
  <c r="J134" i="18"/>
  <c r="J132" i="18"/>
  <c r="J130" i="18"/>
  <c r="J128" i="18"/>
  <c r="J126" i="18"/>
  <c r="J124" i="18"/>
  <c r="J122" i="18"/>
  <c r="J120" i="18"/>
  <c r="J118" i="18"/>
  <c r="J116" i="18"/>
  <c r="J114" i="18"/>
  <c r="J87" i="18"/>
  <c r="J93" i="18"/>
  <c r="J109" i="18"/>
  <c r="I90" i="18"/>
  <c r="D15" i="18"/>
  <c r="D15" i="26"/>
  <c r="J94" i="18"/>
  <c r="J110" i="18"/>
  <c r="I91" i="18"/>
  <c r="I107" i="18"/>
  <c r="J91" i="18"/>
  <c r="J107" i="18"/>
  <c r="I88" i="18"/>
  <c r="I104" i="18"/>
  <c r="J84" i="18"/>
  <c r="J92" i="18"/>
  <c r="J100" i="18"/>
  <c r="J108" i="18"/>
  <c r="I81" i="18"/>
  <c r="I89" i="18"/>
  <c r="I97" i="18"/>
  <c r="I105" i="18"/>
  <c r="I113" i="18"/>
  <c r="I156" i="18"/>
  <c r="I154" i="18"/>
  <c r="I152" i="18"/>
  <c r="I150" i="18"/>
  <c r="I148" i="18"/>
  <c r="I146" i="18"/>
  <c r="I144" i="18"/>
  <c r="I142" i="18"/>
  <c r="I140" i="18"/>
  <c r="I138" i="18"/>
  <c r="I136" i="18"/>
  <c r="I134" i="18"/>
  <c r="I132" i="18"/>
  <c r="I130" i="18"/>
  <c r="I128" i="18"/>
  <c r="I126" i="18"/>
  <c r="I124" i="18"/>
  <c r="I122" i="18"/>
  <c r="I120" i="18"/>
  <c r="I118" i="18"/>
  <c r="I116" i="18"/>
  <c r="I114" i="18"/>
  <c r="J155" i="18"/>
  <c r="J153" i="18"/>
  <c r="J151" i="18"/>
  <c r="J149" i="18"/>
  <c r="J147" i="18"/>
  <c r="J145" i="18"/>
  <c r="J143" i="18"/>
  <c r="J141" i="18"/>
  <c r="J139" i="18"/>
  <c r="J137" i="18"/>
  <c r="J135" i="18"/>
  <c r="J133" i="18"/>
  <c r="J131" i="18"/>
  <c r="J129" i="18"/>
  <c r="J127" i="18"/>
  <c r="J125" i="18"/>
  <c r="J123" i="18"/>
  <c r="J121" i="18"/>
  <c r="J119" i="18"/>
  <c r="J117" i="18"/>
  <c r="J115" i="18"/>
  <c r="J157" i="18"/>
  <c r="J80" i="18"/>
  <c r="D13" i="18"/>
  <c r="I80" i="18"/>
  <c r="E72" i="2"/>
  <c r="E41" i="2"/>
</calcChain>
</file>

<file path=xl/comments1.xml><?xml version="1.0" encoding="utf-8"?>
<comments xmlns="http://schemas.openxmlformats.org/spreadsheetml/2006/main">
  <authors>
    <author>Andy Koeswandy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</commentList>
</comments>
</file>

<file path=xl/sharedStrings.xml><?xml version="1.0" encoding="utf-8"?>
<sst xmlns="http://schemas.openxmlformats.org/spreadsheetml/2006/main" count="480" uniqueCount="172">
  <si>
    <t>SEMESTER PROGRAM</t>
  </si>
  <si>
    <t>Semester</t>
  </si>
  <si>
    <t>NO</t>
  </si>
  <si>
    <t>JULY</t>
  </si>
  <si>
    <t>AUGUST</t>
  </si>
  <si>
    <t>SEPTEMBER</t>
  </si>
  <si>
    <t>OCTOBER</t>
  </si>
  <si>
    <t>NOVEMBER</t>
  </si>
  <si>
    <t>DECEMBER</t>
  </si>
  <si>
    <t>TIME ALLOCATION</t>
  </si>
  <si>
    <t>NOTE</t>
  </si>
  <si>
    <t>Approved,</t>
  </si>
  <si>
    <t>Subject Teacher</t>
  </si>
  <si>
    <t>JANUARY</t>
  </si>
  <si>
    <t>FEBRUARY</t>
  </si>
  <si>
    <t>MARCH</t>
  </si>
  <si>
    <t>APRIL</t>
  </si>
  <si>
    <t>MAY</t>
  </si>
  <si>
    <t>JUNE</t>
  </si>
  <si>
    <t>ANNUAL PROGRAM</t>
  </si>
  <si>
    <t>SUBJECT</t>
  </si>
  <si>
    <t>LEVEL OF EDUCATION</t>
  </si>
  <si>
    <t>CLASS / PROGRAM</t>
  </si>
  <si>
    <t>ACADEMIC YEAR</t>
  </si>
  <si>
    <t>SEMESTER</t>
  </si>
  <si>
    <t>BASE COMPETENCE</t>
  </si>
  <si>
    <t>TOTAL</t>
  </si>
  <si>
    <t>STP</t>
  </si>
  <si>
    <t>INDICATOR</t>
  </si>
  <si>
    <t>MAIN TOPIC</t>
  </si>
  <si>
    <t>SCOPE</t>
  </si>
  <si>
    <t>CONTENTS STANDARD MAPPING</t>
  </si>
  <si>
    <t>REMEDIAL PROGRAM</t>
  </si>
  <si>
    <t>CLASS</t>
  </si>
  <si>
    <t>TIME ESTIMATE</t>
  </si>
  <si>
    <t>PERTEMUAN</t>
  </si>
  <si>
    <t>STANDAR KOMPETENSI</t>
  </si>
  <si>
    <t>KOMPETENSI DASAR</t>
  </si>
  <si>
    <t>INDIKATOR</t>
  </si>
  <si>
    <t>MATERI AJAR</t>
  </si>
  <si>
    <t>KEGIATAN INTI</t>
  </si>
  <si>
    <t>EKSPLORASI</t>
  </si>
  <si>
    <t>ELABORASI</t>
  </si>
  <si>
    <t>KONFIRMASI</t>
  </si>
  <si>
    <t>PENUGASAN</t>
  </si>
  <si>
    <t>SUMBER</t>
  </si>
  <si>
    <t>PENILAIAN</t>
  </si>
  <si>
    <t>JENIS</t>
  </si>
  <si>
    <t>BENTUK</t>
  </si>
  <si>
    <t>TIPE</t>
  </si>
  <si>
    <t>:</t>
  </si>
  <si>
    <t xml:space="preserve">I. </t>
  </si>
  <si>
    <t xml:space="preserve">II. </t>
  </si>
  <si>
    <t>III.</t>
  </si>
  <si>
    <t xml:space="preserve">IV. </t>
  </si>
  <si>
    <t>a.</t>
  </si>
  <si>
    <t>b.</t>
  </si>
  <si>
    <t>c.</t>
  </si>
  <si>
    <t>Mempersiapkan kelas untuk memulai kegiatan belajar mengajar .</t>
  </si>
  <si>
    <t>Peserta didik mendengarkan penjelasan guru tentang tujuan akhir dari pembelajaran materi.</t>
  </si>
  <si>
    <t xml:space="preserve">a. </t>
  </si>
  <si>
    <t xml:space="preserve">b. </t>
  </si>
  <si>
    <t>•</t>
  </si>
  <si>
    <t>Peserta didik dibimbing guru membuat rangkuman tentang :</t>
  </si>
  <si>
    <t>Tugas mandiri tidak terstruktur :</t>
  </si>
  <si>
    <t>V.</t>
  </si>
  <si>
    <t xml:space="preserve">VI. </t>
  </si>
  <si>
    <t xml:space="preserve">Diskusi, Presentasi, Ceramah </t>
  </si>
  <si>
    <t xml:space="preserve">Jakarta, </t>
  </si>
  <si>
    <t xml:space="preserve">LESSON PLAN TABLE </t>
  </si>
  <si>
    <t>Academic Year</t>
  </si>
  <si>
    <t>1 (one)</t>
  </si>
  <si>
    <t>2 (two)</t>
  </si>
  <si>
    <t xml:space="preserve">TEACHER </t>
  </si>
  <si>
    <t>GRADE</t>
  </si>
  <si>
    <t xml:space="preserve">ACADEMIC YEAR </t>
  </si>
  <si>
    <t>TIME</t>
  </si>
  <si>
    <t>TEACHING PROGRAMS</t>
  </si>
  <si>
    <t xml:space="preserve">DATE </t>
  </si>
  <si>
    <t xml:space="preserve">TIME ALLOCATION </t>
  </si>
  <si>
    <t>•
•
•
•</t>
  </si>
  <si>
    <t xml:space="preserve">  </t>
  </si>
  <si>
    <t>ENRICHMENT PROGRAM</t>
  </si>
  <si>
    <t>Peserta didik diberi pertanyaan tentang :</t>
  </si>
  <si>
    <t>Guru menjelaskan tujuan pembelajaran</t>
  </si>
  <si>
    <t>C3</t>
  </si>
  <si>
    <t>Formatif</t>
  </si>
  <si>
    <t>PPK</t>
  </si>
  <si>
    <t>C2</t>
  </si>
  <si>
    <t>PG</t>
  </si>
  <si>
    <t>Uraian</t>
  </si>
  <si>
    <t>Angket</t>
  </si>
  <si>
    <t>Kualitatif</t>
  </si>
  <si>
    <t>Kuantitatif</t>
  </si>
  <si>
    <t>Responsi</t>
  </si>
  <si>
    <t>Tugas</t>
  </si>
  <si>
    <t>PRK</t>
  </si>
  <si>
    <t>SKP</t>
  </si>
  <si>
    <t xml:space="preserve">Mid term </t>
  </si>
  <si>
    <t>C1</t>
  </si>
  <si>
    <t>C4</t>
  </si>
  <si>
    <t>C5</t>
  </si>
  <si>
    <t>C6</t>
  </si>
  <si>
    <t>MATERI</t>
  </si>
  <si>
    <t>SK/KD Sem 1</t>
  </si>
  <si>
    <t>SK/KD Sem 2</t>
  </si>
  <si>
    <t>SK</t>
  </si>
  <si>
    <t>KD</t>
  </si>
  <si>
    <t>INDICATORS</t>
  </si>
  <si>
    <t>T</t>
  </si>
  <si>
    <t>2 (dua)</t>
  </si>
  <si>
    <t>NO SC</t>
  </si>
  <si>
    <t>NO BC</t>
  </si>
  <si>
    <t>EXPLORATION</t>
  </si>
  <si>
    <t>ELABORATION</t>
  </si>
  <si>
    <t>CONFIRMATION</t>
  </si>
  <si>
    <t>ASSIGNMENT</t>
  </si>
  <si>
    <t>RESOURCE</t>
  </si>
  <si>
    <t>ASSESSMENT</t>
  </si>
  <si>
    <t>VALID</t>
  </si>
  <si>
    <t>CORE ACTIVITY</t>
  </si>
  <si>
    <t>TYPE</t>
  </si>
  <si>
    <t>FORM</t>
  </si>
  <si>
    <t>KIND</t>
  </si>
  <si>
    <t>Level of Education</t>
  </si>
  <si>
    <t>Subject</t>
  </si>
  <si>
    <t>Class</t>
  </si>
  <si>
    <t>Meeting</t>
  </si>
  <si>
    <t>Standard of Competence</t>
  </si>
  <si>
    <t>Indicator</t>
  </si>
  <si>
    <t>Time Allocation</t>
  </si>
  <si>
    <t>LEARNING OBJECTIVES :</t>
  </si>
  <si>
    <t>After the learning process, students are expected to :</t>
  </si>
  <si>
    <t>TEACHING MATERIALS :</t>
  </si>
  <si>
    <t>LEARNING METHOD :</t>
  </si>
  <si>
    <t>DETAILS OF THE LEARNING PROCESS :</t>
  </si>
  <si>
    <t>LEARNING ACTIVITY</t>
  </si>
  <si>
    <t>TIME ALLOCATION (Minute)</t>
  </si>
  <si>
    <t>Introduction</t>
  </si>
  <si>
    <t>Core Activity</t>
  </si>
  <si>
    <t>Exploration</t>
  </si>
  <si>
    <t>Elaboration</t>
  </si>
  <si>
    <t>Confirmation</t>
  </si>
  <si>
    <t>Kind</t>
  </si>
  <si>
    <t>Form</t>
  </si>
  <si>
    <t>Type</t>
  </si>
  <si>
    <t>Review</t>
  </si>
  <si>
    <t>Motivation</t>
  </si>
  <si>
    <t>Learning guidelines</t>
  </si>
  <si>
    <t>Closing</t>
  </si>
  <si>
    <t>Approved by</t>
  </si>
  <si>
    <t>LESSON PLAN</t>
  </si>
  <si>
    <t>STANDARD OF COMPETENCE / BASE COMPETENCE</t>
  </si>
  <si>
    <t>STANDARD OF COMPETENCE</t>
  </si>
  <si>
    <t xml:space="preserve">Exploration </t>
  </si>
  <si>
    <t>Resource</t>
  </si>
  <si>
    <t>Assessment</t>
  </si>
  <si>
    <t>Base Competence</t>
  </si>
  <si>
    <t xml:space="preserve">BUKIT SION HIGH SCHOOL </t>
  </si>
  <si>
    <t>X 45 Minutes</t>
  </si>
  <si>
    <t>BUKIT SION HIGH SCHOOL</t>
  </si>
  <si>
    <t>High School Principal</t>
  </si>
  <si>
    <t>Andy Koeswandy, S.Si., M.A.</t>
  </si>
  <si>
    <t>High School</t>
  </si>
  <si>
    <t xml:space="preserve">Bukit Sion High School </t>
  </si>
  <si>
    <t>Bukit Sion High School Principal</t>
  </si>
  <si>
    <t xml:space="preserve">ANDY KOESWANDY, S.Si., M.A. </t>
  </si>
  <si>
    <t xml:space="preserve">Discussion, Presentation, Lecture </t>
  </si>
  <si>
    <t>BUKIT SION CUP 3</t>
  </si>
  <si>
    <t>UAS</t>
  </si>
  <si>
    <t>UN</t>
  </si>
  <si>
    <t>Memberi salam (nilai : bersahabat)
Mengecek kehadiran siswa (nilai : disiplin)
Menanyakan kabar siswa (nilai : peduli sosial)
Disampaikan indikator pembelajaran pada pertemuan hari 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</si>
</sst>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ahoma"/>
      <family val="2"/>
    </font>
    <font>
      <sz val="10"/>
      <name val="Tahoma"/>
      <family val="2"/>
    </font>
    <font>
      <b/>
      <sz val="10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28"/>
      <color theme="1"/>
      <name val="Broadway"/>
      <family val="5"/>
    </font>
    <font>
      <sz val="28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b/>
      <sz val="20"/>
      <name val="Tahoma"/>
      <family val="2"/>
    </font>
    <font>
      <b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4"/>
      <color theme="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274">
    <xf numFmtId="0" fontId="0" fillId="0" borderId="0" xfId="0"/>
    <xf numFmtId="0" fontId="18" fillId="4" borderId="0" xfId="2" applyFill="1" applyProtection="1">
      <protection hidden="1"/>
    </xf>
    <xf numFmtId="0" fontId="18" fillId="4" borderId="0" xfId="2" applyFill="1" applyAlignment="1" applyProtection="1">
      <alignment horizontal="center"/>
      <protection hidden="1"/>
    </xf>
    <xf numFmtId="0" fontId="24" fillId="2" borderId="16" xfId="2" applyFont="1" applyFill="1" applyBorder="1" applyAlignment="1" applyProtection="1">
      <alignment vertical="center"/>
      <protection hidden="1"/>
    </xf>
    <xf numFmtId="0" fontId="24" fillId="2" borderId="17" xfId="2" applyFont="1" applyFill="1" applyBorder="1" applyAlignment="1" applyProtection="1">
      <alignment horizontal="center" vertical="center"/>
      <protection hidden="1"/>
    </xf>
    <xf numFmtId="0" fontId="25" fillId="2" borderId="17" xfId="2" applyFont="1" applyFill="1" applyBorder="1" applyAlignment="1" applyProtection="1">
      <alignment vertical="center"/>
      <protection hidden="1"/>
    </xf>
    <xf numFmtId="0" fontId="25" fillId="2" borderId="18" xfId="2" applyFont="1" applyFill="1" applyBorder="1" applyAlignment="1" applyProtection="1">
      <alignment vertical="center"/>
      <protection hidden="1"/>
    </xf>
    <xf numFmtId="0" fontId="25" fillId="4" borderId="0" xfId="2" applyFont="1" applyFill="1" applyProtection="1">
      <protection hidden="1"/>
    </xf>
    <xf numFmtId="0" fontId="24" fillId="2" borderId="19" xfId="2" applyFont="1" applyFill="1" applyBorder="1" applyAlignment="1" applyProtection="1">
      <alignment vertical="center"/>
      <protection hidden="1"/>
    </xf>
    <xf numFmtId="0" fontId="24" fillId="2" borderId="0" xfId="2" applyFont="1" applyFill="1" applyBorder="1" applyAlignment="1" applyProtection="1">
      <alignment horizontal="center" vertical="center"/>
      <protection hidden="1"/>
    </xf>
    <xf numFmtId="0" fontId="24" fillId="2" borderId="0" xfId="2" applyFont="1" applyFill="1" applyBorder="1" applyAlignment="1" applyProtection="1">
      <alignment vertical="center"/>
      <protection hidden="1"/>
    </xf>
    <xf numFmtId="0" fontId="25" fillId="2" borderId="0" xfId="2" applyFont="1" applyFill="1" applyBorder="1" applyAlignment="1" applyProtection="1">
      <alignment vertical="center"/>
      <protection hidden="1"/>
    </xf>
    <xf numFmtId="0" fontId="25" fillId="2" borderId="20" xfId="2" applyFont="1" applyFill="1" applyBorder="1" applyAlignment="1" applyProtection="1">
      <alignment vertical="center"/>
      <protection hidden="1"/>
    </xf>
    <xf numFmtId="0" fontId="24" fillId="2" borderId="21" xfId="2" applyFont="1" applyFill="1" applyBorder="1" applyAlignment="1" applyProtection="1">
      <alignment vertical="center"/>
      <protection hidden="1"/>
    </xf>
    <xf numFmtId="0" fontId="24" fillId="2" borderId="22" xfId="2" applyFont="1" applyFill="1" applyBorder="1" applyAlignment="1" applyProtection="1">
      <alignment horizontal="center" vertical="center"/>
      <protection hidden="1"/>
    </xf>
    <xf numFmtId="0" fontId="8" fillId="0" borderId="0" xfId="1" applyProtection="1">
      <protection hidden="1"/>
    </xf>
    <xf numFmtId="0" fontId="8" fillId="0" borderId="0" xfId="1" applyAlignment="1" applyProtection="1">
      <alignment horizontal="center"/>
      <protection hidden="1"/>
    </xf>
    <xf numFmtId="0" fontId="10" fillId="0" borderId="0" xfId="1" applyFont="1" applyProtection="1">
      <protection hidden="1"/>
    </xf>
    <xf numFmtId="0" fontId="10" fillId="0" borderId="0" xfId="1" applyFont="1" applyAlignment="1" applyProtection="1">
      <protection hidden="1"/>
    </xf>
    <xf numFmtId="0" fontId="10" fillId="0" borderId="0" xfId="1" applyFont="1" applyBorder="1" applyAlignment="1" applyProtection="1">
      <alignment horizontal="left"/>
      <protection hidden="1"/>
    </xf>
    <xf numFmtId="0" fontId="10" fillId="0" borderId="0" xfId="1" applyFont="1" applyBorder="1" applyAlignment="1" applyProtection="1">
      <alignment horizontal="left" vertical="center"/>
      <protection hidden="1"/>
    </xf>
    <xf numFmtId="0" fontId="10" fillId="0" borderId="0" xfId="1" applyFont="1" applyAlignment="1" applyProtection="1">
      <alignment horizontal="left"/>
      <protection hidden="1"/>
    </xf>
    <xf numFmtId="0" fontId="8" fillId="0" borderId="0" xfId="1" applyAlignment="1" applyProtection="1">
      <alignment vertical="center" wrapText="1"/>
      <protection hidden="1"/>
    </xf>
    <xf numFmtId="0" fontId="8" fillId="0" borderId="0" xfId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0" xfId="1" applyAlignment="1" applyProtection="1">
      <alignment horizontal="center" vertical="center"/>
      <protection hidden="1"/>
    </xf>
    <xf numFmtId="0" fontId="8" fillId="0" borderId="1" xfId="1" applyBorder="1" applyAlignment="1" applyProtection="1">
      <alignment horizontal="center" vertical="center" wrapText="1"/>
      <protection hidden="1"/>
    </xf>
    <xf numFmtId="0" fontId="8" fillId="0" borderId="0" xfId="1" applyAlignment="1" applyProtection="1">
      <alignment vertical="center"/>
      <protection hidden="1"/>
    </xf>
    <xf numFmtId="0" fontId="21" fillId="0" borderId="0" xfId="1" applyFont="1" applyAlignment="1" applyProtection="1">
      <alignment horizontal="center"/>
      <protection hidden="1"/>
    </xf>
    <xf numFmtId="0" fontId="10" fillId="0" borderId="0" xfId="1" applyFont="1" applyAlignment="1" applyProtection="1">
      <alignment horizontal="right"/>
      <protection hidden="1"/>
    </xf>
    <xf numFmtId="49" fontId="8" fillId="0" borderId="0" xfId="1" applyNumberFormat="1" applyBorder="1" applyProtection="1">
      <protection hidden="1"/>
    </xf>
    <xf numFmtId="0" fontId="12" fillId="0" borderId="0" xfId="1" applyFont="1" applyProtection="1">
      <protection hidden="1"/>
    </xf>
    <xf numFmtId="0" fontId="11" fillId="0" borderId="0" xfId="1" applyFont="1" applyProtection="1">
      <protection hidden="1"/>
    </xf>
    <xf numFmtId="0" fontId="11" fillId="0" borderId="0" xfId="1" applyFont="1" applyAlignment="1" applyProtection="1">
      <alignment horizontal="left"/>
      <protection hidden="1"/>
    </xf>
    <xf numFmtId="0" fontId="8" fillId="0" borderId="4" xfId="1" applyBorder="1" applyAlignment="1" applyProtection="1">
      <alignment horizontal="center"/>
      <protection hidden="1"/>
    </xf>
    <xf numFmtId="0" fontId="8" fillId="0" borderId="5" xfId="1" applyBorder="1" applyAlignment="1" applyProtection="1">
      <alignment horizontal="center" vertical="center"/>
      <protection hidden="1"/>
    </xf>
    <xf numFmtId="0" fontId="12" fillId="0" borderId="0" xfId="1" applyFont="1" applyAlignment="1" applyProtection="1">
      <protection hidden="1"/>
    </xf>
    <xf numFmtId="0" fontId="8" fillId="0" borderId="1" xfId="1" applyBorder="1" applyAlignment="1" applyProtection="1">
      <alignment horizontal="left" vertical="top" wrapText="1"/>
      <protection hidden="1"/>
    </xf>
    <xf numFmtId="0" fontId="8" fillId="0" borderId="1" xfId="1" applyBorder="1" applyAlignment="1" applyProtection="1">
      <alignment horizontal="center" vertical="top"/>
      <protection hidden="1"/>
    </xf>
    <xf numFmtId="0" fontId="8" fillId="0" borderId="0" xfId="1" applyAlignment="1" applyProtection="1">
      <alignment horizontal="left" vertical="top" wrapText="1"/>
      <protection hidden="1"/>
    </xf>
    <xf numFmtId="0" fontId="8" fillId="0" borderId="1" xfId="1" applyBorder="1" applyAlignment="1" applyProtection="1">
      <alignment horizontal="center" vertical="top"/>
      <protection locked="0"/>
    </xf>
    <xf numFmtId="0" fontId="8" fillId="0" borderId="1" xfId="1" applyBorder="1" applyAlignment="1" applyProtection="1">
      <alignment horizontal="left" vertical="top" wrapText="1"/>
      <protection locked="0"/>
    </xf>
    <xf numFmtId="0" fontId="20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NumberForma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49" fontId="0" fillId="0" borderId="1" xfId="0" applyNumberFormat="1" applyBorder="1" applyAlignment="1" applyProtection="1">
      <alignment horizontal="center" vertical="top" wrapText="1"/>
      <protection hidden="1"/>
    </xf>
    <xf numFmtId="0" fontId="0" fillId="0" borderId="1" xfId="0" applyNumberFormat="1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 wrapText="1"/>
      <protection hidden="1"/>
    </xf>
    <xf numFmtId="0" fontId="0" fillId="0" borderId="0" xfId="0" applyNumberFormat="1" applyAlignment="1" applyProtection="1">
      <alignment vertical="top" wrapText="1"/>
      <protection hidden="1"/>
    </xf>
    <xf numFmtId="0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NumberForma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49" fontId="6" fillId="0" borderId="1" xfId="0" applyNumberFormat="1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top"/>
      <protection hidden="1"/>
    </xf>
    <xf numFmtId="0" fontId="0" fillId="0" borderId="0" xfId="0" applyAlignment="1" applyProtection="1">
      <alignment vertical="top"/>
      <protection hidden="1"/>
    </xf>
    <xf numFmtId="0" fontId="16" fillId="0" borderId="0" xfId="0" applyFont="1" applyAlignment="1" applyProtection="1">
      <alignment horizontal="left" vertical="top"/>
      <protection hidden="1"/>
    </xf>
    <xf numFmtId="0" fontId="16" fillId="0" borderId="0" xfId="0" applyFont="1" applyAlignment="1" applyProtection="1">
      <alignment horizontal="center" vertical="top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0" fillId="0" borderId="4" xfId="0" applyBorder="1" applyAlignment="1" applyProtection="1">
      <alignment horizontal="center" vertical="top"/>
      <protection hidden="1"/>
    </xf>
    <xf numFmtId="0" fontId="0" fillId="0" borderId="3" xfId="0" applyBorder="1" applyAlignment="1" applyProtection="1">
      <alignment horizontal="center" vertical="top" wrapText="1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center" vertical="top"/>
      <protection hidden="1"/>
    </xf>
    <xf numFmtId="0" fontId="17" fillId="0" borderId="9" xfId="0" applyFont="1" applyBorder="1" applyAlignment="1" applyProtection="1">
      <alignment horizontal="left" vertical="top"/>
      <protection hidden="1"/>
    </xf>
    <xf numFmtId="0" fontId="0" fillId="0" borderId="9" xfId="0" applyBorder="1" applyAlignment="1" applyProtection="1">
      <alignment horizontal="left" vertical="top"/>
      <protection hidden="1"/>
    </xf>
    <xf numFmtId="0" fontId="5" fillId="0" borderId="9" xfId="0" applyFont="1" applyBorder="1" applyAlignment="1" applyProtection="1">
      <alignment horizontal="left" vertical="top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19" fillId="0" borderId="9" xfId="0" applyFont="1" applyBorder="1" applyAlignment="1" applyProtection="1">
      <alignment horizontal="left" vertical="top"/>
      <protection hidden="1"/>
    </xf>
    <xf numFmtId="0" fontId="0" fillId="0" borderId="5" xfId="0" applyBorder="1" applyAlignment="1" applyProtection="1">
      <alignment horizontal="center" vertical="top"/>
      <protection hidden="1"/>
    </xf>
    <xf numFmtId="0" fontId="0" fillId="0" borderId="10" xfId="0" applyBorder="1" applyAlignment="1" applyProtection="1">
      <alignment horizontal="center" vertical="top"/>
      <protection hidden="1"/>
    </xf>
    <xf numFmtId="0" fontId="0" fillId="0" borderId="6" xfId="0" applyBorder="1" applyAlignment="1" applyProtection="1">
      <alignment horizontal="left" vertical="top" wrapText="1"/>
      <protection hidden="1"/>
    </xf>
    <xf numFmtId="0" fontId="0" fillId="0" borderId="4" xfId="0" applyBorder="1" applyProtection="1">
      <protection hidden="1"/>
    </xf>
    <xf numFmtId="0" fontId="0" fillId="0" borderId="6" xfId="0" applyBorder="1" applyAlignment="1" applyProtection="1">
      <alignment horizontal="left" vertical="top"/>
      <protection hidden="1"/>
    </xf>
    <xf numFmtId="0" fontId="26" fillId="0" borderId="0" xfId="0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right"/>
      <protection hidden="1"/>
    </xf>
    <xf numFmtId="49" fontId="0" fillId="0" borderId="0" xfId="0" applyNumberFormat="1" applyAlignment="1" applyProtection="1">
      <alignment horizontal="center" vertical="center"/>
      <protection hidden="1"/>
    </xf>
    <xf numFmtId="0" fontId="16" fillId="0" borderId="0" xfId="0" applyFont="1" applyProtection="1">
      <protection hidden="1"/>
    </xf>
    <xf numFmtId="0" fontId="16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0" fillId="0" borderId="12" xfId="0" applyBorder="1" applyAlignment="1" applyProtection="1">
      <alignment horizontal="center" vertical="center"/>
      <protection locked="0"/>
    </xf>
    <xf numFmtId="0" fontId="8" fillId="0" borderId="1" xfId="1" applyBorder="1" applyAlignment="1" applyProtection="1">
      <alignment horizontal="left" vertical="top" wrapText="1"/>
      <protection hidden="1"/>
    </xf>
    <xf numFmtId="0" fontId="8" fillId="0" borderId="0" xfId="1" applyAlignment="1" applyProtection="1">
      <alignment horizontal="center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16" fillId="0" borderId="0" xfId="0" applyFon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quotePrefix="1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NumberFormat="1" applyAlignment="1" applyProtection="1">
      <alignment horizontal="center" vertical="top" wrapText="1"/>
      <protection hidden="1"/>
    </xf>
    <xf numFmtId="0" fontId="0" fillId="0" borderId="0" xfId="0" applyNumberFormat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0" fillId="0" borderId="0" xfId="0" applyBorder="1" applyAlignment="1" applyProtection="1">
      <alignment horizontal="center" vertical="top"/>
      <protection hidden="1"/>
    </xf>
    <xf numFmtId="49" fontId="0" fillId="0" borderId="0" xfId="0" applyNumberFormat="1" applyBorder="1" applyAlignment="1" applyProtection="1">
      <alignment horizontal="center" vertical="top"/>
      <protection hidden="1"/>
    </xf>
    <xf numFmtId="0" fontId="26" fillId="0" borderId="1" xfId="0" applyFont="1" applyBorder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horizontal="center" vertical="top"/>
      <protection locked="0"/>
    </xf>
    <xf numFmtId="49" fontId="6" fillId="0" borderId="1" xfId="0" applyNumberFormat="1" applyFont="1" applyBorder="1" applyAlignment="1" applyProtection="1">
      <alignment horizontal="center" vertical="top" wrapText="1"/>
      <protection locked="0"/>
    </xf>
    <xf numFmtId="0" fontId="8" fillId="0" borderId="11" xfId="1" applyFont="1" applyBorder="1" applyAlignment="1" applyProtection="1">
      <alignment horizontal="center" vertical="top"/>
      <protection hidden="1"/>
    </xf>
    <xf numFmtId="0" fontId="8" fillId="0" borderId="3" xfId="1" applyFont="1" applyBorder="1" applyAlignment="1" applyProtection="1">
      <alignment horizontal="center" vertical="top"/>
      <protection hidden="1"/>
    </xf>
    <xf numFmtId="0" fontId="8" fillId="0" borderId="10" xfId="1" applyFont="1" applyBorder="1" applyAlignment="1" applyProtection="1">
      <alignment horizontal="center" vertical="top"/>
      <protection hidden="1"/>
    </xf>
    <xf numFmtId="0" fontId="8" fillId="0" borderId="8" xfId="1" applyBorder="1" applyAlignment="1" applyProtection="1">
      <alignment horizontal="center" vertical="top"/>
      <protection hidden="1"/>
    </xf>
    <xf numFmtId="0" fontId="8" fillId="0" borderId="9" xfId="1" applyBorder="1" applyAlignment="1" applyProtection="1">
      <alignment horizontal="center" vertical="top"/>
      <protection hidden="1"/>
    </xf>
    <xf numFmtId="0" fontId="8" fillId="0" borderId="6" xfId="1" applyBorder="1" applyAlignment="1" applyProtection="1">
      <alignment horizontal="center" vertical="top"/>
      <protection hidden="1"/>
    </xf>
    <xf numFmtId="0" fontId="8" fillId="0" borderId="0" xfId="1" applyAlignment="1" applyProtection="1">
      <alignment horizontal="left"/>
      <protection hidden="1"/>
    </xf>
    <xf numFmtId="0" fontId="8" fillId="0" borderId="0" xfId="1" applyAlignment="1" applyProtection="1">
      <alignment horizontal="center" vertical="top" wrapText="1"/>
      <protection hidden="1"/>
    </xf>
    <xf numFmtId="0" fontId="12" fillId="0" borderId="0" xfId="1" applyFont="1" applyAlignment="1" applyProtection="1">
      <alignment horizontal="left"/>
      <protection hidden="1"/>
    </xf>
    <xf numFmtId="0" fontId="8" fillId="0" borderId="0" xfId="1" applyFont="1" applyProtection="1">
      <protection hidden="1"/>
    </xf>
    <xf numFmtId="0" fontId="10" fillId="0" borderId="0" xfId="1" applyFont="1" applyAlignment="1" applyProtection="1">
      <alignment horizontal="left" vertical="top" wrapText="1"/>
      <protection hidden="1"/>
    </xf>
    <xf numFmtId="0" fontId="10" fillId="0" borderId="0" xfId="1" applyFont="1" applyAlignment="1" applyProtection="1">
      <alignment horizontal="right"/>
      <protection hidden="1"/>
    </xf>
    <xf numFmtId="49" fontId="10" fillId="0" borderId="0" xfId="1" applyNumberFormat="1" applyFont="1" applyProtection="1">
      <protection hidden="1"/>
    </xf>
    <xf numFmtId="49" fontId="10" fillId="0" borderId="0" xfId="1" applyNumberFormat="1" applyFont="1" applyAlignment="1" applyProtection="1">
      <alignment horizontal="left"/>
      <protection hidden="1"/>
    </xf>
    <xf numFmtId="49" fontId="10" fillId="0" borderId="0" xfId="1" applyNumberFormat="1" applyFont="1" applyBorder="1" applyProtection="1">
      <protection hidden="1"/>
    </xf>
    <xf numFmtId="0" fontId="10" fillId="0" borderId="0" xfId="1" applyFont="1" applyAlignment="1" applyProtection="1">
      <alignment horizontal="left" vertical="top"/>
      <protection hidden="1"/>
    </xf>
    <xf numFmtId="49" fontId="8" fillId="0" borderId="1" xfId="1" applyNumberFormat="1" applyBorder="1" applyAlignment="1" applyProtection="1">
      <alignment horizontal="center" vertical="top"/>
      <protection locked="0"/>
    </xf>
    <xf numFmtId="0" fontId="16" fillId="0" borderId="1" xfId="0" applyFont="1" applyBorder="1" applyAlignment="1" applyProtection="1">
      <alignment horizontal="center" vertical="top" wrapText="1"/>
      <protection hidden="1"/>
    </xf>
    <xf numFmtId="0" fontId="16" fillId="0" borderId="1" xfId="0" applyNumberFormat="1" applyFont="1" applyBorder="1" applyAlignment="1" applyProtection="1">
      <alignment horizontal="center" vertical="top" wrapText="1"/>
      <protection hidden="1"/>
    </xf>
    <xf numFmtId="0" fontId="0" fillId="0" borderId="0" xfId="0" applyNumberFormat="1" applyBorder="1" applyAlignment="1" applyProtection="1">
      <alignment horizontal="left" vertical="top" wrapText="1"/>
      <protection hidden="1"/>
    </xf>
    <xf numFmtId="0" fontId="0" fillId="0" borderId="0" xfId="0" applyNumberFormat="1" applyBorder="1" applyAlignment="1" applyProtection="1">
      <alignment horizontal="center" vertical="top" wrapText="1"/>
      <protection hidden="1"/>
    </xf>
    <xf numFmtId="0" fontId="0" fillId="0" borderId="1" xfId="0" applyNumberFormat="1" applyBorder="1" applyAlignment="1" applyProtection="1">
      <alignment horizontal="center" vertical="top"/>
      <protection hidden="1"/>
    </xf>
    <xf numFmtId="0" fontId="27" fillId="0" borderId="0" xfId="0" applyFont="1" applyProtection="1">
      <protection hidden="1"/>
    </xf>
    <xf numFmtId="0" fontId="27" fillId="0" borderId="0" xfId="0" applyFont="1" applyAlignment="1" applyProtection="1">
      <alignment horizontal="center"/>
      <protection hidden="1"/>
    </xf>
    <xf numFmtId="0" fontId="16" fillId="5" borderId="1" xfId="0" applyFont="1" applyFill="1" applyBorder="1" applyAlignment="1" applyProtection="1">
      <alignment horizontal="center" vertical="center" wrapText="1"/>
      <protection hidden="1"/>
    </xf>
    <xf numFmtId="0" fontId="12" fillId="6" borderId="1" xfId="1" applyFont="1" applyFill="1" applyBorder="1" applyAlignment="1" applyProtection="1">
      <alignment horizontal="center" vertical="center" wrapText="1"/>
      <protection hidden="1"/>
    </xf>
    <xf numFmtId="0" fontId="16" fillId="6" borderId="1" xfId="0" applyFont="1" applyFill="1" applyBorder="1" applyAlignment="1" applyProtection="1">
      <alignment horizontal="center" vertical="center"/>
      <protection hidden="1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 applyProtection="1">
      <alignment horizontal="left" vertical="top" wrapText="1"/>
      <protection hidden="1"/>
    </xf>
    <xf numFmtId="49" fontId="5" fillId="0" borderId="5" xfId="0" applyNumberFormat="1" applyFont="1" applyBorder="1" applyAlignment="1" applyProtection="1">
      <alignment horizontal="center" vertical="top"/>
      <protection locked="0"/>
    </xf>
    <xf numFmtId="0" fontId="3" fillId="0" borderId="5" xfId="0" applyNumberFormat="1" applyFont="1" applyBorder="1" applyAlignment="1" applyProtection="1">
      <alignment horizontal="center" vertical="top"/>
      <protection locked="0"/>
    </xf>
    <xf numFmtId="0" fontId="5" fillId="0" borderId="5" xfId="0" applyNumberFormat="1" applyFont="1" applyBorder="1" applyAlignment="1" applyProtection="1">
      <alignment horizontal="center" vertical="top"/>
      <protection locked="0"/>
    </xf>
    <xf numFmtId="49" fontId="0" fillId="0" borderId="1" xfId="0" applyNumberFormat="1" applyBorder="1" applyAlignment="1" applyProtection="1">
      <alignment horizontal="center" vertical="top" wrapText="1"/>
      <protection locked="0"/>
    </xf>
    <xf numFmtId="0" fontId="16" fillId="0" borderId="1" xfId="0" applyNumberFormat="1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vertical="top" wrapText="1"/>
      <protection hidden="1"/>
    </xf>
    <xf numFmtId="0" fontId="16" fillId="0" borderId="0" xfId="0" applyNumberFormat="1" applyFont="1" applyAlignment="1" applyProtection="1">
      <alignment horizontal="center" vertical="top" wrapText="1"/>
      <protection hidden="1"/>
    </xf>
    <xf numFmtId="0" fontId="8" fillId="0" borderId="1" xfId="1" applyBorder="1" applyAlignment="1" applyProtection="1">
      <alignment horizontal="center"/>
      <protection hidden="1"/>
    </xf>
    <xf numFmtId="0" fontId="8" fillId="0" borderId="1" xfId="1" applyBorder="1" applyAlignment="1" applyProtection="1">
      <alignment horizontal="center" vertical="top" wrapText="1"/>
      <protection hidden="1"/>
    </xf>
    <xf numFmtId="0" fontId="8" fillId="0" borderId="5" xfId="1" applyBorder="1" applyAlignment="1" applyProtection="1">
      <alignment horizontal="left" vertical="top" wrapText="1"/>
      <protection hidden="1"/>
    </xf>
    <xf numFmtId="0" fontId="12" fillId="0" borderId="1" xfId="1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16" fillId="0" borderId="1" xfId="0" applyFont="1" applyBorder="1" applyAlignment="1" applyProtection="1">
      <alignment horizontal="center" wrapText="1"/>
      <protection hidden="1"/>
    </xf>
    <xf numFmtId="0" fontId="0" fillId="0" borderId="1" xfId="0" applyNumberFormat="1" applyBorder="1" applyAlignment="1" applyProtection="1">
      <alignment horizontal="center" vertical="top" wrapText="1"/>
      <protection hidden="1"/>
    </xf>
    <xf numFmtId="0" fontId="10" fillId="0" borderId="1" xfId="1" applyFont="1" applyBorder="1" applyAlignment="1" applyProtection="1">
      <alignment horizontal="left" vertical="top"/>
      <protection hidden="1"/>
    </xf>
    <xf numFmtId="0" fontId="10" fillId="0" borderId="1" xfId="1" applyFont="1" applyBorder="1" applyAlignment="1" applyProtection="1">
      <alignment horizontal="center"/>
      <protection hidden="1"/>
    </xf>
    <xf numFmtId="0" fontId="11" fillId="0" borderId="0" xfId="1" applyFont="1" applyAlignment="1" applyProtection="1">
      <alignment horizontal="center"/>
      <protection hidden="1"/>
    </xf>
    <xf numFmtId="0" fontId="11" fillId="0" borderId="1" xfId="1" applyFont="1" applyBorder="1" applyAlignment="1" applyProtection="1">
      <alignment horizontal="center" vertical="top" wrapText="1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0" xfId="0" applyNumberFormat="1" applyAlignment="1" applyProtection="1">
      <alignment horizontal="center" wrapText="1"/>
      <protection hidden="1"/>
    </xf>
    <xf numFmtId="0" fontId="16" fillId="0" borderId="0" xfId="0" applyNumberFormat="1" applyFont="1" applyAlignment="1" applyProtection="1">
      <alignment horizontal="center" wrapText="1"/>
      <protection hidden="1"/>
    </xf>
    <xf numFmtId="0" fontId="12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12" fillId="0" borderId="0" xfId="1" applyFont="1" applyAlignment="1" applyProtection="1">
      <alignment horizontal="right"/>
      <protection hidden="1"/>
    </xf>
    <xf numFmtId="0" fontId="0" fillId="4" borderId="0" xfId="0" applyFill="1" applyProtection="1">
      <protection hidden="1"/>
    </xf>
    <xf numFmtId="0" fontId="8" fillId="0" borderId="1" xfId="1" applyFont="1" applyFill="1" applyBorder="1" applyAlignment="1" applyProtection="1">
      <alignment horizontal="center" vertical="top"/>
      <protection locked="0"/>
    </xf>
    <xf numFmtId="0" fontId="8" fillId="0" borderId="1" xfId="1" applyBorder="1" applyAlignment="1" applyProtection="1">
      <alignment horizontal="center" vertical="top" wrapText="1"/>
      <protection locked="0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2" fillId="0" borderId="5" xfId="0" applyNumberFormat="1" applyFont="1" applyBorder="1" applyAlignment="1" applyProtection="1">
      <alignment horizontal="center" vertical="top"/>
      <protection locked="0"/>
    </xf>
    <xf numFmtId="0" fontId="25" fillId="2" borderId="22" xfId="2" applyFont="1" applyFill="1" applyBorder="1" applyAlignment="1" applyProtection="1">
      <alignment vertical="center"/>
      <protection locked="0"/>
    </xf>
    <xf numFmtId="0" fontId="25" fillId="2" borderId="23" xfId="2" applyFont="1" applyFill="1" applyBorder="1" applyAlignment="1" applyProtection="1">
      <alignment vertical="center"/>
      <protection locked="0"/>
    </xf>
    <xf numFmtId="0" fontId="25" fillId="7" borderId="0" xfId="2" applyFont="1" applyFill="1" applyBorder="1" applyAlignment="1" applyProtection="1">
      <alignment horizontal="center" vertical="center"/>
      <protection locked="0"/>
    </xf>
    <xf numFmtId="0" fontId="12" fillId="6" borderId="1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/>
      <protection hidden="1"/>
    </xf>
    <xf numFmtId="49" fontId="1" fillId="0" borderId="5" xfId="0" applyNumberFormat="1" applyFont="1" applyBorder="1" applyAlignment="1" applyProtection="1">
      <alignment horizontal="center" vertical="top"/>
      <protection locked="0"/>
    </xf>
    <xf numFmtId="0" fontId="12" fillId="6" borderId="1" xfId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6" fillId="6" borderId="1" xfId="0" applyFont="1" applyFill="1" applyBorder="1" applyAlignment="1" applyProtection="1">
      <alignment horizontal="center" vertical="center"/>
      <protection hidden="1"/>
    </xf>
    <xf numFmtId="0" fontId="30" fillId="0" borderId="0" xfId="0" applyFont="1" applyAlignment="1">
      <alignment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top" wrapText="1"/>
      <protection locked="0"/>
    </xf>
    <xf numFmtId="49" fontId="8" fillId="0" borderId="1" xfId="1" applyNumberFormat="1" applyBorder="1" applyAlignment="1" applyProtection="1">
      <alignment horizontal="center" vertical="top"/>
      <protection hidden="1"/>
    </xf>
    <xf numFmtId="0" fontId="32" fillId="3" borderId="5" xfId="1" applyFont="1" applyFill="1" applyBorder="1" applyAlignment="1" applyProtection="1">
      <alignment vertical="center"/>
      <protection locked="0"/>
    </xf>
    <xf numFmtId="0" fontId="33" fillId="2" borderId="5" xfId="1" applyFont="1" applyFill="1" applyBorder="1" applyAlignment="1" applyProtection="1">
      <alignment horizontal="center" vertical="center"/>
      <protection locked="0"/>
    </xf>
    <xf numFmtId="0" fontId="33" fillId="3" borderId="5" xfId="1" applyFont="1" applyFill="1" applyBorder="1" applyAlignment="1" applyProtection="1">
      <alignment horizontal="center" vertical="center"/>
      <protection locked="0"/>
    </xf>
    <xf numFmtId="0" fontId="32" fillId="3" borderId="1" xfId="1" applyFont="1" applyFill="1" applyBorder="1" applyAlignment="1" applyProtection="1">
      <alignment vertical="center"/>
      <protection locked="0"/>
    </xf>
    <xf numFmtId="0" fontId="33" fillId="2" borderId="1" xfId="1" applyFont="1" applyFill="1" applyBorder="1" applyAlignment="1" applyProtection="1">
      <alignment horizontal="center" vertical="center"/>
      <protection locked="0"/>
    </xf>
    <xf numFmtId="0" fontId="33" fillId="3" borderId="1" xfId="1" applyFont="1" applyFill="1" applyBorder="1" applyAlignment="1" applyProtection="1">
      <alignment horizontal="center" vertical="center"/>
      <protection locked="0"/>
    </xf>
    <xf numFmtId="0" fontId="32" fillId="2" borderId="5" xfId="1" applyFont="1" applyFill="1" applyBorder="1" applyAlignment="1" applyProtection="1">
      <alignment vertical="center"/>
      <protection locked="0"/>
    </xf>
    <xf numFmtId="0" fontId="32" fillId="2" borderId="1" xfId="1" applyFont="1" applyFill="1" applyBorder="1" applyAlignment="1" applyProtection="1">
      <alignment vertical="center"/>
      <protection locked="0"/>
    </xf>
    <xf numFmtId="0" fontId="25" fillId="7" borderId="22" xfId="2" applyFont="1" applyFill="1" applyBorder="1" applyAlignment="1" applyProtection="1">
      <alignment horizontal="left" vertical="center"/>
      <protection locked="0"/>
    </xf>
    <xf numFmtId="49" fontId="25" fillId="7" borderId="0" xfId="2" applyNumberFormat="1" applyFont="1" applyFill="1" applyBorder="1" applyAlignment="1" applyProtection="1">
      <alignment horizontal="left" vertical="center"/>
      <protection locked="0"/>
    </xf>
    <xf numFmtId="0" fontId="22" fillId="4" borderId="0" xfId="2" applyFont="1" applyFill="1" applyAlignment="1" applyProtection="1">
      <alignment horizontal="center"/>
      <protection hidden="1"/>
    </xf>
    <xf numFmtId="0" fontId="23" fillId="4" borderId="0" xfId="2" applyFont="1" applyFill="1" applyAlignment="1" applyProtection="1">
      <alignment horizontal="center"/>
      <protection hidden="1"/>
    </xf>
    <xf numFmtId="0" fontId="25" fillId="7" borderId="17" xfId="2" applyFont="1" applyFill="1" applyBorder="1" applyAlignment="1" applyProtection="1">
      <alignment horizontal="left" vertical="center"/>
      <protection locked="0"/>
    </xf>
    <xf numFmtId="0" fontId="25" fillId="7" borderId="0" xfId="2" applyFont="1" applyFill="1" applyBorder="1" applyAlignment="1" applyProtection="1">
      <alignment horizontal="left" vertical="center"/>
      <protection locked="0"/>
    </xf>
    <xf numFmtId="0" fontId="32" fillId="2" borderId="4" xfId="1" applyFont="1" applyFill="1" applyBorder="1" applyAlignment="1" applyProtection="1">
      <alignment horizontal="center" vertical="center" textRotation="90"/>
      <protection hidden="1"/>
    </xf>
    <xf numFmtId="0" fontId="32" fillId="2" borderId="5" xfId="1" applyFont="1" applyFill="1" applyBorder="1" applyAlignment="1" applyProtection="1">
      <alignment horizontal="center" vertical="center" textRotation="90"/>
      <protection hidden="1"/>
    </xf>
    <xf numFmtId="0" fontId="32" fillId="2" borderId="3" xfId="1" applyFont="1" applyFill="1" applyBorder="1" applyAlignment="1" applyProtection="1">
      <alignment horizontal="center" vertical="center" textRotation="90"/>
      <protection hidden="1"/>
    </xf>
    <xf numFmtId="0" fontId="32" fillId="2" borderId="9" xfId="1" applyFont="1" applyFill="1" applyBorder="1" applyAlignment="1" applyProtection="1">
      <alignment horizontal="center" vertical="center" textRotation="90"/>
      <protection hidden="1"/>
    </xf>
    <xf numFmtId="0" fontId="32" fillId="2" borderId="10" xfId="1" applyFont="1" applyFill="1" applyBorder="1" applyAlignment="1" applyProtection="1">
      <alignment horizontal="center" vertical="center" textRotation="90"/>
      <protection hidden="1"/>
    </xf>
    <xf numFmtId="0" fontId="32" fillId="2" borderId="6" xfId="1" applyFont="1" applyFill="1" applyBorder="1" applyAlignment="1" applyProtection="1">
      <alignment horizontal="center" vertical="center" textRotation="90"/>
      <protection hidden="1"/>
    </xf>
    <xf numFmtId="0" fontId="12" fillId="0" borderId="0" xfId="1" applyFont="1" applyBorder="1" applyAlignment="1" applyProtection="1">
      <alignment horizontal="center"/>
      <protection hidden="1"/>
    </xf>
    <xf numFmtId="0" fontId="9" fillId="0" borderId="0" xfId="1" applyFont="1" applyAlignment="1" applyProtection="1">
      <alignment horizontal="center"/>
      <protection hidden="1"/>
    </xf>
    <xf numFmtId="0" fontId="13" fillId="6" borderId="1" xfId="1" applyFont="1" applyFill="1" applyBorder="1" applyAlignment="1" applyProtection="1">
      <alignment horizontal="center" vertical="center" wrapText="1"/>
      <protection hidden="1"/>
    </xf>
    <xf numFmtId="0" fontId="12" fillId="6" borderId="1" xfId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Alignment="1" applyProtection="1">
      <alignment horizontal="center"/>
      <protection hidden="1"/>
    </xf>
    <xf numFmtId="0" fontId="8" fillId="0" borderId="13" xfId="1" applyFont="1" applyFill="1" applyBorder="1" applyAlignment="1" applyProtection="1">
      <alignment horizontal="left" vertical="top" wrapText="1"/>
      <protection locked="0"/>
    </xf>
    <xf numFmtId="0" fontId="8" fillId="0" borderId="7" xfId="1" applyFont="1" applyFill="1" applyBorder="1" applyAlignment="1" applyProtection="1">
      <alignment horizontal="left" vertical="top" wrapText="1"/>
      <protection locked="0"/>
    </xf>
    <xf numFmtId="0" fontId="12" fillId="0" borderId="0" xfId="1" applyFont="1" applyAlignment="1" applyProtection="1">
      <alignment horizontal="center"/>
      <protection hidden="1"/>
    </xf>
    <xf numFmtId="0" fontId="8" fillId="0" borderId="10" xfId="1" applyNumberFormat="1" applyFont="1" applyBorder="1" applyAlignment="1" applyProtection="1">
      <alignment horizontal="left" vertical="top" wrapText="1"/>
      <protection hidden="1"/>
    </xf>
    <xf numFmtId="0" fontId="8" fillId="0" borderId="6" xfId="1" applyNumberFormat="1" applyFont="1" applyBorder="1" applyAlignment="1" applyProtection="1">
      <alignment horizontal="left" vertical="top" wrapText="1"/>
      <protection hidden="1"/>
    </xf>
    <xf numFmtId="0" fontId="12" fillId="0" borderId="9" xfId="1" applyFont="1" applyBorder="1" applyAlignment="1" applyProtection="1">
      <alignment horizontal="center"/>
      <protection hidden="1"/>
    </xf>
    <xf numFmtId="0" fontId="11" fillId="0" borderId="11" xfId="1" applyFont="1" applyBorder="1" applyAlignment="1" applyProtection="1">
      <alignment horizontal="center" vertical="center"/>
      <protection hidden="1"/>
    </xf>
    <xf numFmtId="0" fontId="11" fillId="0" borderId="3" xfId="1" applyFont="1" applyBorder="1" applyAlignment="1" applyProtection="1">
      <alignment horizontal="center" vertical="center"/>
      <protection hidden="1"/>
    </xf>
    <xf numFmtId="0" fontId="11" fillId="0" borderId="5" xfId="1" applyFont="1" applyBorder="1" applyAlignment="1" applyProtection="1">
      <alignment horizontal="center" vertical="center"/>
      <protection hidden="1"/>
    </xf>
    <xf numFmtId="0" fontId="8" fillId="0" borderId="11" xfId="1" applyNumberFormat="1" applyFont="1" applyBorder="1" applyAlignment="1" applyProtection="1">
      <alignment horizontal="left" vertical="top" wrapText="1"/>
      <protection hidden="1"/>
    </xf>
    <xf numFmtId="0" fontId="8" fillId="0" borderId="8" xfId="1" applyNumberFormat="1" applyFont="1" applyBorder="1" applyAlignment="1" applyProtection="1">
      <alignment horizontal="left" vertical="top" wrapText="1"/>
      <protection hidden="1"/>
    </xf>
    <xf numFmtId="0" fontId="8" fillId="0" borderId="3" xfId="1" applyNumberFormat="1" applyFont="1" applyBorder="1" applyAlignment="1" applyProtection="1">
      <alignment horizontal="left" vertical="top" wrapText="1"/>
      <protection hidden="1"/>
    </xf>
    <xf numFmtId="0" fontId="8" fillId="0" borderId="9" xfId="1" applyNumberFormat="1" applyFont="1" applyBorder="1" applyAlignment="1" applyProtection="1">
      <alignment horizontal="left" vertical="top" wrapText="1"/>
      <protection hidden="1"/>
    </xf>
    <xf numFmtId="0" fontId="12" fillId="0" borderId="10" xfId="1" applyFont="1" applyBorder="1" applyAlignment="1" applyProtection="1">
      <alignment horizontal="center"/>
      <protection hidden="1"/>
    </xf>
    <xf numFmtId="0" fontId="12" fillId="0" borderId="14" xfId="1" applyFont="1" applyBorder="1" applyAlignment="1" applyProtection="1">
      <alignment horizontal="center"/>
      <protection hidden="1"/>
    </xf>
    <xf numFmtId="0" fontId="12" fillId="0" borderId="6" xfId="1" applyFont="1" applyBorder="1" applyAlignment="1" applyProtection="1">
      <alignment horizontal="center"/>
      <protection hidden="1"/>
    </xf>
    <xf numFmtId="0" fontId="11" fillId="0" borderId="2" xfId="1" applyFont="1" applyBorder="1" applyAlignment="1" applyProtection="1">
      <alignment horizontal="center" vertical="center"/>
      <protection hidden="1"/>
    </xf>
    <xf numFmtId="0" fontId="11" fillId="0" borderId="4" xfId="1" applyFont="1" applyBorder="1" applyAlignment="1" applyProtection="1">
      <alignment horizontal="center" vertical="center"/>
      <protection hidden="1"/>
    </xf>
    <xf numFmtId="0" fontId="12" fillId="6" borderId="7" xfId="1" applyFont="1" applyFill="1" applyBorder="1" applyAlignment="1" applyProtection="1">
      <alignment horizontal="center" vertical="center" wrapText="1"/>
      <protection hidden="1"/>
    </xf>
    <xf numFmtId="0" fontId="12" fillId="6" borderId="8" xfId="1" applyFont="1" applyFill="1" applyBorder="1" applyAlignment="1" applyProtection="1">
      <alignment horizontal="center" vertical="center" wrapText="1"/>
      <protection hidden="1"/>
    </xf>
    <xf numFmtId="0" fontId="12" fillId="6" borderId="11" xfId="1" applyFont="1" applyFill="1" applyBorder="1" applyAlignment="1" applyProtection="1">
      <alignment horizontal="center" vertical="center"/>
      <protection hidden="1"/>
    </xf>
    <xf numFmtId="0" fontId="12" fillId="6" borderId="8" xfId="1" applyFont="1" applyFill="1" applyBorder="1" applyAlignment="1" applyProtection="1">
      <alignment horizontal="center" vertical="center"/>
      <protection hidden="1"/>
    </xf>
    <xf numFmtId="0" fontId="12" fillId="6" borderId="3" xfId="1" applyFont="1" applyFill="1" applyBorder="1" applyAlignment="1" applyProtection="1">
      <alignment horizontal="center" vertical="center"/>
      <protection hidden="1"/>
    </xf>
    <xf numFmtId="0" fontId="12" fillId="6" borderId="9" xfId="1" applyFont="1" applyFill="1" applyBorder="1" applyAlignment="1" applyProtection="1">
      <alignment horizontal="center" vertical="center"/>
      <protection hidden="1"/>
    </xf>
    <xf numFmtId="0" fontId="28" fillId="0" borderId="0" xfId="1" applyFont="1" applyAlignment="1" applyProtection="1">
      <alignment horizontal="center"/>
      <protection hidden="1"/>
    </xf>
    <xf numFmtId="0" fontId="12" fillId="0" borderId="0" xfId="1" applyFont="1" applyAlignment="1" applyProtection="1">
      <alignment horizontal="left" vertical="top"/>
      <protection hidden="1"/>
    </xf>
    <xf numFmtId="0" fontId="12" fillId="0" borderId="0" xfId="1" applyFont="1" applyAlignment="1" applyProtection="1">
      <alignment horizontal="left"/>
      <protection hidden="1"/>
    </xf>
    <xf numFmtId="0" fontId="12" fillId="6" borderId="1" xfId="1" applyFont="1" applyFill="1" applyBorder="1" applyAlignment="1" applyProtection="1">
      <alignment horizontal="center" vertical="center"/>
      <protection hidden="1"/>
    </xf>
    <xf numFmtId="0" fontId="12" fillId="6" borderId="1" xfId="1" applyFont="1" applyFill="1" applyBorder="1" applyAlignment="1" applyProtection="1">
      <alignment horizontal="center" vertical="top" wrapText="1"/>
      <protection hidden="1"/>
    </xf>
    <xf numFmtId="0" fontId="12" fillId="6" borderId="11" xfId="1" applyFont="1" applyFill="1" applyBorder="1" applyAlignment="1" applyProtection="1">
      <alignment horizontal="center" vertical="center" wrapText="1"/>
      <protection hidden="1"/>
    </xf>
    <xf numFmtId="0" fontId="12" fillId="6" borderId="10" xfId="1" applyFont="1" applyFill="1" applyBorder="1" applyAlignment="1" applyProtection="1">
      <alignment horizontal="center" vertical="center" wrapText="1"/>
      <protection hidden="1"/>
    </xf>
    <xf numFmtId="0" fontId="12" fillId="6" borderId="6" xfId="1" applyFont="1" applyFill="1" applyBorder="1" applyAlignment="1" applyProtection="1">
      <alignment horizontal="center" vertical="center" wrapText="1"/>
      <protection hidden="1"/>
    </xf>
    <xf numFmtId="0" fontId="12" fillId="6" borderId="2" xfId="1" applyFont="1" applyFill="1" applyBorder="1" applyAlignment="1" applyProtection="1">
      <alignment horizontal="center" vertical="center"/>
      <protection hidden="1"/>
    </xf>
    <xf numFmtId="0" fontId="12" fillId="6" borderId="5" xfId="1" applyFont="1" applyFill="1" applyBorder="1" applyAlignment="1" applyProtection="1">
      <alignment horizontal="center" vertical="center"/>
      <protection hidden="1"/>
    </xf>
    <xf numFmtId="0" fontId="12" fillId="6" borderId="2" xfId="1" applyFont="1" applyFill="1" applyBorder="1" applyAlignment="1" applyProtection="1">
      <alignment horizontal="center" vertical="center" wrapText="1"/>
      <protection hidden="1"/>
    </xf>
    <xf numFmtId="0" fontId="12" fillId="6" borderId="5" xfId="1" applyFont="1" applyFill="1" applyBorder="1" applyAlignment="1" applyProtection="1">
      <alignment horizontal="center" vertical="center" wrapText="1"/>
      <protection hidden="1"/>
    </xf>
    <xf numFmtId="0" fontId="16" fillId="5" borderId="2" xfId="0" applyFont="1" applyFill="1" applyBorder="1" applyAlignment="1" applyProtection="1">
      <alignment horizontal="center" vertical="center" wrapText="1"/>
      <protection hidden="1"/>
    </xf>
    <xf numFmtId="0" fontId="16" fillId="5" borderId="5" xfId="0" applyFont="1" applyFill="1" applyBorder="1" applyAlignment="1" applyProtection="1">
      <alignment horizontal="center" vertical="center" wrapText="1"/>
      <protection hidden="1"/>
    </xf>
    <xf numFmtId="0" fontId="16" fillId="5" borderId="1" xfId="0" applyNumberFormat="1" applyFont="1" applyFill="1" applyBorder="1" applyAlignment="1" applyProtection="1">
      <alignment horizontal="center" vertical="center"/>
      <protection hidden="1"/>
    </xf>
    <xf numFmtId="0" fontId="16" fillId="5" borderId="1" xfId="0" applyFont="1" applyFill="1" applyBorder="1" applyAlignment="1" applyProtection="1">
      <alignment horizontal="center" vertical="center"/>
      <protection hidden="1"/>
    </xf>
    <xf numFmtId="0" fontId="29" fillId="5" borderId="2" xfId="0" applyFont="1" applyFill="1" applyBorder="1" applyAlignment="1" applyProtection="1">
      <alignment horizontal="center" vertical="center" wrapText="1"/>
      <protection hidden="1"/>
    </xf>
    <xf numFmtId="0" fontId="29" fillId="5" borderId="5" xfId="0" applyFont="1" applyFill="1" applyBorder="1" applyAlignment="1" applyProtection="1">
      <alignment horizontal="center" vertical="center" wrapText="1"/>
      <protection hidden="1"/>
    </xf>
    <xf numFmtId="0" fontId="16" fillId="5" borderId="2" xfId="0" applyNumberFormat="1" applyFont="1" applyFill="1" applyBorder="1" applyAlignment="1" applyProtection="1">
      <alignment horizontal="center" vertical="center" wrapText="1"/>
      <protection hidden="1"/>
    </xf>
    <xf numFmtId="0" fontId="16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16" fillId="5" borderId="13" xfId="0" applyFont="1" applyFill="1" applyBorder="1" applyAlignment="1" applyProtection="1">
      <alignment horizontal="center"/>
      <protection hidden="1"/>
    </xf>
    <xf numFmtId="0" fontId="16" fillId="5" borderId="15" xfId="0" applyFont="1" applyFill="1" applyBorder="1" applyAlignment="1" applyProtection="1">
      <alignment horizontal="center"/>
      <protection hidden="1"/>
    </xf>
    <xf numFmtId="0" fontId="16" fillId="5" borderId="7" xfId="0" applyFont="1" applyFill="1" applyBorder="1" applyAlignment="1" applyProtection="1">
      <alignment horizontal="center"/>
      <protection hidden="1"/>
    </xf>
    <xf numFmtId="0" fontId="16" fillId="5" borderId="1" xfId="0" applyFont="1" applyFill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15" xfId="0" applyFont="1" applyBorder="1" applyAlignment="1" applyProtection="1">
      <alignment horizontal="center"/>
      <protection hidden="1"/>
    </xf>
    <xf numFmtId="0" fontId="16" fillId="0" borderId="7" xfId="0" applyFont="1" applyBorder="1" applyAlignment="1" applyProtection="1">
      <alignment horizontal="center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16" fillId="6" borderId="1" xfId="0" applyFont="1" applyFill="1" applyBorder="1" applyAlignment="1" applyProtection="1">
      <alignment horizontal="center" vertical="center"/>
      <protection hidden="1"/>
    </xf>
    <xf numFmtId="0" fontId="16" fillId="0" borderId="11" xfId="0" applyFont="1" applyBorder="1" applyAlignment="1" applyProtection="1">
      <alignment horizontal="left" vertical="top"/>
      <protection hidden="1"/>
    </xf>
    <xf numFmtId="0" fontId="16" fillId="0" borderId="8" xfId="0" applyFont="1" applyBorder="1" applyAlignment="1" applyProtection="1">
      <alignment horizontal="left" vertical="top"/>
      <protection hidden="1"/>
    </xf>
    <xf numFmtId="0" fontId="16" fillId="0" borderId="2" xfId="0" applyFont="1" applyBorder="1" applyAlignment="1" applyProtection="1">
      <alignment horizontal="center" vertical="center"/>
      <protection hidden="1"/>
    </xf>
    <xf numFmtId="0" fontId="16" fillId="0" borderId="5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1" fillId="0" borderId="0" xfId="0" applyFont="1" applyAlignment="1" applyProtection="1">
      <alignment horizontal="center" vertical="top"/>
      <protection hidden="1"/>
    </xf>
    <xf numFmtId="0" fontId="16" fillId="0" borderId="0" xfId="0" applyFont="1" applyAlignment="1" applyProtection="1">
      <alignment horizontal="left" vertical="top"/>
      <protection hidden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MENU!A1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'LP Print Sem 1'!A1"/><Relationship Id="rId2" Type="http://schemas.openxmlformats.org/officeDocument/2006/relationships/hyperlink" Target="#'LP Print Sem 2'!A1"/><Relationship Id="rId1" Type="http://schemas.openxmlformats.org/officeDocument/2006/relationships/hyperlink" Target="#MENU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'LP Tabel Sem 2'!A1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'LP Print Sem 1'!A1"/><Relationship Id="rId3" Type="http://schemas.openxmlformats.org/officeDocument/2006/relationships/hyperlink" Target="#Pemetaan!A1"/><Relationship Id="rId7" Type="http://schemas.openxmlformats.org/officeDocument/2006/relationships/hyperlink" Target="#'LP Tabel Sem 2'!A1"/><Relationship Id="rId2" Type="http://schemas.openxmlformats.org/officeDocument/2006/relationships/hyperlink" Target="#ProSem!A1"/><Relationship Id="rId1" Type="http://schemas.openxmlformats.org/officeDocument/2006/relationships/hyperlink" Target="#ProTa!A1"/><Relationship Id="rId6" Type="http://schemas.openxmlformats.org/officeDocument/2006/relationships/hyperlink" Target="#'LP Tabel Sem 1'!A1"/><Relationship Id="rId5" Type="http://schemas.openxmlformats.org/officeDocument/2006/relationships/hyperlink" Target="#Enrichment!A1"/><Relationship Id="rId10" Type="http://schemas.openxmlformats.org/officeDocument/2006/relationships/hyperlink" Target="#INPUT!A1"/><Relationship Id="rId4" Type="http://schemas.openxmlformats.org/officeDocument/2006/relationships/hyperlink" Target="#Remedial!A1"/><Relationship Id="rId9" Type="http://schemas.openxmlformats.org/officeDocument/2006/relationships/hyperlink" Target="#'LP Print Sem 2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ProTa!A1"/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ProSem!A1"/><Relationship Id="rId2" Type="http://schemas.openxmlformats.org/officeDocument/2006/relationships/hyperlink" Target="#Pemetaan!A1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ProTa!A1"/><Relationship Id="rId2" Type="http://schemas.openxmlformats.org/officeDocument/2006/relationships/hyperlink" Target="#Remedial!A1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Pemetaan!A1"/><Relationship Id="rId2" Type="http://schemas.openxmlformats.org/officeDocument/2006/relationships/hyperlink" Target="#Enrichment!A1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Remedial!A1"/><Relationship Id="rId2" Type="http://schemas.openxmlformats.org/officeDocument/2006/relationships/hyperlink" Target="#'LP Tabel Sem 1'!A1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Enrichment!A1"/><Relationship Id="rId2" Type="http://schemas.openxmlformats.org/officeDocument/2006/relationships/hyperlink" Target="#'LP Print Sem 1'!A1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LP Tabel Sem 1'!A1"/><Relationship Id="rId2" Type="http://schemas.openxmlformats.org/officeDocument/2006/relationships/hyperlink" Target="#'LP Tabel Sem 2'!A1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3</xdr:row>
      <xdr:rowOff>152399</xdr:rowOff>
    </xdr:from>
    <xdr:to>
      <xdr:col>8</xdr:col>
      <xdr:colOff>57150</xdr:colOff>
      <xdr:row>12</xdr:row>
      <xdr:rowOff>159752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52900" y="1657349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12</xdr:col>
      <xdr:colOff>409575</xdr:colOff>
      <xdr:row>10</xdr:row>
      <xdr:rowOff>152401</xdr:rowOff>
    </xdr:from>
    <xdr:to>
      <xdr:col>13</xdr:col>
      <xdr:colOff>485775</xdr:colOff>
      <xdr:row>13</xdr:row>
      <xdr:rowOff>114301</xdr:rowOff>
    </xdr:to>
    <xdr:sp macro="" textlink="">
      <xdr:nvSpPr>
        <xdr:cNvPr id="3" name="Right Arrow 2">
          <a:hlinkClick xmlns:r="http://schemas.openxmlformats.org/officeDocument/2006/relationships" r:id="rId2"/>
        </xdr:cNvPr>
        <xdr:cNvSpPr/>
      </xdr:nvSpPr>
      <xdr:spPr>
        <a:xfrm>
          <a:off x="8858250" y="2552701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676275</xdr:colOff>
      <xdr:row>122</xdr:row>
      <xdr:rowOff>95250</xdr:rowOff>
    </xdr:from>
    <xdr:to>
      <xdr:col>17</xdr:col>
      <xdr:colOff>600075</xdr:colOff>
      <xdr:row>123</xdr:row>
      <xdr:rowOff>180975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16906875" y="17640300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17</xdr:col>
      <xdr:colOff>666750</xdr:colOff>
      <xdr:row>121</xdr:row>
      <xdr:rowOff>152400</xdr:rowOff>
    </xdr:from>
    <xdr:to>
      <xdr:col>18</xdr:col>
      <xdr:colOff>638175</xdr:colOff>
      <xdr:row>124</xdr:row>
      <xdr:rowOff>114300</xdr:rowOff>
    </xdr:to>
    <xdr:sp macro="" textlink="">
      <xdr:nvSpPr>
        <xdr:cNvPr id="3" name="Right Arrow 2">
          <a:hlinkClick xmlns:r="http://schemas.openxmlformats.org/officeDocument/2006/relationships" r:id="rId2"/>
        </xdr:cNvPr>
        <xdr:cNvSpPr/>
      </xdr:nvSpPr>
      <xdr:spPr>
        <a:xfrm>
          <a:off x="17611725" y="1750695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15</xdr:col>
      <xdr:colOff>1304925</xdr:colOff>
      <xdr:row>121</xdr:row>
      <xdr:rowOff>161926</xdr:rowOff>
    </xdr:from>
    <xdr:to>
      <xdr:col>16</xdr:col>
      <xdr:colOff>590550</xdr:colOff>
      <xdr:row>124</xdr:row>
      <xdr:rowOff>114300</xdr:rowOff>
    </xdr:to>
    <xdr:sp macro="" textlink="">
      <xdr:nvSpPr>
        <xdr:cNvPr id="4" name="Left Arrow 3">
          <a:hlinkClick xmlns:r="http://schemas.openxmlformats.org/officeDocument/2006/relationships" r:id="rId3"/>
        </xdr:cNvPr>
        <xdr:cNvSpPr/>
      </xdr:nvSpPr>
      <xdr:spPr>
        <a:xfrm>
          <a:off x="16154400" y="1751647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17</xdr:row>
      <xdr:rowOff>161925</xdr:rowOff>
    </xdr:from>
    <xdr:ext cx="938462" cy="264560"/>
    <xdr:sp macro="" textlink="">
      <xdr:nvSpPr>
        <xdr:cNvPr id="2" name="TextBox 1"/>
        <xdr:cNvSpPr txBox="1"/>
      </xdr:nvSpPr>
      <xdr:spPr>
        <a:xfrm>
          <a:off x="1933575" y="601980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4</xdr:col>
      <xdr:colOff>28575</xdr:colOff>
      <xdr:row>161</xdr:row>
      <xdr:rowOff>104775</xdr:rowOff>
    </xdr:from>
    <xdr:to>
      <xdr:col>4</xdr:col>
      <xdr:colOff>666750</xdr:colOff>
      <xdr:row>163</xdr:row>
      <xdr:rowOff>0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5800725" y="19259550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3</xdr:col>
      <xdr:colOff>3429000</xdr:colOff>
      <xdr:row>160</xdr:row>
      <xdr:rowOff>171451</xdr:rowOff>
    </xdr:from>
    <xdr:to>
      <xdr:col>3</xdr:col>
      <xdr:colOff>4095750</xdr:colOff>
      <xdr:row>163</xdr:row>
      <xdr:rowOff>123825</xdr:rowOff>
    </xdr:to>
    <xdr:sp macro="" textlink="">
      <xdr:nvSpPr>
        <xdr:cNvPr id="5" name="Left Arrow 4">
          <a:hlinkClick xmlns:r="http://schemas.openxmlformats.org/officeDocument/2006/relationships" r:id="rId2"/>
        </xdr:cNvPr>
        <xdr:cNvSpPr/>
      </xdr:nvSpPr>
      <xdr:spPr>
        <a:xfrm>
          <a:off x="5048250" y="191357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66675</xdr:rowOff>
    </xdr:from>
    <xdr:to>
      <xdr:col>5</xdr:col>
      <xdr:colOff>323850</xdr:colOff>
      <xdr:row>12</xdr:row>
      <xdr:rowOff>161925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1838325" y="2276475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ANNUAL PROGRAM</a:t>
          </a:r>
        </a:p>
      </xdr:txBody>
    </xdr:sp>
    <xdr:clientData/>
  </xdr:twoCellAnchor>
  <xdr:twoCellAnchor>
    <xdr:from>
      <xdr:col>2</xdr:col>
      <xdr:colOff>600075</xdr:colOff>
      <xdr:row>4</xdr:row>
      <xdr:rowOff>114300</xdr:rowOff>
    </xdr:from>
    <xdr:to>
      <xdr:col>5</xdr:col>
      <xdr:colOff>304800</xdr:colOff>
      <xdr:row>8</xdr:row>
      <xdr:rowOff>19050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1819275" y="1371600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SEMESTER</a:t>
          </a:r>
          <a:r>
            <a:rPr lang="en-US" sz="1400" b="1" baseline="0"/>
            <a:t> </a:t>
          </a:r>
          <a:r>
            <a:rPr lang="en-US" sz="1400" b="1"/>
            <a:t>PROGRAM</a:t>
          </a:r>
        </a:p>
      </xdr:txBody>
    </xdr:sp>
    <xdr:clientData/>
  </xdr:twoCellAnchor>
  <xdr:twoCellAnchor>
    <xdr:from>
      <xdr:col>3</xdr:col>
      <xdr:colOff>0</xdr:colOff>
      <xdr:row>14</xdr:row>
      <xdr:rowOff>28575</xdr:rowOff>
    </xdr:from>
    <xdr:to>
      <xdr:col>5</xdr:col>
      <xdr:colOff>314325</xdr:colOff>
      <xdr:row>17</xdr:row>
      <xdr:rowOff>123825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1828800" y="3190875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CONTENTS  MAPPING</a:t>
          </a:r>
        </a:p>
      </xdr:txBody>
    </xdr:sp>
    <xdr:clientData/>
  </xdr:twoCellAnchor>
  <xdr:twoCellAnchor>
    <xdr:from>
      <xdr:col>6</xdr:col>
      <xdr:colOff>142875</xdr:colOff>
      <xdr:row>4</xdr:row>
      <xdr:rowOff>114300</xdr:rowOff>
    </xdr:from>
    <xdr:to>
      <xdr:col>8</xdr:col>
      <xdr:colOff>457200</xdr:colOff>
      <xdr:row>8</xdr:row>
      <xdr:rowOff>19050</xdr:rowOff>
    </xdr:to>
    <xdr:sp macro="" textlink="">
      <xdr:nvSpPr>
        <xdr:cNvPr id="5" name="Rounded Rectangle 4">
          <a:hlinkClick xmlns:r="http://schemas.openxmlformats.org/officeDocument/2006/relationships" r:id="rId4"/>
        </xdr:cNvPr>
        <xdr:cNvSpPr/>
      </xdr:nvSpPr>
      <xdr:spPr>
        <a:xfrm>
          <a:off x="3800475" y="1371600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REMEDIAL</a:t>
          </a:r>
          <a:r>
            <a:rPr lang="en-US" sz="1400" b="1" baseline="0"/>
            <a:t> </a:t>
          </a:r>
          <a:r>
            <a:rPr lang="en-US" sz="1400" b="1"/>
            <a:t>PROGRAM</a:t>
          </a:r>
        </a:p>
      </xdr:txBody>
    </xdr:sp>
    <xdr:clientData/>
  </xdr:twoCellAnchor>
  <xdr:twoCellAnchor>
    <xdr:from>
      <xdr:col>6</xdr:col>
      <xdr:colOff>161925</xdr:colOff>
      <xdr:row>9</xdr:row>
      <xdr:rowOff>66675</xdr:rowOff>
    </xdr:from>
    <xdr:to>
      <xdr:col>8</xdr:col>
      <xdr:colOff>476250</xdr:colOff>
      <xdr:row>12</xdr:row>
      <xdr:rowOff>161925</xdr:rowOff>
    </xdr:to>
    <xdr:sp macro="" textlink="">
      <xdr:nvSpPr>
        <xdr:cNvPr id="6" name="Rounded Rectangle 5">
          <a:hlinkClick xmlns:r="http://schemas.openxmlformats.org/officeDocument/2006/relationships" r:id="rId5"/>
        </xdr:cNvPr>
        <xdr:cNvSpPr/>
      </xdr:nvSpPr>
      <xdr:spPr>
        <a:xfrm>
          <a:off x="3819525" y="2276475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ENRICHMENT</a:t>
          </a:r>
          <a:r>
            <a:rPr lang="en-US" sz="1400" b="1" baseline="0"/>
            <a:t> </a:t>
          </a:r>
          <a:r>
            <a:rPr lang="en-US" sz="1400" b="1"/>
            <a:t>PROGRAM</a:t>
          </a:r>
        </a:p>
      </xdr:txBody>
    </xdr:sp>
    <xdr:clientData/>
  </xdr:twoCellAnchor>
  <xdr:twoCellAnchor>
    <xdr:from>
      <xdr:col>6</xdr:col>
      <xdr:colOff>161925</xdr:colOff>
      <xdr:row>14</xdr:row>
      <xdr:rowOff>38100</xdr:rowOff>
    </xdr:from>
    <xdr:to>
      <xdr:col>8</xdr:col>
      <xdr:colOff>476250</xdr:colOff>
      <xdr:row>17</xdr:row>
      <xdr:rowOff>133350</xdr:rowOff>
    </xdr:to>
    <xdr:sp macro="" textlink="">
      <xdr:nvSpPr>
        <xdr:cNvPr id="7" name="Rounded Rectangle 6">
          <a:hlinkClick xmlns:r="http://schemas.openxmlformats.org/officeDocument/2006/relationships" r:id="rId6"/>
        </xdr:cNvPr>
        <xdr:cNvSpPr/>
      </xdr:nvSpPr>
      <xdr:spPr>
        <a:xfrm>
          <a:off x="3819525" y="3200400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SEM 1 LESSON PLAN TABLE</a:t>
          </a:r>
        </a:p>
      </xdr:txBody>
    </xdr:sp>
    <xdr:clientData/>
  </xdr:twoCellAnchor>
  <xdr:twoCellAnchor>
    <xdr:from>
      <xdr:col>9</xdr:col>
      <xdr:colOff>257175</xdr:colOff>
      <xdr:row>4</xdr:row>
      <xdr:rowOff>114300</xdr:rowOff>
    </xdr:from>
    <xdr:to>
      <xdr:col>11</xdr:col>
      <xdr:colOff>571500</xdr:colOff>
      <xdr:row>8</xdr:row>
      <xdr:rowOff>19050</xdr:rowOff>
    </xdr:to>
    <xdr:sp macro="" textlink="">
      <xdr:nvSpPr>
        <xdr:cNvPr id="8" name="Rounded Rectangle 7">
          <a:hlinkClick xmlns:r="http://schemas.openxmlformats.org/officeDocument/2006/relationships" r:id="rId7"/>
        </xdr:cNvPr>
        <xdr:cNvSpPr/>
      </xdr:nvSpPr>
      <xdr:spPr>
        <a:xfrm>
          <a:off x="5743575" y="1371600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SEM</a:t>
          </a:r>
          <a:r>
            <a:rPr lang="en-US" sz="1400" b="1" baseline="0"/>
            <a:t> 2 LESSON PLAN TABLE</a:t>
          </a:r>
        </a:p>
      </xdr:txBody>
    </xdr:sp>
    <xdr:clientData/>
  </xdr:twoCellAnchor>
  <xdr:twoCellAnchor>
    <xdr:from>
      <xdr:col>9</xdr:col>
      <xdr:colOff>266700</xdr:colOff>
      <xdr:row>9</xdr:row>
      <xdr:rowOff>85725</xdr:rowOff>
    </xdr:from>
    <xdr:to>
      <xdr:col>11</xdr:col>
      <xdr:colOff>581025</xdr:colOff>
      <xdr:row>12</xdr:row>
      <xdr:rowOff>180975</xdr:rowOff>
    </xdr:to>
    <xdr:sp macro="" textlink="">
      <xdr:nvSpPr>
        <xdr:cNvPr id="9" name="Rounded Rectangle 8">
          <a:hlinkClick xmlns:r="http://schemas.openxmlformats.org/officeDocument/2006/relationships" r:id="rId8"/>
        </xdr:cNvPr>
        <xdr:cNvSpPr/>
      </xdr:nvSpPr>
      <xdr:spPr>
        <a:xfrm>
          <a:off x="5753100" y="2295525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SEM 1 LESSON PLAN</a:t>
          </a:r>
        </a:p>
      </xdr:txBody>
    </xdr:sp>
    <xdr:clientData/>
  </xdr:twoCellAnchor>
  <xdr:twoCellAnchor>
    <xdr:from>
      <xdr:col>9</xdr:col>
      <xdr:colOff>276225</xdr:colOff>
      <xdr:row>14</xdr:row>
      <xdr:rowOff>47625</xdr:rowOff>
    </xdr:from>
    <xdr:to>
      <xdr:col>11</xdr:col>
      <xdr:colOff>590550</xdr:colOff>
      <xdr:row>17</xdr:row>
      <xdr:rowOff>142875</xdr:rowOff>
    </xdr:to>
    <xdr:sp macro="" textlink="">
      <xdr:nvSpPr>
        <xdr:cNvPr id="10" name="Rounded Rectangle 9">
          <a:hlinkClick xmlns:r="http://schemas.openxmlformats.org/officeDocument/2006/relationships" r:id="rId9"/>
        </xdr:cNvPr>
        <xdr:cNvSpPr/>
      </xdr:nvSpPr>
      <xdr:spPr>
        <a:xfrm>
          <a:off x="5762625" y="3209925"/>
          <a:ext cx="1533525" cy="6667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SEM 2 LESSON PLAN</a:t>
          </a:r>
        </a:p>
      </xdr:txBody>
    </xdr:sp>
    <xdr:clientData/>
  </xdr:twoCellAnchor>
  <xdr:twoCellAnchor>
    <xdr:from>
      <xdr:col>10</xdr:col>
      <xdr:colOff>561975</xdr:colOff>
      <xdr:row>18</xdr:row>
      <xdr:rowOff>171450</xdr:rowOff>
    </xdr:from>
    <xdr:to>
      <xdr:col>12</xdr:col>
      <xdr:colOff>28575</xdr:colOff>
      <xdr:row>21</xdr:row>
      <xdr:rowOff>133350</xdr:rowOff>
    </xdr:to>
    <xdr:sp macro="" textlink="">
      <xdr:nvSpPr>
        <xdr:cNvPr id="26" name="Right Arrow 25">
          <a:hlinkClick xmlns:r="http://schemas.openxmlformats.org/officeDocument/2006/relationships" r:id="rId2"/>
        </xdr:cNvPr>
        <xdr:cNvSpPr/>
      </xdr:nvSpPr>
      <xdr:spPr>
        <a:xfrm>
          <a:off x="6657975" y="409575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9</xdr:col>
      <xdr:colOff>438150</xdr:colOff>
      <xdr:row>18</xdr:row>
      <xdr:rowOff>171451</xdr:rowOff>
    </xdr:from>
    <xdr:to>
      <xdr:col>10</xdr:col>
      <xdr:colOff>495300</xdr:colOff>
      <xdr:row>21</xdr:row>
      <xdr:rowOff>123825</xdr:rowOff>
    </xdr:to>
    <xdr:sp macro="" textlink="">
      <xdr:nvSpPr>
        <xdr:cNvPr id="32" name="Left Arrow 31">
          <a:hlinkClick xmlns:r="http://schemas.openxmlformats.org/officeDocument/2006/relationships" r:id="rId10"/>
        </xdr:cNvPr>
        <xdr:cNvSpPr/>
      </xdr:nvSpPr>
      <xdr:spPr>
        <a:xfrm>
          <a:off x="5924550" y="40957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888185</xdr:colOff>
      <xdr:row>2</xdr:row>
      <xdr:rowOff>104775</xdr:rowOff>
    </xdr:from>
    <xdr:to>
      <xdr:col>2</xdr:col>
      <xdr:colOff>158118</xdr:colOff>
      <xdr:row>6</xdr:row>
      <xdr:rowOff>48783</xdr:rowOff>
    </xdr:to>
    <xdr:grpSp>
      <xdr:nvGrpSpPr>
        <xdr:cNvPr id="7" name="Group 6"/>
        <xdr:cNvGrpSpPr/>
      </xdr:nvGrpSpPr>
      <xdr:grpSpPr>
        <a:xfrm>
          <a:off x="1231085" y="561975"/>
          <a:ext cx="346258" cy="591708"/>
          <a:chOff x="934000" y="562708"/>
          <a:chExt cx="222433" cy="585113"/>
        </a:xfrm>
      </xdr:grpSpPr>
      <xdr:sp macro="" textlink="">
        <xdr:nvSpPr>
          <xdr:cNvPr id="2" name="TextBox 1"/>
          <xdr:cNvSpPr txBox="1"/>
        </xdr:nvSpPr>
        <xdr:spPr>
          <a:xfrm>
            <a:off x="934000" y="562708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" name="TextBox 2"/>
          <xdr:cNvSpPr txBox="1"/>
        </xdr:nvSpPr>
        <xdr:spPr>
          <a:xfrm>
            <a:off x="934000" y="883261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/>
          <xdr:cNvSpPr txBox="1"/>
        </xdr:nvSpPr>
        <xdr:spPr>
          <a:xfrm>
            <a:off x="934000" y="72298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33</xdr:col>
      <xdr:colOff>1057275</xdr:colOff>
      <xdr:row>2</xdr:row>
      <xdr:rowOff>104775</xdr:rowOff>
    </xdr:from>
    <xdr:to>
      <xdr:col>34</xdr:col>
      <xdr:colOff>127183</xdr:colOff>
      <xdr:row>5</xdr:row>
      <xdr:rowOff>42554</xdr:rowOff>
    </xdr:to>
    <xdr:grpSp>
      <xdr:nvGrpSpPr>
        <xdr:cNvPr id="8" name="Group 7"/>
        <xdr:cNvGrpSpPr/>
      </xdr:nvGrpSpPr>
      <xdr:grpSpPr>
        <a:xfrm>
          <a:off x="10144125" y="561975"/>
          <a:ext cx="355783" cy="423554"/>
          <a:chOff x="10306050" y="561975"/>
          <a:chExt cx="222433" cy="423554"/>
        </a:xfrm>
      </xdr:grpSpPr>
      <xdr:sp macro="" textlink="">
        <xdr:nvSpPr>
          <xdr:cNvPr id="4" name="TextBox 3"/>
          <xdr:cNvSpPr txBox="1"/>
        </xdr:nvSpPr>
        <xdr:spPr>
          <a:xfrm>
            <a:off x="10306050" y="720969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/>
          <xdr:cNvSpPr txBox="1"/>
        </xdr:nvSpPr>
        <xdr:spPr>
          <a:xfrm>
            <a:off x="10306050" y="5619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2</xdr:col>
      <xdr:colOff>38100</xdr:colOff>
      <xdr:row>4</xdr:row>
      <xdr:rowOff>114300</xdr:rowOff>
    </xdr:from>
    <xdr:ext cx="938462" cy="264560"/>
    <xdr:sp macro="" textlink="">
      <xdr:nvSpPr>
        <xdr:cNvPr id="17" name="TextBox 16"/>
        <xdr:cNvSpPr txBox="1"/>
      </xdr:nvSpPr>
      <xdr:spPr>
        <a:xfrm>
          <a:off x="1457325" y="8953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1</xdr:col>
      <xdr:colOff>866775</xdr:colOff>
      <xdr:row>53</xdr:row>
      <xdr:rowOff>104775</xdr:rowOff>
    </xdr:from>
    <xdr:to>
      <xdr:col>2</xdr:col>
      <xdr:colOff>12883</xdr:colOff>
      <xdr:row>57</xdr:row>
      <xdr:rowOff>45485</xdr:rowOff>
    </xdr:to>
    <xdr:grpSp>
      <xdr:nvGrpSpPr>
        <xdr:cNvPr id="9" name="Group 8"/>
        <xdr:cNvGrpSpPr/>
      </xdr:nvGrpSpPr>
      <xdr:grpSpPr>
        <a:xfrm>
          <a:off x="1209675" y="9286875"/>
          <a:ext cx="222433" cy="588410"/>
          <a:chOff x="933450" y="9286875"/>
          <a:chExt cx="222433" cy="588410"/>
        </a:xfrm>
      </xdr:grpSpPr>
      <xdr:sp macro="" textlink="">
        <xdr:nvSpPr>
          <xdr:cNvPr id="12" name="TextBox 11"/>
          <xdr:cNvSpPr txBox="1"/>
        </xdr:nvSpPr>
        <xdr:spPr>
          <a:xfrm>
            <a:off x="933450" y="92868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933450" y="94488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8" name="TextBox 17"/>
          <xdr:cNvSpPr txBox="1"/>
        </xdr:nvSpPr>
        <xdr:spPr>
          <a:xfrm>
            <a:off x="933450" y="96107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2</xdr:col>
      <xdr:colOff>38100</xdr:colOff>
      <xdr:row>55</xdr:row>
      <xdr:rowOff>114300</xdr:rowOff>
    </xdr:from>
    <xdr:ext cx="938462" cy="264560"/>
    <xdr:sp macro="" textlink="">
      <xdr:nvSpPr>
        <xdr:cNvPr id="19" name="TextBox 18"/>
        <xdr:cNvSpPr txBox="1"/>
      </xdr:nvSpPr>
      <xdr:spPr>
        <a:xfrm>
          <a:off x="1457325" y="96202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33</xdr:col>
      <xdr:colOff>1057275</xdr:colOff>
      <xdr:row>53</xdr:row>
      <xdr:rowOff>104775</xdr:rowOff>
    </xdr:from>
    <xdr:to>
      <xdr:col>34</xdr:col>
      <xdr:colOff>127183</xdr:colOff>
      <xdr:row>56</xdr:row>
      <xdr:rowOff>42554</xdr:rowOff>
    </xdr:to>
    <xdr:grpSp>
      <xdr:nvGrpSpPr>
        <xdr:cNvPr id="20" name="Group 19"/>
        <xdr:cNvGrpSpPr/>
      </xdr:nvGrpSpPr>
      <xdr:grpSpPr>
        <a:xfrm>
          <a:off x="10144125" y="9286875"/>
          <a:ext cx="355783" cy="423554"/>
          <a:chOff x="10306050" y="561975"/>
          <a:chExt cx="222433" cy="423554"/>
        </a:xfrm>
      </xdr:grpSpPr>
      <xdr:sp macro="" textlink="">
        <xdr:nvSpPr>
          <xdr:cNvPr id="21" name="TextBox 20"/>
          <xdr:cNvSpPr txBox="1"/>
        </xdr:nvSpPr>
        <xdr:spPr>
          <a:xfrm>
            <a:off x="10306050" y="720969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2" name="TextBox 21"/>
          <xdr:cNvSpPr txBox="1"/>
        </xdr:nvSpPr>
        <xdr:spPr>
          <a:xfrm>
            <a:off x="10306050" y="5619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33</xdr:col>
      <xdr:colOff>1162050</xdr:colOff>
      <xdr:row>103</xdr:row>
      <xdr:rowOff>47625</xdr:rowOff>
    </xdr:from>
    <xdr:to>
      <xdr:col>34</xdr:col>
      <xdr:colOff>514350</xdr:colOff>
      <xdr:row>105</xdr:row>
      <xdr:rowOff>0</xdr:rowOff>
    </xdr:to>
    <xdr:sp macro="" textlink="">
      <xdr:nvSpPr>
        <xdr:cNvPr id="23" name="Rounded Rectangle 22">
          <a:hlinkClick xmlns:r="http://schemas.openxmlformats.org/officeDocument/2006/relationships" r:id="rId1"/>
        </xdr:cNvPr>
        <xdr:cNvSpPr/>
      </xdr:nvSpPr>
      <xdr:spPr>
        <a:xfrm>
          <a:off x="10248900" y="17325975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34</xdr:col>
      <xdr:colOff>581025</xdr:colOff>
      <xdr:row>102</xdr:row>
      <xdr:rowOff>76200</xdr:rowOff>
    </xdr:from>
    <xdr:to>
      <xdr:col>34</xdr:col>
      <xdr:colOff>1266825</xdr:colOff>
      <xdr:row>105</xdr:row>
      <xdr:rowOff>123825</xdr:rowOff>
    </xdr:to>
    <xdr:sp macro="" textlink="">
      <xdr:nvSpPr>
        <xdr:cNvPr id="24" name="Right Arrow 23">
          <a:hlinkClick xmlns:r="http://schemas.openxmlformats.org/officeDocument/2006/relationships" r:id="rId2"/>
        </xdr:cNvPr>
        <xdr:cNvSpPr/>
      </xdr:nvSpPr>
      <xdr:spPr>
        <a:xfrm>
          <a:off x="10953750" y="1719262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33</xdr:col>
      <xdr:colOff>409575</xdr:colOff>
      <xdr:row>102</xdr:row>
      <xdr:rowOff>85726</xdr:rowOff>
    </xdr:from>
    <xdr:to>
      <xdr:col>33</xdr:col>
      <xdr:colOff>1076325</xdr:colOff>
      <xdr:row>105</xdr:row>
      <xdr:rowOff>123825</xdr:rowOff>
    </xdr:to>
    <xdr:sp macro="" textlink="">
      <xdr:nvSpPr>
        <xdr:cNvPr id="25" name="Left Arrow 24">
          <a:hlinkClick xmlns:r="http://schemas.openxmlformats.org/officeDocument/2006/relationships" r:id="rId1"/>
        </xdr:cNvPr>
        <xdr:cNvSpPr/>
      </xdr:nvSpPr>
      <xdr:spPr>
        <a:xfrm>
          <a:off x="9496425" y="172021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179388</xdr:colOff>
      <xdr:row>2</xdr:row>
      <xdr:rowOff>95250</xdr:rowOff>
    </xdr:from>
    <xdr:ext cx="222433" cy="264560"/>
    <xdr:sp macro="" textlink="">
      <xdr:nvSpPr>
        <xdr:cNvPr id="2" name="TextBox 1"/>
        <xdr:cNvSpPr txBox="1"/>
      </xdr:nvSpPr>
      <xdr:spPr>
        <a:xfrm>
          <a:off x="1433513" y="428625"/>
          <a:ext cx="2224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:</a:t>
          </a:r>
        </a:p>
      </xdr:txBody>
    </xdr:sp>
    <xdr:clientData/>
  </xdr:oneCellAnchor>
  <xdr:oneCellAnchor>
    <xdr:from>
      <xdr:col>1</xdr:col>
      <xdr:colOff>174625</xdr:colOff>
      <xdr:row>3</xdr:row>
      <xdr:rowOff>95248</xdr:rowOff>
    </xdr:from>
    <xdr:ext cx="222433" cy="264560"/>
    <xdr:sp macro="" textlink="">
      <xdr:nvSpPr>
        <xdr:cNvPr id="3" name="TextBox 2"/>
        <xdr:cNvSpPr txBox="1"/>
      </xdr:nvSpPr>
      <xdr:spPr>
        <a:xfrm>
          <a:off x="1428750" y="587373"/>
          <a:ext cx="2224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:</a:t>
          </a:r>
        </a:p>
      </xdr:txBody>
    </xdr:sp>
    <xdr:clientData/>
  </xdr:oneCellAnchor>
  <xdr:oneCellAnchor>
    <xdr:from>
      <xdr:col>1</xdr:col>
      <xdr:colOff>176214</xdr:colOff>
      <xdr:row>4</xdr:row>
      <xdr:rowOff>88898</xdr:rowOff>
    </xdr:from>
    <xdr:ext cx="222433" cy="264560"/>
    <xdr:sp macro="" textlink="">
      <xdr:nvSpPr>
        <xdr:cNvPr id="4" name="TextBox 3"/>
        <xdr:cNvSpPr txBox="1"/>
      </xdr:nvSpPr>
      <xdr:spPr>
        <a:xfrm>
          <a:off x="1430339" y="739773"/>
          <a:ext cx="2224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:</a:t>
          </a:r>
        </a:p>
      </xdr:txBody>
    </xdr:sp>
    <xdr:clientData/>
  </xdr:oneCellAnchor>
  <xdr:oneCellAnchor>
    <xdr:from>
      <xdr:col>1</xdr:col>
      <xdr:colOff>177800</xdr:colOff>
      <xdr:row>5</xdr:row>
      <xdr:rowOff>90486</xdr:rowOff>
    </xdr:from>
    <xdr:ext cx="222433" cy="264560"/>
    <xdr:sp macro="" textlink="">
      <xdr:nvSpPr>
        <xdr:cNvPr id="5" name="TextBox 4"/>
        <xdr:cNvSpPr txBox="1"/>
      </xdr:nvSpPr>
      <xdr:spPr>
        <a:xfrm>
          <a:off x="1431925" y="900111"/>
          <a:ext cx="2224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:</a:t>
          </a:r>
        </a:p>
      </xdr:txBody>
    </xdr:sp>
    <xdr:clientData/>
  </xdr:oneCellAnchor>
  <xdr:twoCellAnchor>
    <xdr:from>
      <xdr:col>3</xdr:col>
      <xdr:colOff>561975</xdr:colOff>
      <xdr:row>82</xdr:row>
      <xdr:rowOff>57150</xdr:rowOff>
    </xdr:from>
    <xdr:to>
      <xdr:col>4</xdr:col>
      <xdr:colOff>409575</xdr:colOff>
      <xdr:row>84</xdr:row>
      <xdr:rowOff>9525</xdr:rowOff>
    </xdr:to>
    <xdr:sp macro="" textlink="">
      <xdr:nvSpPr>
        <xdr:cNvPr id="6" name="Rounded Rectangle 5">
          <a:hlinkClick xmlns:r="http://schemas.openxmlformats.org/officeDocument/2006/relationships" r:id="rId1"/>
        </xdr:cNvPr>
        <xdr:cNvSpPr/>
      </xdr:nvSpPr>
      <xdr:spPr>
        <a:xfrm>
          <a:off x="5219700" y="13658850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4</xdr:col>
      <xdr:colOff>476250</xdr:colOff>
      <xdr:row>81</xdr:row>
      <xdr:rowOff>85725</xdr:rowOff>
    </xdr:from>
    <xdr:to>
      <xdr:col>4</xdr:col>
      <xdr:colOff>1162050</xdr:colOff>
      <xdr:row>84</xdr:row>
      <xdr:rowOff>133350</xdr:rowOff>
    </xdr:to>
    <xdr:sp macro="" textlink="">
      <xdr:nvSpPr>
        <xdr:cNvPr id="7" name="Right Arrow 6">
          <a:hlinkClick xmlns:r="http://schemas.openxmlformats.org/officeDocument/2006/relationships" r:id="rId2"/>
        </xdr:cNvPr>
        <xdr:cNvSpPr/>
      </xdr:nvSpPr>
      <xdr:spPr>
        <a:xfrm>
          <a:off x="5924550" y="1352550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2</xdr:col>
      <xdr:colOff>2847975</xdr:colOff>
      <xdr:row>81</xdr:row>
      <xdr:rowOff>95251</xdr:rowOff>
    </xdr:from>
    <xdr:to>
      <xdr:col>3</xdr:col>
      <xdr:colOff>476250</xdr:colOff>
      <xdr:row>84</xdr:row>
      <xdr:rowOff>133350</xdr:rowOff>
    </xdr:to>
    <xdr:sp macro="" textlink="">
      <xdr:nvSpPr>
        <xdr:cNvPr id="8" name="Left Arrow 7">
          <a:hlinkClick xmlns:r="http://schemas.openxmlformats.org/officeDocument/2006/relationships" r:id="rId3"/>
        </xdr:cNvPr>
        <xdr:cNvSpPr/>
      </xdr:nvSpPr>
      <xdr:spPr>
        <a:xfrm>
          <a:off x="4467225" y="135350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123825</xdr:colOff>
      <xdr:row>4</xdr:row>
      <xdr:rowOff>114300</xdr:rowOff>
    </xdr:from>
    <xdr:ext cx="938462" cy="264560"/>
    <xdr:sp macro="" textlink="">
      <xdr:nvSpPr>
        <xdr:cNvPr id="5" name="TextBox 4"/>
        <xdr:cNvSpPr txBox="1"/>
      </xdr:nvSpPr>
      <xdr:spPr>
        <a:xfrm>
          <a:off x="2533650" y="10858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7</xdr:col>
      <xdr:colOff>1066801</xdr:colOff>
      <xdr:row>2</xdr:row>
      <xdr:rowOff>95250</xdr:rowOff>
    </xdr:from>
    <xdr:to>
      <xdr:col>8</xdr:col>
      <xdr:colOff>19050</xdr:colOff>
      <xdr:row>5</xdr:row>
      <xdr:rowOff>42554</xdr:rowOff>
    </xdr:to>
    <xdr:grpSp>
      <xdr:nvGrpSpPr>
        <xdr:cNvPr id="11" name="Group 10"/>
        <xdr:cNvGrpSpPr/>
      </xdr:nvGrpSpPr>
      <xdr:grpSpPr>
        <a:xfrm>
          <a:off x="10077451" y="742950"/>
          <a:ext cx="238124" cy="433079"/>
          <a:chOff x="9372600" y="428625"/>
          <a:chExt cx="222433" cy="433079"/>
        </a:xfrm>
      </xdr:grpSpPr>
      <xdr:sp macro="" textlink="">
        <xdr:nvSpPr>
          <xdr:cNvPr id="9" name="TextBox 8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3</xdr:col>
      <xdr:colOff>123825</xdr:colOff>
      <xdr:row>87</xdr:row>
      <xdr:rowOff>114300</xdr:rowOff>
    </xdr:from>
    <xdr:ext cx="938462" cy="264560"/>
    <xdr:sp macro="" textlink="">
      <xdr:nvSpPr>
        <xdr:cNvPr id="16" name="TextBox 15"/>
        <xdr:cNvSpPr txBox="1"/>
      </xdr:nvSpPr>
      <xdr:spPr>
        <a:xfrm>
          <a:off x="2533650" y="9667875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7</xdr:col>
      <xdr:colOff>1066801</xdr:colOff>
      <xdr:row>85</xdr:row>
      <xdr:rowOff>95250</xdr:rowOff>
    </xdr:from>
    <xdr:to>
      <xdr:col>8</xdr:col>
      <xdr:colOff>19050</xdr:colOff>
      <xdr:row>88</xdr:row>
      <xdr:rowOff>42554</xdr:rowOff>
    </xdr:to>
    <xdr:grpSp>
      <xdr:nvGrpSpPr>
        <xdr:cNvPr id="20" name="Group 19"/>
        <xdr:cNvGrpSpPr/>
      </xdr:nvGrpSpPr>
      <xdr:grpSpPr>
        <a:xfrm>
          <a:off x="10077451" y="9324975"/>
          <a:ext cx="238124" cy="433079"/>
          <a:chOff x="9372600" y="428625"/>
          <a:chExt cx="222433" cy="433079"/>
        </a:xfrm>
      </xdr:grpSpPr>
      <xdr:sp macro="" textlink="">
        <xdr:nvSpPr>
          <xdr:cNvPr id="21" name="TextBox 20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2" name="TextBox 21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7</xdr:col>
      <xdr:colOff>952500</xdr:colOff>
      <xdr:row>165</xdr:row>
      <xdr:rowOff>47625</xdr:rowOff>
    </xdr:from>
    <xdr:to>
      <xdr:col>8</xdr:col>
      <xdr:colOff>304800</xdr:colOff>
      <xdr:row>167</xdr:row>
      <xdr:rowOff>0</xdr:rowOff>
    </xdr:to>
    <xdr:sp macro="" textlink="">
      <xdr:nvSpPr>
        <xdr:cNvPr id="12" name="Rounded Rectangle 11">
          <a:hlinkClick xmlns:r="http://schemas.openxmlformats.org/officeDocument/2006/relationships" r:id="rId1"/>
        </xdr:cNvPr>
        <xdr:cNvSpPr/>
      </xdr:nvSpPr>
      <xdr:spPr>
        <a:xfrm>
          <a:off x="9963150" y="17078325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8</xdr:col>
      <xdr:colOff>371475</xdr:colOff>
      <xdr:row>164</xdr:row>
      <xdr:rowOff>76200</xdr:rowOff>
    </xdr:from>
    <xdr:to>
      <xdr:col>8</xdr:col>
      <xdr:colOff>1057275</xdr:colOff>
      <xdr:row>167</xdr:row>
      <xdr:rowOff>123825</xdr:rowOff>
    </xdr:to>
    <xdr:sp macro="" textlink="">
      <xdr:nvSpPr>
        <xdr:cNvPr id="13" name="Right Arrow 12">
          <a:hlinkClick xmlns:r="http://schemas.openxmlformats.org/officeDocument/2006/relationships" r:id="rId2"/>
        </xdr:cNvPr>
        <xdr:cNvSpPr/>
      </xdr:nvSpPr>
      <xdr:spPr>
        <a:xfrm>
          <a:off x="10668000" y="1694497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7</xdr:col>
      <xdr:colOff>200025</xdr:colOff>
      <xdr:row>164</xdr:row>
      <xdr:rowOff>85726</xdr:rowOff>
    </xdr:from>
    <xdr:to>
      <xdr:col>7</xdr:col>
      <xdr:colOff>866775</xdr:colOff>
      <xdr:row>167</xdr:row>
      <xdr:rowOff>123825</xdr:rowOff>
    </xdr:to>
    <xdr:sp macro="" textlink="">
      <xdr:nvSpPr>
        <xdr:cNvPr id="14" name="Left Arrow 13">
          <a:hlinkClick xmlns:r="http://schemas.openxmlformats.org/officeDocument/2006/relationships" r:id="rId3"/>
        </xdr:cNvPr>
        <xdr:cNvSpPr/>
      </xdr:nvSpPr>
      <xdr:spPr>
        <a:xfrm>
          <a:off x="9210675" y="1695450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1390650</xdr:colOff>
      <xdr:row>2</xdr:row>
      <xdr:rowOff>104775</xdr:rowOff>
    </xdr:from>
    <xdr:to>
      <xdr:col>0</xdr:col>
      <xdr:colOff>1613083</xdr:colOff>
      <xdr:row>6</xdr:row>
      <xdr:rowOff>45485</xdr:rowOff>
    </xdr:to>
    <xdr:grpSp>
      <xdr:nvGrpSpPr>
        <xdr:cNvPr id="2" name="Group 1"/>
        <xdr:cNvGrpSpPr/>
      </xdr:nvGrpSpPr>
      <xdr:grpSpPr>
        <a:xfrm>
          <a:off x="1390650" y="752475"/>
          <a:ext cx="222433" cy="588410"/>
          <a:chOff x="2238375" y="438150"/>
          <a:chExt cx="222433" cy="588410"/>
        </a:xfrm>
      </xdr:grpSpPr>
      <xdr:sp macro="" textlink="">
        <xdr:nvSpPr>
          <xdr:cNvPr id="3" name="TextBox 2"/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/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1</xdr:col>
      <xdr:colOff>123825</xdr:colOff>
      <xdr:row>4</xdr:row>
      <xdr:rowOff>114300</xdr:rowOff>
    </xdr:from>
    <xdr:ext cx="938462" cy="264560"/>
    <xdr:sp macro="" textlink="">
      <xdr:nvSpPr>
        <xdr:cNvPr id="6" name="TextBox 5"/>
        <xdr:cNvSpPr txBox="1"/>
      </xdr:nvSpPr>
      <xdr:spPr>
        <a:xfrm>
          <a:off x="1905000" y="10858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2</xdr:col>
      <xdr:colOff>1276350</xdr:colOff>
      <xdr:row>2</xdr:row>
      <xdr:rowOff>95250</xdr:rowOff>
    </xdr:from>
    <xdr:to>
      <xdr:col>2</xdr:col>
      <xdr:colOff>1485900</xdr:colOff>
      <xdr:row>5</xdr:row>
      <xdr:rowOff>42554</xdr:rowOff>
    </xdr:to>
    <xdr:grpSp>
      <xdr:nvGrpSpPr>
        <xdr:cNvPr id="7" name="Group 6"/>
        <xdr:cNvGrpSpPr/>
      </xdr:nvGrpSpPr>
      <xdr:grpSpPr>
        <a:xfrm>
          <a:off x="6438900" y="742950"/>
          <a:ext cx="209550" cy="433079"/>
          <a:chOff x="9372600" y="428625"/>
          <a:chExt cx="222433" cy="433079"/>
        </a:xfrm>
      </xdr:grpSpPr>
      <xdr:sp macro="" textlink="">
        <xdr:nvSpPr>
          <xdr:cNvPr id="8" name="TextBox 7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1390650</xdr:colOff>
      <xdr:row>52</xdr:row>
      <xdr:rowOff>104775</xdr:rowOff>
    </xdr:from>
    <xdr:to>
      <xdr:col>0</xdr:col>
      <xdr:colOff>1613083</xdr:colOff>
      <xdr:row>56</xdr:row>
      <xdr:rowOff>45485</xdr:rowOff>
    </xdr:to>
    <xdr:grpSp>
      <xdr:nvGrpSpPr>
        <xdr:cNvPr id="10" name="Group 9"/>
        <xdr:cNvGrpSpPr/>
      </xdr:nvGrpSpPr>
      <xdr:grpSpPr>
        <a:xfrm>
          <a:off x="1390650" y="9172575"/>
          <a:ext cx="222433" cy="588410"/>
          <a:chOff x="2238375" y="438150"/>
          <a:chExt cx="222433" cy="588410"/>
        </a:xfrm>
      </xdr:grpSpPr>
      <xdr:sp macro="" textlink="">
        <xdr:nvSpPr>
          <xdr:cNvPr id="11" name="TextBox 10"/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2" name="TextBox 11"/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3" name="TextBox 12"/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1</xdr:col>
      <xdr:colOff>123825</xdr:colOff>
      <xdr:row>54</xdr:row>
      <xdr:rowOff>114300</xdr:rowOff>
    </xdr:from>
    <xdr:ext cx="938462" cy="264560"/>
    <xdr:sp macro="" textlink="">
      <xdr:nvSpPr>
        <xdr:cNvPr id="14" name="TextBox 13"/>
        <xdr:cNvSpPr txBox="1"/>
      </xdr:nvSpPr>
      <xdr:spPr>
        <a:xfrm>
          <a:off x="1905000" y="95059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3</xdr:col>
      <xdr:colOff>0</xdr:colOff>
      <xdr:row>52</xdr:row>
      <xdr:rowOff>95250</xdr:rowOff>
    </xdr:from>
    <xdr:to>
      <xdr:col>3</xdr:col>
      <xdr:colOff>3358</xdr:colOff>
      <xdr:row>55</xdr:row>
      <xdr:rowOff>42554</xdr:rowOff>
    </xdr:to>
    <xdr:grpSp>
      <xdr:nvGrpSpPr>
        <xdr:cNvPr id="15" name="Group 14"/>
        <xdr:cNvGrpSpPr/>
      </xdr:nvGrpSpPr>
      <xdr:grpSpPr>
        <a:xfrm>
          <a:off x="6715125" y="9163050"/>
          <a:ext cx="3358" cy="433079"/>
          <a:chOff x="9372600" y="428625"/>
          <a:chExt cx="222433" cy="433079"/>
        </a:xfrm>
      </xdr:grpSpPr>
      <xdr:sp macro="" textlink="">
        <xdr:nvSpPr>
          <xdr:cNvPr id="16" name="TextBox 15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1276350</xdr:colOff>
      <xdr:row>52</xdr:row>
      <xdr:rowOff>95250</xdr:rowOff>
    </xdr:from>
    <xdr:to>
      <xdr:col>2</xdr:col>
      <xdr:colOff>1485900</xdr:colOff>
      <xdr:row>55</xdr:row>
      <xdr:rowOff>42554</xdr:rowOff>
    </xdr:to>
    <xdr:grpSp>
      <xdr:nvGrpSpPr>
        <xdr:cNvPr id="18" name="Group 17"/>
        <xdr:cNvGrpSpPr/>
      </xdr:nvGrpSpPr>
      <xdr:grpSpPr>
        <a:xfrm>
          <a:off x="6438900" y="9163050"/>
          <a:ext cx="209550" cy="433079"/>
          <a:chOff x="9372600" y="428625"/>
          <a:chExt cx="222433" cy="433079"/>
        </a:xfrm>
      </xdr:grpSpPr>
      <xdr:sp macro="" textlink="">
        <xdr:nvSpPr>
          <xdr:cNvPr id="19" name="TextBox 18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1343025</xdr:colOff>
      <xdr:row>100</xdr:row>
      <xdr:rowOff>47625</xdr:rowOff>
    </xdr:from>
    <xdr:to>
      <xdr:col>3</xdr:col>
      <xdr:colOff>428625</xdr:colOff>
      <xdr:row>102</xdr:row>
      <xdr:rowOff>0</xdr:rowOff>
    </xdr:to>
    <xdr:sp macro="" textlink="">
      <xdr:nvSpPr>
        <xdr:cNvPr id="21" name="Rounded Rectangle 20">
          <a:hlinkClick xmlns:r="http://schemas.openxmlformats.org/officeDocument/2006/relationships" r:id="rId1"/>
        </xdr:cNvPr>
        <xdr:cNvSpPr/>
      </xdr:nvSpPr>
      <xdr:spPr>
        <a:xfrm>
          <a:off x="6372225" y="16887825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3</xdr:col>
      <xdr:colOff>495300</xdr:colOff>
      <xdr:row>99</xdr:row>
      <xdr:rowOff>76200</xdr:rowOff>
    </xdr:from>
    <xdr:to>
      <xdr:col>3</xdr:col>
      <xdr:colOff>1181100</xdr:colOff>
      <xdr:row>102</xdr:row>
      <xdr:rowOff>123825</xdr:rowOff>
    </xdr:to>
    <xdr:sp macro="" textlink="">
      <xdr:nvSpPr>
        <xdr:cNvPr id="22" name="Right Arrow 21">
          <a:hlinkClick xmlns:r="http://schemas.openxmlformats.org/officeDocument/2006/relationships" r:id="rId2"/>
        </xdr:cNvPr>
        <xdr:cNvSpPr/>
      </xdr:nvSpPr>
      <xdr:spPr>
        <a:xfrm>
          <a:off x="7077075" y="1675447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2</xdr:col>
      <xdr:colOff>590550</xdr:colOff>
      <xdr:row>99</xdr:row>
      <xdr:rowOff>85726</xdr:rowOff>
    </xdr:from>
    <xdr:to>
      <xdr:col>2</xdr:col>
      <xdr:colOff>1257300</xdr:colOff>
      <xdr:row>102</xdr:row>
      <xdr:rowOff>123825</xdr:rowOff>
    </xdr:to>
    <xdr:sp macro="" textlink="">
      <xdr:nvSpPr>
        <xdr:cNvPr id="23" name="Left Arrow 22">
          <a:hlinkClick xmlns:r="http://schemas.openxmlformats.org/officeDocument/2006/relationships" r:id="rId3"/>
        </xdr:cNvPr>
        <xdr:cNvSpPr/>
      </xdr:nvSpPr>
      <xdr:spPr>
        <a:xfrm>
          <a:off x="5619750" y="1676400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1390650</xdr:colOff>
      <xdr:row>2</xdr:row>
      <xdr:rowOff>104775</xdr:rowOff>
    </xdr:from>
    <xdr:to>
      <xdr:col>0</xdr:col>
      <xdr:colOff>1613083</xdr:colOff>
      <xdr:row>6</xdr:row>
      <xdr:rowOff>45485</xdr:rowOff>
    </xdr:to>
    <xdr:grpSp>
      <xdr:nvGrpSpPr>
        <xdr:cNvPr id="2" name="Group 1"/>
        <xdr:cNvGrpSpPr/>
      </xdr:nvGrpSpPr>
      <xdr:grpSpPr>
        <a:xfrm>
          <a:off x="1390650" y="752475"/>
          <a:ext cx="222433" cy="588410"/>
          <a:chOff x="2238375" y="438150"/>
          <a:chExt cx="222433" cy="588410"/>
        </a:xfrm>
      </xdr:grpSpPr>
      <xdr:sp macro="" textlink="">
        <xdr:nvSpPr>
          <xdr:cNvPr id="3" name="TextBox 2"/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/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1</xdr:col>
      <xdr:colOff>123825</xdr:colOff>
      <xdr:row>4</xdr:row>
      <xdr:rowOff>114300</xdr:rowOff>
    </xdr:from>
    <xdr:ext cx="938462" cy="264560"/>
    <xdr:sp macro="" textlink="">
      <xdr:nvSpPr>
        <xdr:cNvPr id="6" name="TextBox 5"/>
        <xdr:cNvSpPr txBox="1"/>
      </xdr:nvSpPr>
      <xdr:spPr>
        <a:xfrm>
          <a:off x="1905000" y="10858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2</xdr:col>
      <xdr:colOff>1276350</xdr:colOff>
      <xdr:row>2</xdr:row>
      <xdr:rowOff>95250</xdr:rowOff>
    </xdr:from>
    <xdr:to>
      <xdr:col>2</xdr:col>
      <xdr:colOff>1485900</xdr:colOff>
      <xdr:row>5</xdr:row>
      <xdr:rowOff>42554</xdr:rowOff>
    </xdr:to>
    <xdr:grpSp>
      <xdr:nvGrpSpPr>
        <xdr:cNvPr id="7" name="Group 6"/>
        <xdr:cNvGrpSpPr/>
      </xdr:nvGrpSpPr>
      <xdr:grpSpPr>
        <a:xfrm>
          <a:off x="6438900" y="742950"/>
          <a:ext cx="209550" cy="433079"/>
          <a:chOff x="9372600" y="428625"/>
          <a:chExt cx="222433" cy="433079"/>
        </a:xfrm>
      </xdr:grpSpPr>
      <xdr:sp macro="" textlink="">
        <xdr:nvSpPr>
          <xdr:cNvPr id="8" name="TextBox 7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1390650</xdr:colOff>
      <xdr:row>52</xdr:row>
      <xdr:rowOff>104775</xdr:rowOff>
    </xdr:from>
    <xdr:to>
      <xdr:col>0</xdr:col>
      <xdr:colOff>1613083</xdr:colOff>
      <xdr:row>56</xdr:row>
      <xdr:rowOff>45485</xdr:rowOff>
    </xdr:to>
    <xdr:grpSp>
      <xdr:nvGrpSpPr>
        <xdr:cNvPr id="10" name="Group 9"/>
        <xdr:cNvGrpSpPr/>
      </xdr:nvGrpSpPr>
      <xdr:grpSpPr>
        <a:xfrm>
          <a:off x="1390650" y="9172575"/>
          <a:ext cx="222433" cy="588410"/>
          <a:chOff x="2238375" y="438150"/>
          <a:chExt cx="222433" cy="588410"/>
        </a:xfrm>
      </xdr:grpSpPr>
      <xdr:sp macro="" textlink="">
        <xdr:nvSpPr>
          <xdr:cNvPr id="11" name="TextBox 10"/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2" name="TextBox 11"/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3" name="TextBox 12"/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oneCellAnchor>
    <xdr:from>
      <xdr:col>1</xdr:col>
      <xdr:colOff>123825</xdr:colOff>
      <xdr:row>54</xdr:row>
      <xdr:rowOff>114300</xdr:rowOff>
    </xdr:from>
    <xdr:ext cx="938462" cy="264560"/>
    <xdr:sp macro="" textlink="">
      <xdr:nvSpPr>
        <xdr:cNvPr id="14" name="TextBox 13"/>
        <xdr:cNvSpPr txBox="1"/>
      </xdr:nvSpPr>
      <xdr:spPr>
        <a:xfrm>
          <a:off x="1905000" y="950595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3</xdr:col>
      <xdr:colOff>0</xdr:colOff>
      <xdr:row>52</xdr:row>
      <xdr:rowOff>95250</xdr:rowOff>
    </xdr:from>
    <xdr:to>
      <xdr:col>3</xdr:col>
      <xdr:colOff>3358</xdr:colOff>
      <xdr:row>55</xdr:row>
      <xdr:rowOff>42554</xdr:rowOff>
    </xdr:to>
    <xdr:grpSp>
      <xdr:nvGrpSpPr>
        <xdr:cNvPr id="15" name="Group 14"/>
        <xdr:cNvGrpSpPr/>
      </xdr:nvGrpSpPr>
      <xdr:grpSpPr>
        <a:xfrm>
          <a:off x="6715125" y="9163050"/>
          <a:ext cx="3358" cy="433079"/>
          <a:chOff x="9372600" y="428625"/>
          <a:chExt cx="222433" cy="433079"/>
        </a:xfrm>
      </xdr:grpSpPr>
      <xdr:sp macro="" textlink="">
        <xdr:nvSpPr>
          <xdr:cNvPr id="16" name="TextBox 15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1276350</xdr:colOff>
      <xdr:row>52</xdr:row>
      <xdr:rowOff>95250</xdr:rowOff>
    </xdr:from>
    <xdr:to>
      <xdr:col>2</xdr:col>
      <xdr:colOff>1485900</xdr:colOff>
      <xdr:row>55</xdr:row>
      <xdr:rowOff>42554</xdr:rowOff>
    </xdr:to>
    <xdr:grpSp>
      <xdr:nvGrpSpPr>
        <xdr:cNvPr id="18" name="Group 17"/>
        <xdr:cNvGrpSpPr/>
      </xdr:nvGrpSpPr>
      <xdr:grpSpPr>
        <a:xfrm>
          <a:off x="6438900" y="9163050"/>
          <a:ext cx="209550" cy="433079"/>
          <a:chOff x="9372600" y="428625"/>
          <a:chExt cx="222433" cy="433079"/>
        </a:xfrm>
      </xdr:grpSpPr>
      <xdr:sp macro="" textlink="">
        <xdr:nvSpPr>
          <xdr:cNvPr id="19" name="TextBox 18"/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1333500</xdr:colOff>
      <xdr:row>101</xdr:row>
      <xdr:rowOff>38100</xdr:rowOff>
    </xdr:from>
    <xdr:to>
      <xdr:col>3</xdr:col>
      <xdr:colOff>419100</xdr:colOff>
      <xdr:row>102</xdr:row>
      <xdr:rowOff>152400</xdr:rowOff>
    </xdr:to>
    <xdr:sp macro="" textlink="">
      <xdr:nvSpPr>
        <xdr:cNvPr id="21" name="Rounded Rectangle 20">
          <a:hlinkClick xmlns:r="http://schemas.openxmlformats.org/officeDocument/2006/relationships" r:id="rId1"/>
        </xdr:cNvPr>
        <xdr:cNvSpPr/>
      </xdr:nvSpPr>
      <xdr:spPr>
        <a:xfrm>
          <a:off x="6362700" y="17040225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3</xdr:col>
      <xdr:colOff>485775</xdr:colOff>
      <xdr:row>100</xdr:row>
      <xdr:rowOff>66675</xdr:rowOff>
    </xdr:from>
    <xdr:to>
      <xdr:col>3</xdr:col>
      <xdr:colOff>1171575</xdr:colOff>
      <xdr:row>103</xdr:row>
      <xdr:rowOff>114300</xdr:rowOff>
    </xdr:to>
    <xdr:sp macro="" textlink="">
      <xdr:nvSpPr>
        <xdr:cNvPr id="22" name="Right Arrow 21">
          <a:hlinkClick xmlns:r="http://schemas.openxmlformats.org/officeDocument/2006/relationships" r:id="rId2"/>
        </xdr:cNvPr>
        <xdr:cNvSpPr/>
      </xdr:nvSpPr>
      <xdr:spPr>
        <a:xfrm>
          <a:off x="7067550" y="1690687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2</xdr:col>
      <xdr:colOff>581025</xdr:colOff>
      <xdr:row>100</xdr:row>
      <xdr:rowOff>76201</xdr:rowOff>
    </xdr:from>
    <xdr:to>
      <xdr:col>2</xdr:col>
      <xdr:colOff>1247775</xdr:colOff>
      <xdr:row>103</xdr:row>
      <xdr:rowOff>114300</xdr:rowOff>
    </xdr:to>
    <xdr:sp macro="" textlink="">
      <xdr:nvSpPr>
        <xdr:cNvPr id="23" name="Left Arrow 22">
          <a:hlinkClick xmlns:r="http://schemas.openxmlformats.org/officeDocument/2006/relationships" r:id="rId3"/>
        </xdr:cNvPr>
        <xdr:cNvSpPr/>
      </xdr:nvSpPr>
      <xdr:spPr>
        <a:xfrm>
          <a:off x="5610225" y="1691640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561975</xdr:colOff>
      <xdr:row>122</xdr:row>
      <xdr:rowOff>114300</xdr:rowOff>
    </xdr:from>
    <xdr:to>
      <xdr:col>18</xdr:col>
      <xdr:colOff>485775</xdr:colOff>
      <xdr:row>124</xdr:row>
      <xdr:rowOff>9525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17506950" y="17659350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18</xdr:col>
      <xdr:colOff>552450</xdr:colOff>
      <xdr:row>121</xdr:row>
      <xdr:rowOff>171450</xdr:rowOff>
    </xdr:from>
    <xdr:to>
      <xdr:col>19</xdr:col>
      <xdr:colOff>523875</xdr:colOff>
      <xdr:row>124</xdr:row>
      <xdr:rowOff>133350</xdr:rowOff>
    </xdr:to>
    <xdr:sp macro="" textlink="">
      <xdr:nvSpPr>
        <xdr:cNvPr id="3" name="Right Arrow 2">
          <a:hlinkClick xmlns:r="http://schemas.openxmlformats.org/officeDocument/2006/relationships" r:id="rId2"/>
        </xdr:cNvPr>
        <xdr:cNvSpPr/>
      </xdr:nvSpPr>
      <xdr:spPr>
        <a:xfrm>
          <a:off x="18211800" y="1752600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16</xdr:col>
      <xdr:colOff>523875</xdr:colOff>
      <xdr:row>121</xdr:row>
      <xdr:rowOff>180976</xdr:rowOff>
    </xdr:from>
    <xdr:to>
      <xdr:col>17</xdr:col>
      <xdr:colOff>476250</xdr:colOff>
      <xdr:row>124</xdr:row>
      <xdr:rowOff>133350</xdr:rowOff>
    </xdr:to>
    <xdr:sp macro="" textlink="">
      <xdr:nvSpPr>
        <xdr:cNvPr id="4" name="Left Arrow 3">
          <a:hlinkClick xmlns:r="http://schemas.openxmlformats.org/officeDocument/2006/relationships" r:id="rId3"/>
        </xdr:cNvPr>
        <xdr:cNvSpPr/>
      </xdr:nvSpPr>
      <xdr:spPr>
        <a:xfrm>
          <a:off x="16754475" y="175355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17</xdr:row>
      <xdr:rowOff>161925</xdr:rowOff>
    </xdr:from>
    <xdr:ext cx="938462" cy="264560"/>
    <xdr:sp macro="" textlink="">
      <xdr:nvSpPr>
        <xdr:cNvPr id="2" name="TextBox 1"/>
        <xdr:cNvSpPr txBox="1"/>
      </xdr:nvSpPr>
      <xdr:spPr>
        <a:xfrm>
          <a:off x="1933575" y="6019800"/>
          <a:ext cx="9384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X 45 Minutes</a:t>
          </a:r>
        </a:p>
      </xdr:txBody>
    </xdr:sp>
    <xdr:clientData/>
  </xdr:oneCellAnchor>
  <xdr:twoCellAnchor>
    <xdr:from>
      <xdr:col>3</xdr:col>
      <xdr:colOff>3495675</xdr:colOff>
      <xdr:row>158</xdr:row>
      <xdr:rowOff>114300</xdr:rowOff>
    </xdr:from>
    <xdr:to>
      <xdr:col>3</xdr:col>
      <xdr:colOff>4133850</xdr:colOff>
      <xdr:row>160</xdr:row>
      <xdr:rowOff>9525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5114925" y="19269075"/>
          <a:ext cx="638175" cy="2762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4</xdr:col>
      <xdr:colOff>47625</xdr:colOff>
      <xdr:row>157</xdr:row>
      <xdr:rowOff>171450</xdr:rowOff>
    </xdr:from>
    <xdr:to>
      <xdr:col>4</xdr:col>
      <xdr:colOff>733425</xdr:colOff>
      <xdr:row>160</xdr:row>
      <xdr:rowOff>133350</xdr:rowOff>
    </xdr:to>
    <xdr:sp macro="" textlink="">
      <xdr:nvSpPr>
        <xdr:cNvPr id="4" name="Right Arrow 3">
          <a:hlinkClick xmlns:r="http://schemas.openxmlformats.org/officeDocument/2006/relationships" r:id="rId2"/>
        </xdr:cNvPr>
        <xdr:cNvSpPr/>
      </xdr:nvSpPr>
      <xdr:spPr>
        <a:xfrm>
          <a:off x="5819775" y="1913572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3</xdr:col>
      <xdr:colOff>2743200</xdr:colOff>
      <xdr:row>157</xdr:row>
      <xdr:rowOff>180976</xdr:rowOff>
    </xdr:from>
    <xdr:to>
      <xdr:col>3</xdr:col>
      <xdr:colOff>3409950</xdr:colOff>
      <xdr:row>160</xdr:row>
      <xdr:rowOff>133350</xdr:rowOff>
    </xdr:to>
    <xdr:sp macro="" textlink="">
      <xdr:nvSpPr>
        <xdr:cNvPr id="5" name="Left Arrow 4">
          <a:hlinkClick xmlns:r="http://schemas.openxmlformats.org/officeDocument/2006/relationships" r:id="rId3"/>
        </xdr:cNvPr>
        <xdr:cNvSpPr/>
      </xdr:nvSpPr>
      <xdr:spPr>
        <a:xfrm>
          <a:off x="4362450" y="191452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y%20Doc/Bukit%20Sion/Middle%20and%20High%202012-2013/New%20Format/Teaching%20Programs/Test%20LP%20Lu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"/>
      <sheetName val="Print"/>
    </sheetNames>
    <sheetDataSet>
      <sheetData sheetId="0">
        <row r="6">
          <cell r="B6" t="str">
            <v>1/1</v>
          </cell>
        </row>
      </sheetData>
      <sheetData sheetId="1">
        <row r="75">
          <cell r="G75">
            <v>1</v>
          </cell>
          <cell r="H75" t="str">
            <v>1/1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</row>
        <row r="76">
          <cell r="G76">
            <v>2</v>
          </cell>
          <cell r="H76" t="str">
            <v>1/2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7">
          <cell r="G77">
            <v>3</v>
          </cell>
          <cell r="H77" t="str">
            <v>1/3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G78">
            <v>4</v>
          </cell>
          <cell r="H78" t="str">
            <v>1/4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79">
          <cell r="G79">
            <v>5</v>
          </cell>
          <cell r="H79" t="str">
            <v>2/1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</row>
        <row r="80">
          <cell r="G80">
            <v>6</v>
          </cell>
          <cell r="H80" t="str">
            <v>2/2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1">
          <cell r="G81">
            <v>7</v>
          </cell>
          <cell r="H81" t="str">
            <v>2/3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</row>
        <row r="82">
          <cell r="G82">
            <v>8</v>
          </cell>
          <cell r="H82" t="str">
            <v>2/4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</row>
        <row r="83">
          <cell r="G83">
            <v>9</v>
          </cell>
          <cell r="H83" t="str">
            <v>3/1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G84">
            <v>10</v>
          </cell>
          <cell r="H84" t="str">
            <v>3/2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G85">
            <v>11</v>
          </cell>
          <cell r="H85" t="str">
            <v>3/3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86">
          <cell r="G86">
            <v>12</v>
          </cell>
          <cell r="H86" t="str">
            <v>3/4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G87">
            <v>13</v>
          </cell>
          <cell r="H87" t="str">
            <v>4/1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G88">
            <v>14</v>
          </cell>
          <cell r="H88" t="str">
            <v>4/2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89">
          <cell r="G89">
            <v>15</v>
          </cell>
          <cell r="H89" t="str">
            <v>4/3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</row>
        <row r="90">
          <cell r="G90">
            <v>16</v>
          </cell>
          <cell r="H90" t="str">
            <v>4/4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</row>
        <row r="91">
          <cell r="G91">
            <v>17</v>
          </cell>
          <cell r="H91" t="str">
            <v>5/1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2">
          <cell r="G92">
            <v>18</v>
          </cell>
          <cell r="H92" t="str">
            <v>5/2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3">
          <cell r="G93">
            <v>19</v>
          </cell>
          <cell r="H93" t="str">
            <v>5/3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4">
          <cell r="G94">
            <v>20</v>
          </cell>
          <cell r="H94" t="str">
            <v>5/4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5">
          <cell r="G95">
            <v>21</v>
          </cell>
          <cell r="H95" t="str">
            <v>6/1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6">
          <cell r="G96">
            <v>22</v>
          </cell>
          <cell r="H96" t="str">
            <v>6/2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97">
          <cell r="G97">
            <v>23</v>
          </cell>
          <cell r="H97" t="str">
            <v>6/3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</row>
        <row r="98">
          <cell r="G98">
            <v>24</v>
          </cell>
          <cell r="H98" t="str">
            <v>6/4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99">
          <cell r="G99">
            <v>25</v>
          </cell>
          <cell r="H99" t="str">
            <v>7/1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G100">
            <v>26</v>
          </cell>
          <cell r="H100" t="str">
            <v>7/2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</row>
        <row r="101">
          <cell r="G101">
            <v>27</v>
          </cell>
          <cell r="H101" t="str">
            <v>7/3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G102">
            <v>28</v>
          </cell>
          <cell r="H102" t="str">
            <v>7/4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</row>
        <row r="103">
          <cell r="G103">
            <v>29</v>
          </cell>
          <cell r="H103" t="str">
            <v>8/1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G104">
            <v>30</v>
          </cell>
          <cell r="H104" t="str">
            <v>8/2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G105">
            <v>31</v>
          </cell>
          <cell r="H105" t="str">
            <v>8/3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6">
          <cell r="G106">
            <v>32</v>
          </cell>
          <cell r="H106" t="str">
            <v>8/4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7">
          <cell r="G107">
            <v>33</v>
          </cell>
          <cell r="H107" t="str">
            <v>9/1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8">
          <cell r="G108">
            <v>34</v>
          </cell>
          <cell r="H108" t="str">
            <v>9/2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09">
          <cell r="G109">
            <v>35</v>
          </cell>
          <cell r="H109" t="str">
            <v>9/3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0">
          <cell r="G110">
            <v>36</v>
          </cell>
          <cell r="H110" t="str">
            <v>9/4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G111">
            <v>37</v>
          </cell>
          <cell r="H111" t="str">
            <v>10/1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G112">
            <v>38</v>
          </cell>
          <cell r="H112" t="str">
            <v>10/2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G113">
            <v>39</v>
          </cell>
          <cell r="H113" t="str">
            <v>10/3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4">
          <cell r="G114">
            <v>40</v>
          </cell>
          <cell r="H114" t="str">
            <v>10/4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G115">
            <v>41</v>
          </cell>
          <cell r="H115" t="str">
            <v>11/1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6">
          <cell r="G116">
            <v>42</v>
          </cell>
          <cell r="H116" t="str">
            <v>11/2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G117">
            <v>43</v>
          </cell>
          <cell r="H117" t="str">
            <v>11/3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8">
          <cell r="G118">
            <v>44</v>
          </cell>
          <cell r="H118" t="str">
            <v>11/4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</row>
        <row r="119">
          <cell r="G119">
            <v>45</v>
          </cell>
          <cell r="H119" t="str">
            <v>12/1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G120">
            <v>46</v>
          </cell>
          <cell r="H120" t="str">
            <v>12/2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G121">
            <v>47</v>
          </cell>
          <cell r="H121" t="str">
            <v>12/3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G122">
            <v>48</v>
          </cell>
          <cell r="H122" t="str">
            <v>12/4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G123">
            <v>49</v>
          </cell>
          <cell r="H123" t="str">
            <v>13/1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G124">
            <v>50</v>
          </cell>
          <cell r="H124" t="str">
            <v>13/2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G125">
            <v>51</v>
          </cell>
          <cell r="H125" t="str">
            <v>13/3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G126">
            <v>52</v>
          </cell>
          <cell r="H126" t="str">
            <v>13/4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G127">
            <v>53</v>
          </cell>
          <cell r="H127" t="str">
            <v>14/1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G128">
            <v>54</v>
          </cell>
          <cell r="H128" t="str">
            <v>14/2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G129">
            <v>55</v>
          </cell>
          <cell r="H129" t="str">
            <v>14/3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G130">
            <v>56</v>
          </cell>
          <cell r="H130" t="str">
            <v>14/4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G131">
            <v>57</v>
          </cell>
          <cell r="H131" t="str">
            <v>15/1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</row>
        <row r="132">
          <cell r="G132">
            <v>58</v>
          </cell>
          <cell r="H132" t="str">
            <v>15/2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</row>
        <row r="133">
          <cell r="G133">
            <v>59</v>
          </cell>
          <cell r="H133" t="str">
            <v>15/3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G134">
            <v>60</v>
          </cell>
          <cell r="H134" t="str">
            <v>15/4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</row>
        <row r="135">
          <cell r="G135">
            <v>61</v>
          </cell>
          <cell r="H135" t="str">
            <v>16/1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6">
          <cell r="G136">
            <v>62</v>
          </cell>
          <cell r="H136" t="str">
            <v>16/2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</row>
        <row r="137">
          <cell r="G137">
            <v>63</v>
          </cell>
          <cell r="H137" t="str">
            <v>16/3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</row>
        <row r="138">
          <cell r="G138">
            <v>64</v>
          </cell>
          <cell r="H138" t="str">
            <v>16/4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N18"/>
  <sheetViews>
    <sheetView tabSelected="1" workbookViewId="0">
      <selection activeCell="O9" sqref="O8:P9"/>
    </sheetView>
  </sheetViews>
  <sheetFormatPr defaultRowHeight="15" x14ac:dyDescent="0.25"/>
  <cols>
    <col min="1" max="1" width="9.140625" style="1"/>
    <col min="2" max="2" width="29.28515625" style="1" customWidth="1"/>
    <col min="3" max="3" width="3.5703125" style="2" customWidth="1"/>
    <col min="4" max="8" width="9.140625" style="1"/>
    <col min="9" max="9" width="11.5703125" style="1" customWidth="1"/>
    <col min="10" max="16384" width="9.140625" style="1"/>
  </cols>
  <sheetData>
    <row r="2" spans="2:14" ht="34.5" x14ac:dyDescent="0.45">
      <c r="B2" s="197" t="s">
        <v>77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2:14" ht="34.5" x14ac:dyDescent="0.45">
      <c r="B3" s="198" t="s">
        <v>158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</row>
    <row r="14" spans="2:14" ht="15.75" thickBot="1" x14ac:dyDescent="0.3"/>
    <row r="15" spans="2:14" s="7" customFormat="1" ht="30" customHeight="1" x14ac:dyDescent="0.35">
      <c r="B15" s="3" t="s">
        <v>73</v>
      </c>
      <c r="C15" s="4" t="s">
        <v>50</v>
      </c>
      <c r="D15" s="199"/>
      <c r="E15" s="199"/>
      <c r="F15" s="199"/>
      <c r="G15" s="199"/>
      <c r="H15" s="199"/>
      <c r="I15" s="5"/>
      <c r="J15" s="5"/>
      <c r="K15" s="5"/>
      <c r="L15" s="5"/>
      <c r="M15" s="5"/>
      <c r="N15" s="6"/>
    </row>
    <row r="16" spans="2:14" s="7" customFormat="1" ht="30" customHeight="1" x14ac:dyDescent="0.35">
      <c r="B16" s="8" t="s">
        <v>20</v>
      </c>
      <c r="C16" s="9" t="s">
        <v>50</v>
      </c>
      <c r="D16" s="200"/>
      <c r="E16" s="200"/>
      <c r="F16" s="200"/>
      <c r="G16" s="200"/>
      <c r="H16" s="200"/>
      <c r="I16" s="10" t="s">
        <v>74</v>
      </c>
      <c r="J16" s="9" t="s">
        <v>50</v>
      </c>
      <c r="K16" s="175"/>
      <c r="L16" s="11"/>
      <c r="M16" s="11"/>
      <c r="N16" s="12"/>
    </row>
    <row r="17" spans="2:14" s="7" customFormat="1" ht="30" customHeight="1" x14ac:dyDescent="0.35">
      <c r="B17" s="8" t="s">
        <v>78</v>
      </c>
      <c r="C17" s="9" t="s">
        <v>50</v>
      </c>
      <c r="D17" s="196"/>
      <c r="E17" s="196"/>
      <c r="F17" s="196"/>
      <c r="G17" s="196"/>
      <c r="H17" s="11"/>
      <c r="I17" s="10" t="s">
        <v>76</v>
      </c>
      <c r="J17" s="9" t="s">
        <v>50</v>
      </c>
      <c r="K17" s="175"/>
      <c r="L17" s="11" t="s">
        <v>159</v>
      </c>
      <c r="M17" s="11"/>
      <c r="N17" s="12"/>
    </row>
    <row r="18" spans="2:14" s="7" customFormat="1" ht="30" customHeight="1" thickBot="1" x14ac:dyDescent="0.4">
      <c r="B18" s="13" t="s">
        <v>75</v>
      </c>
      <c r="C18" s="14" t="s">
        <v>50</v>
      </c>
      <c r="D18" s="195"/>
      <c r="E18" s="195"/>
      <c r="F18" s="195"/>
      <c r="G18" s="195"/>
      <c r="H18" s="173"/>
      <c r="I18" s="173"/>
      <c r="J18" s="173"/>
      <c r="K18" s="173"/>
      <c r="L18" s="173"/>
      <c r="M18" s="173"/>
      <c r="N18" s="174"/>
    </row>
  </sheetData>
  <sheetProtection algorithmName="SHA-512" hashValue="qjATRdUJegVpNXzP9F8LL1UhFQ9qAjncznMAsCXKcgqlsMyx5OLp6x2IzrczQP+nqCQsme6Wu1fZPwoef9fFkA==" saltValue="ffvI8z2El9VZFp63lDUj9w==" spinCount="100000" sheet="1" objects="1" scenarios="1"/>
  <mergeCells count="6">
    <mergeCell ref="D18:G18"/>
    <mergeCell ref="D17:G17"/>
    <mergeCell ref="B2:N2"/>
    <mergeCell ref="B3:N3"/>
    <mergeCell ref="D15:H15"/>
    <mergeCell ref="D16:H16"/>
  </mergeCells>
  <pageMargins left="0.7" right="0.7" top="0.75" bottom="0.75" header="0.3" footer="0.3"/>
  <pageSetup orientation="portrait" horizontalDpi="4294967293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AC128"/>
  <sheetViews>
    <sheetView workbookViewId="0">
      <selection activeCell="Q84" sqref="Q84"/>
    </sheetView>
  </sheetViews>
  <sheetFormatPr defaultRowHeight="15" x14ac:dyDescent="0.25"/>
  <cols>
    <col min="1" max="1" width="5.7109375" style="46" customWidth="1"/>
    <col min="2" max="2" width="10.7109375" style="44" customWidth="1"/>
    <col min="3" max="3" width="4.7109375" style="63" customWidth="1"/>
    <col min="4" max="4" width="26.7109375" style="45" customWidth="1"/>
    <col min="5" max="5" width="4.7109375" style="104" customWidth="1"/>
    <col min="6" max="6" width="22.7109375" style="45" customWidth="1"/>
    <col min="7" max="7" width="30.7109375" style="46" customWidth="1"/>
    <col min="8" max="8" width="20.7109375" style="45" customWidth="1"/>
    <col min="9" max="9" width="22.7109375" style="46" customWidth="1"/>
    <col min="10" max="10" width="3.7109375" style="44" customWidth="1"/>
    <col min="11" max="11" width="22.7109375" style="166" customWidth="1"/>
    <col min="12" max="12" width="3.7109375" style="48" customWidth="1"/>
    <col min="13" max="13" width="22.7109375" style="166" customWidth="1"/>
    <col min="14" max="14" width="3.7109375" style="48" customWidth="1"/>
    <col min="15" max="16" width="20.7109375" style="166" customWidth="1"/>
    <col min="17" max="19" width="10.7109375" style="166" customWidth="1"/>
    <col min="20" max="20" width="9.140625" style="46"/>
    <col min="21" max="22" width="9.140625" style="46" hidden="1" customWidth="1"/>
    <col min="23" max="24" width="9.140625" style="46"/>
    <col min="25" max="29" width="9.140625" style="46" hidden="1" customWidth="1"/>
    <col min="30" max="30" width="9.140625" style="46"/>
    <col min="31" max="31" width="40.7109375" style="46" customWidth="1"/>
    <col min="32" max="16384" width="9.140625" style="46"/>
  </cols>
  <sheetData>
    <row r="2" spans="1:29" ht="46.5" x14ac:dyDescent="0.7">
      <c r="A2" s="43" t="s">
        <v>69</v>
      </c>
    </row>
    <row r="4" spans="1:29" ht="15" customHeight="1" x14ac:dyDescent="0.25">
      <c r="A4" s="251" t="s">
        <v>2</v>
      </c>
      <c r="B4" s="252" t="s">
        <v>9</v>
      </c>
      <c r="C4" s="248" t="s">
        <v>111</v>
      </c>
      <c r="D4" s="250" t="s">
        <v>153</v>
      </c>
      <c r="E4" s="254" t="s">
        <v>112</v>
      </c>
      <c r="F4" s="250" t="s">
        <v>25</v>
      </c>
      <c r="G4" s="251" t="s">
        <v>28</v>
      </c>
      <c r="H4" s="250" t="s">
        <v>29</v>
      </c>
      <c r="I4" s="256" t="s">
        <v>120</v>
      </c>
      <c r="J4" s="257"/>
      <c r="K4" s="257"/>
      <c r="L4" s="257"/>
      <c r="M4" s="257"/>
      <c r="N4" s="258"/>
      <c r="O4" s="248" t="s">
        <v>116</v>
      </c>
      <c r="P4" s="248" t="s">
        <v>117</v>
      </c>
      <c r="Q4" s="259" t="s">
        <v>118</v>
      </c>
      <c r="R4" s="259"/>
      <c r="S4" s="259"/>
      <c r="T4" s="248" t="s">
        <v>119</v>
      </c>
      <c r="U4" s="106"/>
      <c r="V4" s="106"/>
      <c r="W4" s="106"/>
      <c r="X4" s="106"/>
    </row>
    <row r="5" spans="1:29" x14ac:dyDescent="0.25">
      <c r="A5" s="251"/>
      <c r="B5" s="253"/>
      <c r="C5" s="249"/>
      <c r="D5" s="250"/>
      <c r="E5" s="255"/>
      <c r="F5" s="250"/>
      <c r="G5" s="251"/>
      <c r="H5" s="250"/>
      <c r="I5" s="256" t="s">
        <v>113</v>
      </c>
      <c r="J5" s="258"/>
      <c r="K5" s="256" t="s">
        <v>114</v>
      </c>
      <c r="L5" s="258"/>
      <c r="M5" s="256" t="s">
        <v>115</v>
      </c>
      <c r="N5" s="258"/>
      <c r="O5" s="249"/>
      <c r="P5" s="249"/>
      <c r="Q5" s="136" t="s">
        <v>123</v>
      </c>
      <c r="R5" s="136" t="s">
        <v>122</v>
      </c>
      <c r="S5" s="136" t="s">
        <v>121</v>
      </c>
      <c r="T5" s="249"/>
      <c r="U5" s="106"/>
      <c r="V5" s="106"/>
      <c r="W5" s="106"/>
      <c r="X5" s="106"/>
      <c r="Y5" s="46" t="s">
        <v>86</v>
      </c>
      <c r="AA5" s="46" t="s">
        <v>89</v>
      </c>
      <c r="AC5" s="46" t="s">
        <v>87</v>
      </c>
    </row>
    <row r="6" spans="1:29" x14ac:dyDescent="0.25">
      <c r="A6" s="105">
        <v>1</v>
      </c>
      <c r="B6" s="172"/>
      <c r="C6" s="143"/>
      <c r="D6" s="140">
        <f t="shared" ref="D6:D37" si="0">VLOOKUP(C6,LP_table_SK_2,2,0)</f>
        <v>0</v>
      </c>
      <c r="E6" s="102"/>
      <c r="F6" s="140">
        <f t="shared" ref="F6:F37" si="1">VLOOKUP(E6,LP_table_KD_2,2,0)</f>
        <v>0</v>
      </c>
      <c r="G6" s="141">
        <f t="shared" ref="G6:G37" si="2">VLOOKUP(E6,LP_table_KD_2,3,0)</f>
        <v>0</v>
      </c>
      <c r="H6" s="140">
        <f t="shared" ref="H6:H37" si="3">VLOOKUP(E6,LP_table_KD_2,4,0)</f>
        <v>0</v>
      </c>
      <c r="I6" s="98"/>
      <c r="J6" s="110"/>
      <c r="K6" s="98"/>
      <c r="L6" s="110"/>
      <c r="M6" s="98"/>
      <c r="N6" s="110"/>
      <c r="O6" s="99"/>
      <c r="P6" s="99"/>
      <c r="Q6" s="101"/>
      <c r="R6" s="101"/>
      <c r="S6" s="101"/>
      <c r="T6" s="109" t="str">
        <f>IF(U6=V6," ","X")</f>
        <v>X</v>
      </c>
      <c r="U6" s="108">
        <f>B6*45</f>
        <v>0</v>
      </c>
      <c r="V6" s="107">
        <f>15+J6+L6+N6</f>
        <v>15</v>
      </c>
      <c r="W6" s="107"/>
      <c r="X6" s="107"/>
      <c r="Y6" s="46" t="s">
        <v>98</v>
      </c>
      <c r="AA6" s="46" t="s">
        <v>90</v>
      </c>
      <c r="AC6" s="46" t="s">
        <v>96</v>
      </c>
    </row>
    <row r="7" spans="1:29" x14ac:dyDescent="0.25">
      <c r="A7" s="105">
        <v>2</v>
      </c>
      <c r="B7" s="142"/>
      <c r="C7" s="144"/>
      <c r="D7" s="140">
        <f t="shared" si="0"/>
        <v>0</v>
      </c>
      <c r="E7" s="102"/>
      <c r="F7" s="140">
        <f t="shared" si="1"/>
        <v>0</v>
      </c>
      <c r="G7" s="141">
        <f t="shared" si="2"/>
        <v>0</v>
      </c>
      <c r="H7" s="140">
        <f t="shared" si="3"/>
        <v>0</v>
      </c>
      <c r="I7" s="98"/>
      <c r="J7" s="110"/>
      <c r="K7" s="98"/>
      <c r="L7" s="110"/>
      <c r="M7" s="98"/>
      <c r="N7" s="110"/>
      <c r="O7" s="100"/>
      <c r="P7" s="99"/>
      <c r="Q7" s="101"/>
      <c r="R7" s="101"/>
      <c r="S7" s="101"/>
      <c r="T7" s="109" t="str">
        <f t="shared" ref="T7:T41" si="4">IF(U7=V7," ","X")</f>
        <v>X</v>
      </c>
      <c r="U7" s="108">
        <f t="shared" ref="U7:U41" si="5">B7*45</f>
        <v>0</v>
      </c>
      <c r="V7" s="107">
        <f t="shared" ref="V7:V41" si="6">15+J7+L7+N7</f>
        <v>15</v>
      </c>
      <c r="W7" s="107"/>
      <c r="X7" s="107"/>
      <c r="Y7" s="46" t="s">
        <v>1</v>
      </c>
      <c r="AA7" s="46" t="s">
        <v>91</v>
      </c>
      <c r="AC7" s="46" t="s">
        <v>97</v>
      </c>
    </row>
    <row r="8" spans="1:29" x14ac:dyDescent="0.25">
      <c r="A8" s="49">
        <v>3</v>
      </c>
      <c r="B8" s="142"/>
      <c r="C8" s="144"/>
      <c r="D8" s="140">
        <f t="shared" si="0"/>
        <v>0</v>
      </c>
      <c r="E8" s="102"/>
      <c r="F8" s="140">
        <f t="shared" si="1"/>
        <v>0</v>
      </c>
      <c r="G8" s="141">
        <f t="shared" si="2"/>
        <v>0</v>
      </c>
      <c r="H8" s="140">
        <f t="shared" si="3"/>
        <v>0</v>
      </c>
      <c r="I8" s="61"/>
      <c r="J8" s="111"/>
      <c r="K8" s="61"/>
      <c r="L8" s="111"/>
      <c r="M8" s="61"/>
      <c r="N8" s="111"/>
      <c r="O8" s="61"/>
      <c r="P8" s="61"/>
      <c r="Q8" s="101"/>
      <c r="R8" s="101"/>
      <c r="S8" s="101"/>
      <c r="T8" s="109" t="str">
        <f t="shared" si="4"/>
        <v>X</v>
      </c>
      <c r="U8" s="108">
        <f t="shared" si="5"/>
        <v>0</v>
      </c>
      <c r="V8" s="107">
        <f t="shared" si="6"/>
        <v>15</v>
      </c>
      <c r="W8" s="107"/>
      <c r="X8" s="107"/>
      <c r="AA8" s="46" t="s">
        <v>92</v>
      </c>
    </row>
    <row r="9" spans="1:29" x14ac:dyDescent="0.25">
      <c r="A9" s="49">
        <v>4</v>
      </c>
      <c r="B9" s="142"/>
      <c r="C9" s="144"/>
      <c r="D9" s="140">
        <f t="shared" si="0"/>
        <v>0</v>
      </c>
      <c r="E9" s="102"/>
      <c r="F9" s="140">
        <f t="shared" si="1"/>
        <v>0</v>
      </c>
      <c r="G9" s="141">
        <f t="shared" si="2"/>
        <v>0</v>
      </c>
      <c r="H9" s="140">
        <f t="shared" si="3"/>
        <v>0</v>
      </c>
      <c r="I9" s="61"/>
      <c r="J9" s="111"/>
      <c r="K9" s="61"/>
      <c r="L9" s="111"/>
      <c r="M9" s="61"/>
      <c r="N9" s="111"/>
      <c r="O9" s="61"/>
      <c r="P9" s="61"/>
      <c r="Q9" s="101"/>
      <c r="R9" s="101"/>
      <c r="S9" s="101"/>
      <c r="T9" s="109" t="str">
        <f t="shared" si="4"/>
        <v>X</v>
      </c>
      <c r="U9" s="108">
        <f t="shared" si="5"/>
        <v>0</v>
      </c>
      <c r="V9" s="107">
        <f t="shared" si="6"/>
        <v>15</v>
      </c>
      <c r="W9" s="107"/>
      <c r="X9" s="107"/>
      <c r="AA9" s="46" t="s">
        <v>93</v>
      </c>
    </row>
    <row r="10" spans="1:29" x14ac:dyDescent="0.25">
      <c r="A10" s="49">
        <v>5</v>
      </c>
      <c r="B10" s="142"/>
      <c r="C10" s="144"/>
      <c r="D10" s="140">
        <f t="shared" si="0"/>
        <v>0</v>
      </c>
      <c r="E10" s="102"/>
      <c r="F10" s="140">
        <f t="shared" si="1"/>
        <v>0</v>
      </c>
      <c r="G10" s="141">
        <f t="shared" si="2"/>
        <v>0</v>
      </c>
      <c r="H10" s="140">
        <f t="shared" si="3"/>
        <v>0</v>
      </c>
      <c r="I10" s="61"/>
      <c r="J10" s="111"/>
      <c r="K10" s="61"/>
      <c r="L10" s="111"/>
      <c r="M10" s="61"/>
      <c r="N10" s="111"/>
      <c r="O10" s="61"/>
      <c r="P10" s="61"/>
      <c r="Q10" s="101"/>
      <c r="R10" s="101"/>
      <c r="S10" s="101"/>
      <c r="T10" s="109" t="str">
        <f t="shared" si="4"/>
        <v>X</v>
      </c>
      <c r="U10" s="108">
        <f t="shared" si="5"/>
        <v>0</v>
      </c>
      <c r="V10" s="107">
        <f t="shared" si="6"/>
        <v>15</v>
      </c>
      <c r="W10" s="107"/>
      <c r="X10" s="107"/>
      <c r="AA10" s="46" t="s">
        <v>94</v>
      </c>
    </row>
    <row r="11" spans="1:29" x14ac:dyDescent="0.25">
      <c r="A11" s="49">
        <v>6</v>
      </c>
      <c r="B11" s="142"/>
      <c r="C11" s="144"/>
      <c r="D11" s="140">
        <f t="shared" si="0"/>
        <v>0</v>
      </c>
      <c r="E11" s="102"/>
      <c r="F11" s="140">
        <f t="shared" si="1"/>
        <v>0</v>
      </c>
      <c r="G11" s="141">
        <f t="shared" si="2"/>
        <v>0</v>
      </c>
      <c r="H11" s="140">
        <f t="shared" si="3"/>
        <v>0</v>
      </c>
      <c r="I11" s="61"/>
      <c r="J11" s="111"/>
      <c r="K11" s="61"/>
      <c r="L11" s="111"/>
      <c r="M11" s="61"/>
      <c r="N11" s="111"/>
      <c r="O11" s="61"/>
      <c r="P11" s="61"/>
      <c r="Q11" s="101"/>
      <c r="R11" s="101"/>
      <c r="S11" s="101"/>
      <c r="T11" s="109" t="str">
        <f t="shared" si="4"/>
        <v>X</v>
      </c>
      <c r="U11" s="108">
        <f t="shared" si="5"/>
        <v>0</v>
      </c>
      <c r="V11" s="107">
        <f t="shared" si="6"/>
        <v>15</v>
      </c>
      <c r="W11" s="107"/>
      <c r="X11" s="107"/>
      <c r="AA11" s="46" t="s">
        <v>95</v>
      </c>
    </row>
    <row r="12" spans="1:29" x14ac:dyDescent="0.25">
      <c r="A12" s="49">
        <v>7</v>
      </c>
      <c r="B12" s="142"/>
      <c r="C12" s="144"/>
      <c r="D12" s="140">
        <f t="shared" si="0"/>
        <v>0</v>
      </c>
      <c r="E12" s="102"/>
      <c r="F12" s="140">
        <f t="shared" si="1"/>
        <v>0</v>
      </c>
      <c r="G12" s="141">
        <f t="shared" si="2"/>
        <v>0</v>
      </c>
      <c r="H12" s="140">
        <f t="shared" si="3"/>
        <v>0</v>
      </c>
      <c r="I12" s="61"/>
      <c r="J12" s="111"/>
      <c r="K12" s="61"/>
      <c r="L12" s="111"/>
      <c r="M12" s="61"/>
      <c r="N12" s="111"/>
      <c r="O12" s="61"/>
      <c r="P12" s="61"/>
      <c r="Q12" s="101"/>
      <c r="R12" s="101"/>
      <c r="S12" s="101"/>
      <c r="T12" s="109" t="str">
        <f t="shared" si="4"/>
        <v>X</v>
      </c>
      <c r="U12" s="108">
        <f t="shared" si="5"/>
        <v>0</v>
      </c>
      <c r="V12" s="107">
        <f t="shared" si="6"/>
        <v>15</v>
      </c>
      <c r="W12" s="107"/>
      <c r="X12" s="107"/>
    </row>
    <row r="13" spans="1:29" x14ac:dyDescent="0.25">
      <c r="A13" s="49">
        <v>8</v>
      </c>
      <c r="B13" s="142"/>
      <c r="C13" s="144"/>
      <c r="D13" s="140">
        <f t="shared" si="0"/>
        <v>0</v>
      </c>
      <c r="E13" s="102"/>
      <c r="F13" s="140">
        <f t="shared" si="1"/>
        <v>0</v>
      </c>
      <c r="G13" s="141">
        <f t="shared" si="2"/>
        <v>0</v>
      </c>
      <c r="H13" s="140">
        <f t="shared" si="3"/>
        <v>0</v>
      </c>
      <c r="I13" s="61"/>
      <c r="J13" s="111"/>
      <c r="K13" s="61"/>
      <c r="L13" s="111"/>
      <c r="M13" s="61"/>
      <c r="N13" s="111"/>
      <c r="O13" s="61"/>
      <c r="P13" s="61"/>
      <c r="Q13" s="101"/>
      <c r="R13" s="101"/>
      <c r="S13" s="101"/>
      <c r="T13" s="109" t="str">
        <f t="shared" si="4"/>
        <v>X</v>
      </c>
      <c r="U13" s="108">
        <f t="shared" si="5"/>
        <v>0</v>
      </c>
      <c r="V13" s="107">
        <f t="shared" si="6"/>
        <v>15</v>
      </c>
      <c r="W13" s="107"/>
      <c r="X13" s="107"/>
    </row>
    <row r="14" spans="1:29" x14ac:dyDescent="0.25">
      <c r="A14" s="49">
        <v>9</v>
      </c>
      <c r="B14" s="142"/>
      <c r="C14" s="144"/>
      <c r="D14" s="140">
        <f t="shared" si="0"/>
        <v>0</v>
      </c>
      <c r="E14" s="102"/>
      <c r="F14" s="140">
        <f t="shared" si="1"/>
        <v>0</v>
      </c>
      <c r="G14" s="141">
        <f t="shared" si="2"/>
        <v>0</v>
      </c>
      <c r="H14" s="140">
        <f t="shared" si="3"/>
        <v>0</v>
      </c>
      <c r="I14" s="61"/>
      <c r="J14" s="111"/>
      <c r="K14" s="61"/>
      <c r="L14" s="111"/>
      <c r="M14" s="61"/>
      <c r="N14" s="111"/>
      <c r="O14" s="61"/>
      <c r="P14" s="61"/>
      <c r="Q14" s="101"/>
      <c r="R14" s="101"/>
      <c r="S14" s="101"/>
      <c r="T14" s="109" t="str">
        <f t="shared" si="4"/>
        <v>X</v>
      </c>
      <c r="U14" s="108">
        <f t="shared" si="5"/>
        <v>0</v>
      </c>
      <c r="V14" s="107">
        <f t="shared" si="6"/>
        <v>15</v>
      </c>
      <c r="W14" s="107"/>
      <c r="X14" s="107"/>
    </row>
    <row r="15" spans="1:29" x14ac:dyDescent="0.25">
      <c r="A15" s="49">
        <v>10</v>
      </c>
      <c r="B15" s="142"/>
      <c r="C15" s="144"/>
      <c r="D15" s="140">
        <f t="shared" si="0"/>
        <v>0</v>
      </c>
      <c r="E15" s="102"/>
      <c r="F15" s="140">
        <f t="shared" si="1"/>
        <v>0</v>
      </c>
      <c r="G15" s="141">
        <f t="shared" si="2"/>
        <v>0</v>
      </c>
      <c r="H15" s="140">
        <f t="shared" si="3"/>
        <v>0</v>
      </c>
      <c r="I15" s="61"/>
      <c r="J15" s="111"/>
      <c r="K15" s="61"/>
      <c r="L15" s="111"/>
      <c r="M15" s="61"/>
      <c r="N15" s="111"/>
      <c r="O15" s="61"/>
      <c r="P15" s="61"/>
      <c r="Q15" s="101"/>
      <c r="R15" s="101"/>
      <c r="S15" s="101"/>
      <c r="T15" s="109" t="str">
        <f t="shared" si="4"/>
        <v>X</v>
      </c>
      <c r="U15" s="108">
        <f t="shared" si="5"/>
        <v>0</v>
      </c>
      <c r="V15" s="107">
        <f t="shared" si="6"/>
        <v>15</v>
      </c>
      <c r="W15" s="107"/>
      <c r="X15" s="107"/>
    </row>
    <row r="16" spans="1:29" x14ac:dyDescent="0.25">
      <c r="A16" s="49">
        <v>11</v>
      </c>
      <c r="B16" s="142"/>
      <c r="C16" s="144"/>
      <c r="D16" s="140">
        <f t="shared" si="0"/>
        <v>0</v>
      </c>
      <c r="E16" s="102"/>
      <c r="F16" s="140">
        <f t="shared" si="1"/>
        <v>0</v>
      </c>
      <c r="G16" s="141">
        <f t="shared" si="2"/>
        <v>0</v>
      </c>
      <c r="H16" s="140">
        <f t="shared" si="3"/>
        <v>0</v>
      </c>
      <c r="I16" s="61"/>
      <c r="J16" s="111"/>
      <c r="K16" s="61"/>
      <c r="L16" s="111"/>
      <c r="M16" s="61"/>
      <c r="N16" s="111"/>
      <c r="O16" s="61"/>
      <c r="P16" s="61"/>
      <c r="Q16" s="101"/>
      <c r="R16" s="101"/>
      <c r="S16" s="101"/>
      <c r="T16" s="109" t="str">
        <f t="shared" si="4"/>
        <v>X</v>
      </c>
      <c r="U16" s="108">
        <f t="shared" si="5"/>
        <v>0</v>
      </c>
      <c r="V16" s="107">
        <f t="shared" si="6"/>
        <v>15</v>
      </c>
      <c r="W16" s="107"/>
      <c r="X16" s="107"/>
    </row>
    <row r="17" spans="1:24" x14ac:dyDescent="0.25">
      <c r="A17" s="49">
        <v>12</v>
      </c>
      <c r="B17" s="142"/>
      <c r="C17" s="144"/>
      <c r="D17" s="140">
        <f t="shared" si="0"/>
        <v>0</v>
      </c>
      <c r="E17" s="102"/>
      <c r="F17" s="140">
        <f t="shared" si="1"/>
        <v>0</v>
      </c>
      <c r="G17" s="141">
        <f t="shared" si="2"/>
        <v>0</v>
      </c>
      <c r="H17" s="140">
        <f t="shared" si="3"/>
        <v>0</v>
      </c>
      <c r="I17" s="61"/>
      <c r="J17" s="111"/>
      <c r="K17" s="61"/>
      <c r="L17" s="111"/>
      <c r="M17" s="61"/>
      <c r="N17" s="111"/>
      <c r="O17" s="61"/>
      <c r="P17" s="61"/>
      <c r="Q17" s="101"/>
      <c r="R17" s="101"/>
      <c r="S17" s="101"/>
      <c r="T17" s="109" t="str">
        <f t="shared" si="4"/>
        <v>X</v>
      </c>
      <c r="U17" s="108">
        <f t="shared" si="5"/>
        <v>0</v>
      </c>
      <c r="V17" s="107">
        <f t="shared" si="6"/>
        <v>15</v>
      </c>
      <c r="W17" s="107"/>
      <c r="X17" s="107"/>
    </row>
    <row r="18" spans="1:24" x14ac:dyDescent="0.25">
      <c r="A18" s="49">
        <v>13</v>
      </c>
      <c r="B18" s="142"/>
      <c r="C18" s="144"/>
      <c r="D18" s="140">
        <f t="shared" si="0"/>
        <v>0</v>
      </c>
      <c r="E18" s="102"/>
      <c r="F18" s="140">
        <f t="shared" si="1"/>
        <v>0</v>
      </c>
      <c r="G18" s="141">
        <f t="shared" si="2"/>
        <v>0</v>
      </c>
      <c r="H18" s="140">
        <f t="shared" si="3"/>
        <v>0</v>
      </c>
      <c r="I18" s="61"/>
      <c r="J18" s="111"/>
      <c r="K18" s="61"/>
      <c r="L18" s="111"/>
      <c r="M18" s="61"/>
      <c r="N18" s="111"/>
      <c r="O18" s="61"/>
      <c r="P18" s="61"/>
      <c r="Q18" s="101"/>
      <c r="R18" s="101"/>
      <c r="S18" s="101"/>
      <c r="T18" s="109" t="str">
        <f t="shared" si="4"/>
        <v>X</v>
      </c>
      <c r="U18" s="108">
        <f t="shared" si="5"/>
        <v>0</v>
      </c>
      <c r="V18" s="107">
        <f t="shared" si="6"/>
        <v>15</v>
      </c>
      <c r="W18" s="107"/>
      <c r="X18" s="107"/>
    </row>
    <row r="19" spans="1:24" x14ac:dyDescent="0.25">
      <c r="A19" s="49">
        <v>14</v>
      </c>
      <c r="B19" s="142"/>
      <c r="C19" s="144"/>
      <c r="D19" s="140">
        <f t="shared" si="0"/>
        <v>0</v>
      </c>
      <c r="E19" s="102"/>
      <c r="F19" s="140">
        <f t="shared" si="1"/>
        <v>0</v>
      </c>
      <c r="G19" s="141">
        <f t="shared" si="2"/>
        <v>0</v>
      </c>
      <c r="H19" s="140">
        <f t="shared" si="3"/>
        <v>0</v>
      </c>
      <c r="I19" s="61"/>
      <c r="J19" s="111"/>
      <c r="K19" s="61"/>
      <c r="L19" s="111"/>
      <c r="M19" s="61"/>
      <c r="N19" s="111"/>
      <c r="O19" s="61"/>
      <c r="P19" s="61"/>
      <c r="Q19" s="101"/>
      <c r="R19" s="101"/>
      <c r="S19" s="101"/>
      <c r="T19" s="109" t="str">
        <f t="shared" si="4"/>
        <v>X</v>
      </c>
      <c r="U19" s="108">
        <f t="shared" si="5"/>
        <v>0</v>
      </c>
      <c r="V19" s="107">
        <f t="shared" si="6"/>
        <v>15</v>
      </c>
      <c r="W19" s="107"/>
      <c r="X19" s="107"/>
    </row>
    <row r="20" spans="1:24" x14ac:dyDescent="0.25">
      <c r="A20" s="49">
        <v>15</v>
      </c>
      <c r="B20" s="142"/>
      <c r="C20" s="144"/>
      <c r="D20" s="140">
        <f t="shared" si="0"/>
        <v>0</v>
      </c>
      <c r="E20" s="102"/>
      <c r="F20" s="140">
        <f t="shared" si="1"/>
        <v>0</v>
      </c>
      <c r="G20" s="141">
        <f t="shared" si="2"/>
        <v>0</v>
      </c>
      <c r="H20" s="140">
        <f t="shared" si="3"/>
        <v>0</v>
      </c>
      <c r="I20" s="61"/>
      <c r="J20" s="111"/>
      <c r="K20" s="61"/>
      <c r="L20" s="111"/>
      <c r="M20" s="61"/>
      <c r="N20" s="111"/>
      <c r="O20" s="61"/>
      <c r="P20" s="61"/>
      <c r="Q20" s="101"/>
      <c r="R20" s="101"/>
      <c r="S20" s="101"/>
      <c r="T20" s="109" t="str">
        <f t="shared" si="4"/>
        <v>X</v>
      </c>
      <c r="U20" s="108">
        <f t="shared" si="5"/>
        <v>0</v>
      </c>
      <c r="V20" s="107">
        <f t="shared" si="6"/>
        <v>15</v>
      </c>
      <c r="W20" s="107"/>
      <c r="X20" s="107"/>
    </row>
    <row r="21" spans="1:24" x14ac:dyDescent="0.25">
      <c r="A21" s="49">
        <v>16</v>
      </c>
      <c r="B21" s="142"/>
      <c r="C21" s="144"/>
      <c r="D21" s="140">
        <f t="shared" si="0"/>
        <v>0</v>
      </c>
      <c r="E21" s="102"/>
      <c r="F21" s="140">
        <f t="shared" si="1"/>
        <v>0</v>
      </c>
      <c r="G21" s="141">
        <f t="shared" si="2"/>
        <v>0</v>
      </c>
      <c r="H21" s="140">
        <f t="shared" si="3"/>
        <v>0</v>
      </c>
      <c r="I21" s="61"/>
      <c r="J21" s="111"/>
      <c r="K21" s="61"/>
      <c r="L21" s="111"/>
      <c r="M21" s="61"/>
      <c r="N21" s="111"/>
      <c r="O21" s="61"/>
      <c r="P21" s="61"/>
      <c r="Q21" s="101"/>
      <c r="R21" s="101"/>
      <c r="S21" s="101"/>
      <c r="T21" s="109" t="str">
        <f t="shared" si="4"/>
        <v>X</v>
      </c>
      <c r="U21" s="108">
        <f t="shared" si="5"/>
        <v>0</v>
      </c>
      <c r="V21" s="107">
        <f t="shared" si="6"/>
        <v>15</v>
      </c>
      <c r="W21" s="107"/>
      <c r="X21" s="107"/>
    </row>
    <row r="22" spans="1:24" x14ac:dyDescent="0.25">
      <c r="A22" s="49">
        <v>17</v>
      </c>
      <c r="B22" s="142"/>
      <c r="C22" s="144"/>
      <c r="D22" s="140">
        <f t="shared" si="0"/>
        <v>0</v>
      </c>
      <c r="E22" s="102"/>
      <c r="F22" s="140">
        <f t="shared" si="1"/>
        <v>0</v>
      </c>
      <c r="G22" s="141">
        <f t="shared" si="2"/>
        <v>0</v>
      </c>
      <c r="H22" s="140">
        <f t="shared" si="3"/>
        <v>0</v>
      </c>
      <c r="I22" s="61"/>
      <c r="J22" s="111"/>
      <c r="K22" s="61"/>
      <c r="L22" s="111"/>
      <c r="M22" s="61"/>
      <c r="N22" s="111"/>
      <c r="O22" s="61"/>
      <c r="P22" s="61"/>
      <c r="Q22" s="101"/>
      <c r="R22" s="101"/>
      <c r="S22" s="101"/>
      <c r="T22" s="109" t="str">
        <f t="shared" si="4"/>
        <v>X</v>
      </c>
      <c r="U22" s="108">
        <f t="shared" si="5"/>
        <v>0</v>
      </c>
      <c r="V22" s="107">
        <f t="shared" si="6"/>
        <v>15</v>
      </c>
      <c r="W22" s="107"/>
      <c r="X22" s="107"/>
    </row>
    <row r="23" spans="1:24" x14ac:dyDescent="0.25">
      <c r="A23" s="49">
        <v>18</v>
      </c>
      <c r="B23" s="142"/>
      <c r="C23" s="144"/>
      <c r="D23" s="140">
        <f t="shared" si="0"/>
        <v>0</v>
      </c>
      <c r="E23" s="102"/>
      <c r="F23" s="140">
        <f t="shared" si="1"/>
        <v>0</v>
      </c>
      <c r="G23" s="141">
        <f t="shared" si="2"/>
        <v>0</v>
      </c>
      <c r="H23" s="140">
        <f t="shared" si="3"/>
        <v>0</v>
      </c>
      <c r="I23" s="61"/>
      <c r="J23" s="111"/>
      <c r="K23" s="61"/>
      <c r="L23" s="111"/>
      <c r="M23" s="61"/>
      <c r="N23" s="111"/>
      <c r="O23" s="61"/>
      <c r="P23" s="61"/>
      <c r="Q23" s="101"/>
      <c r="R23" s="101"/>
      <c r="S23" s="101"/>
      <c r="T23" s="109" t="str">
        <f t="shared" si="4"/>
        <v>X</v>
      </c>
      <c r="U23" s="108">
        <f t="shared" si="5"/>
        <v>0</v>
      </c>
      <c r="V23" s="107">
        <f t="shared" si="6"/>
        <v>15</v>
      </c>
      <c r="W23" s="107"/>
      <c r="X23" s="107"/>
    </row>
    <row r="24" spans="1:24" x14ac:dyDescent="0.25">
      <c r="A24" s="49">
        <v>19</v>
      </c>
      <c r="B24" s="142"/>
      <c r="C24" s="144"/>
      <c r="D24" s="140">
        <f t="shared" si="0"/>
        <v>0</v>
      </c>
      <c r="E24" s="102"/>
      <c r="F24" s="140">
        <f t="shared" si="1"/>
        <v>0</v>
      </c>
      <c r="G24" s="141">
        <f t="shared" si="2"/>
        <v>0</v>
      </c>
      <c r="H24" s="140">
        <f t="shared" si="3"/>
        <v>0</v>
      </c>
      <c r="I24" s="61"/>
      <c r="J24" s="111"/>
      <c r="K24" s="61"/>
      <c r="L24" s="111"/>
      <c r="M24" s="61"/>
      <c r="N24" s="111"/>
      <c r="O24" s="61"/>
      <c r="P24" s="61"/>
      <c r="Q24" s="101"/>
      <c r="R24" s="101"/>
      <c r="S24" s="101"/>
      <c r="T24" s="109" t="str">
        <f t="shared" si="4"/>
        <v>X</v>
      </c>
      <c r="U24" s="108">
        <f t="shared" si="5"/>
        <v>0</v>
      </c>
      <c r="V24" s="107">
        <f t="shared" si="6"/>
        <v>15</v>
      </c>
      <c r="W24" s="107"/>
      <c r="X24" s="107"/>
    </row>
    <row r="25" spans="1:24" x14ac:dyDescent="0.25">
      <c r="A25" s="49">
        <v>20</v>
      </c>
      <c r="B25" s="142"/>
      <c r="C25" s="144"/>
      <c r="D25" s="140">
        <f t="shared" si="0"/>
        <v>0</v>
      </c>
      <c r="E25" s="102"/>
      <c r="F25" s="140">
        <f t="shared" si="1"/>
        <v>0</v>
      </c>
      <c r="G25" s="141">
        <f t="shared" si="2"/>
        <v>0</v>
      </c>
      <c r="H25" s="140">
        <f t="shared" si="3"/>
        <v>0</v>
      </c>
      <c r="I25" s="61"/>
      <c r="J25" s="111"/>
      <c r="K25" s="61"/>
      <c r="L25" s="111"/>
      <c r="M25" s="61"/>
      <c r="N25" s="111"/>
      <c r="O25" s="61"/>
      <c r="P25" s="61"/>
      <c r="Q25" s="101"/>
      <c r="R25" s="101"/>
      <c r="S25" s="101"/>
      <c r="T25" s="109" t="str">
        <f t="shared" si="4"/>
        <v>X</v>
      </c>
      <c r="U25" s="108">
        <f t="shared" si="5"/>
        <v>0</v>
      </c>
      <c r="V25" s="107">
        <f t="shared" si="6"/>
        <v>15</v>
      </c>
      <c r="W25" s="107"/>
      <c r="X25" s="107"/>
    </row>
    <row r="26" spans="1:24" x14ac:dyDescent="0.25">
      <c r="A26" s="49">
        <v>21</v>
      </c>
      <c r="B26" s="142"/>
      <c r="C26" s="144"/>
      <c r="D26" s="140">
        <f t="shared" si="0"/>
        <v>0</v>
      </c>
      <c r="E26" s="102"/>
      <c r="F26" s="140">
        <f t="shared" si="1"/>
        <v>0</v>
      </c>
      <c r="G26" s="141">
        <f t="shared" si="2"/>
        <v>0</v>
      </c>
      <c r="H26" s="140">
        <f t="shared" si="3"/>
        <v>0</v>
      </c>
      <c r="I26" s="61"/>
      <c r="J26" s="111"/>
      <c r="K26" s="61"/>
      <c r="L26" s="111"/>
      <c r="M26" s="61"/>
      <c r="N26" s="111"/>
      <c r="O26" s="61"/>
      <c r="P26" s="61"/>
      <c r="Q26" s="101"/>
      <c r="R26" s="101"/>
      <c r="S26" s="101"/>
      <c r="T26" s="109" t="str">
        <f t="shared" si="4"/>
        <v>X</v>
      </c>
      <c r="U26" s="108">
        <f t="shared" si="5"/>
        <v>0</v>
      </c>
      <c r="V26" s="107">
        <f t="shared" si="6"/>
        <v>15</v>
      </c>
      <c r="W26" s="107"/>
      <c r="X26" s="107"/>
    </row>
    <row r="27" spans="1:24" x14ac:dyDescent="0.25">
      <c r="A27" s="49">
        <v>22</v>
      </c>
      <c r="B27" s="142"/>
      <c r="C27" s="144"/>
      <c r="D27" s="140">
        <f t="shared" si="0"/>
        <v>0</v>
      </c>
      <c r="E27" s="102"/>
      <c r="F27" s="140">
        <f t="shared" si="1"/>
        <v>0</v>
      </c>
      <c r="G27" s="141">
        <f t="shared" si="2"/>
        <v>0</v>
      </c>
      <c r="H27" s="140">
        <f t="shared" si="3"/>
        <v>0</v>
      </c>
      <c r="I27" s="61"/>
      <c r="J27" s="111"/>
      <c r="K27" s="61"/>
      <c r="L27" s="111"/>
      <c r="M27" s="61"/>
      <c r="N27" s="111"/>
      <c r="O27" s="61"/>
      <c r="P27" s="61"/>
      <c r="Q27" s="101"/>
      <c r="R27" s="101"/>
      <c r="S27" s="101"/>
      <c r="T27" s="109" t="str">
        <f t="shared" si="4"/>
        <v>X</v>
      </c>
      <c r="U27" s="108">
        <f t="shared" si="5"/>
        <v>0</v>
      </c>
      <c r="V27" s="107">
        <f t="shared" si="6"/>
        <v>15</v>
      </c>
      <c r="W27" s="107"/>
      <c r="X27" s="107"/>
    </row>
    <row r="28" spans="1:24" x14ac:dyDescent="0.25">
      <c r="A28" s="49">
        <v>23</v>
      </c>
      <c r="B28" s="142"/>
      <c r="C28" s="144"/>
      <c r="D28" s="140">
        <f t="shared" si="0"/>
        <v>0</v>
      </c>
      <c r="E28" s="102"/>
      <c r="F28" s="140">
        <f t="shared" si="1"/>
        <v>0</v>
      </c>
      <c r="G28" s="141">
        <f t="shared" si="2"/>
        <v>0</v>
      </c>
      <c r="H28" s="140">
        <f t="shared" si="3"/>
        <v>0</v>
      </c>
      <c r="I28" s="61"/>
      <c r="J28" s="111"/>
      <c r="K28" s="61"/>
      <c r="L28" s="111"/>
      <c r="M28" s="61"/>
      <c r="N28" s="111"/>
      <c r="O28" s="61"/>
      <c r="P28" s="61"/>
      <c r="Q28" s="101"/>
      <c r="R28" s="101"/>
      <c r="S28" s="101"/>
      <c r="T28" s="109" t="str">
        <f t="shared" si="4"/>
        <v>X</v>
      </c>
      <c r="U28" s="108">
        <f t="shared" si="5"/>
        <v>0</v>
      </c>
      <c r="V28" s="107">
        <f t="shared" si="6"/>
        <v>15</v>
      </c>
      <c r="W28" s="107"/>
      <c r="X28" s="107"/>
    </row>
    <row r="29" spans="1:24" x14ac:dyDescent="0.25">
      <c r="A29" s="49">
        <v>24</v>
      </c>
      <c r="B29" s="142"/>
      <c r="C29" s="144"/>
      <c r="D29" s="140">
        <f t="shared" si="0"/>
        <v>0</v>
      </c>
      <c r="E29" s="102"/>
      <c r="F29" s="140">
        <f t="shared" si="1"/>
        <v>0</v>
      </c>
      <c r="G29" s="141">
        <f t="shared" si="2"/>
        <v>0</v>
      </c>
      <c r="H29" s="140">
        <f t="shared" si="3"/>
        <v>0</v>
      </c>
      <c r="I29" s="61"/>
      <c r="J29" s="111"/>
      <c r="K29" s="61"/>
      <c r="L29" s="111"/>
      <c r="M29" s="61"/>
      <c r="N29" s="111"/>
      <c r="O29" s="61"/>
      <c r="P29" s="61"/>
      <c r="Q29" s="101"/>
      <c r="R29" s="101"/>
      <c r="S29" s="101"/>
      <c r="T29" s="109" t="str">
        <f t="shared" si="4"/>
        <v>X</v>
      </c>
      <c r="U29" s="108">
        <f t="shared" si="5"/>
        <v>0</v>
      </c>
      <c r="V29" s="107">
        <f t="shared" si="6"/>
        <v>15</v>
      </c>
      <c r="W29" s="107"/>
      <c r="X29" s="107"/>
    </row>
    <row r="30" spans="1:24" x14ac:dyDescent="0.25">
      <c r="A30" s="49">
        <v>25</v>
      </c>
      <c r="B30" s="142"/>
      <c r="C30" s="144"/>
      <c r="D30" s="140">
        <f t="shared" si="0"/>
        <v>0</v>
      </c>
      <c r="E30" s="102"/>
      <c r="F30" s="140">
        <f t="shared" si="1"/>
        <v>0</v>
      </c>
      <c r="G30" s="141">
        <f t="shared" si="2"/>
        <v>0</v>
      </c>
      <c r="H30" s="140">
        <f t="shared" si="3"/>
        <v>0</v>
      </c>
      <c r="I30" s="61"/>
      <c r="J30" s="111"/>
      <c r="K30" s="61"/>
      <c r="L30" s="111"/>
      <c r="M30" s="61"/>
      <c r="N30" s="111"/>
      <c r="O30" s="61"/>
      <c r="P30" s="61"/>
      <c r="Q30" s="101"/>
      <c r="R30" s="101"/>
      <c r="S30" s="101"/>
      <c r="T30" s="109" t="str">
        <f t="shared" si="4"/>
        <v>X</v>
      </c>
      <c r="U30" s="108">
        <f t="shared" si="5"/>
        <v>0</v>
      </c>
      <c r="V30" s="107">
        <f t="shared" si="6"/>
        <v>15</v>
      </c>
      <c r="W30" s="107"/>
      <c r="X30" s="107"/>
    </row>
    <row r="31" spans="1:24" x14ac:dyDescent="0.25">
      <c r="A31" s="49">
        <v>26</v>
      </c>
      <c r="B31" s="142"/>
      <c r="C31" s="144"/>
      <c r="D31" s="140">
        <f t="shared" si="0"/>
        <v>0</v>
      </c>
      <c r="E31" s="102"/>
      <c r="F31" s="140">
        <f t="shared" si="1"/>
        <v>0</v>
      </c>
      <c r="G31" s="141">
        <f t="shared" si="2"/>
        <v>0</v>
      </c>
      <c r="H31" s="140">
        <f t="shared" si="3"/>
        <v>0</v>
      </c>
      <c r="I31" s="61"/>
      <c r="J31" s="111"/>
      <c r="K31" s="61"/>
      <c r="L31" s="111"/>
      <c r="M31" s="61"/>
      <c r="N31" s="111"/>
      <c r="O31" s="61"/>
      <c r="P31" s="61"/>
      <c r="Q31" s="101"/>
      <c r="R31" s="101"/>
      <c r="S31" s="101"/>
      <c r="T31" s="109" t="str">
        <f t="shared" si="4"/>
        <v>X</v>
      </c>
      <c r="U31" s="108">
        <f t="shared" si="5"/>
        <v>0</v>
      </c>
      <c r="V31" s="107">
        <f t="shared" si="6"/>
        <v>15</v>
      </c>
      <c r="W31" s="107"/>
      <c r="X31" s="107"/>
    </row>
    <row r="32" spans="1:24" x14ac:dyDescent="0.25">
      <c r="A32" s="49">
        <v>27</v>
      </c>
      <c r="B32" s="142"/>
      <c r="C32" s="144"/>
      <c r="D32" s="140">
        <f t="shared" si="0"/>
        <v>0</v>
      </c>
      <c r="E32" s="102"/>
      <c r="F32" s="140">
        <f t="shared" si="1"/>
        <v>0</v>
      </c>
      <c r="G32" s="141">
        <f t="shared" si="2"/>
        <v>0</v>
      </c>
      <c r="H32" s="140">
        <f t="shared" si="3"/>
        <v>0</v>
      </c>
      <c r="I32" s="61"/>
      <c r="J32" s="111"/>
      <c r="K32" s="61"/>
      <c r="L32" s="111"/>
      <c r="M32" s="61"/>
      <c r="N32" s="111"/>
      <c r="O32" s="61"/>
      <c r="P32" s="61"/>
      <c r="Q32" s="101"/>
      <c r="R32" s="101"/>
      <c r="S32" s="101"/>
      <c r="T32" s="109" t="str">
        <f t="shared" si="4"/>
        <v>X</v>
      </c>
      <c r="U32" s="108">
        <f t="shared" si="5"/>
        <v>0</v>
      </c>
      <c r="V32" s="107">
        <f t="shared" si="6"/>
        <v>15</v>
      </c>
      <c r="W32" s="107"/>
      <c r="X32" s="107"/>
    </row>
    <row r="33" spans="1:24" x14ac:dyDescent="0.25">
      <c r="A33" s="49">
        <v>28</v>
      </c>
      <c r="B33" s="142"/>
      <c r="C33" s="144"/>
      <c r="D33" s="140">
        <f t="shared" si="0"/>
        <v>0</v>
      </c>
      <c r="E33" s="102"/>
      <c r="F33" s="140">
        <f t="shared" si="1"/>
        <v>0</v>
      </c>
      <c r="G33" s="141">
        <f t="shared" si="2"/>
        <v>0</v>
      </c>
      <c r="H33" s="140">
        <f t="shared" si="3"/>
        <v>0</v>
      </c>
      <c r="I33" s="61"/>
      <c r="J33" s="111"/>
      <c r="K33" s="61"/>
      <c r="L33" s="111"/>
      <c r="M33" s="61"/>
      <c r="N33" s="111"/>
      <c r="O33" s="61"/>
      <c r="P33" s="61"/>
      <c r="Q33" s="101"/>
      <c r="R33" s="101"/>
      <c r="S33" s="101"/>
      <c r="T33" s="109" t="str">
        <f t="shared" si="4"/>
        <v>X</v>
      </c>
      <c r="U33" s="108">
        <f t="shared" si="5"/>
        <v>0</v>
      </c>
      <c r="V33" s="107">
        <f t="shared" si="6"/>
        <v>15</v>
      </c>
      <c r="W33" s="107"/>
      <c r="X33" s="107"/>
    </row>
    <row r="34" spans="1:24" x14ac:dyDescent="0.25">
      <c r="A34" s="49">
        <v>29</v>
      </c>
      <c r="B34" s="142"/>
      <c r="C34" s="144"/>
      <c r="D34" s="140">
        <f t="shared" si="0"/>
        <v>0</v>
      </c>
      <c r="E34" s="102"/>
      <c r="F34" s="140">
        <f t="shared" si="1"/>
        <v>0</v>
      </c>
      <c r="G34" s="141">
        <f t="shared" si="2"/>
        <v>0</v>
      </c>
      <c r="H34" s="140">
        <f t="shared" si="3"/>
        <v>0</v>
      </c>
      <c r="I34" s="61"/>
      <c r="J34" s="111"/>
      <c r="K34" s="61"/>
      <c r="L34" s="111"/>
      <c r="M34" s="61"/>
      <c r="N34" s="111"/>
      <c r="O34" s="61"/>
      <c r="P34" s="61"/>
      <c r="Q34" s="101"/>
      <c r="R34" s="101"/>
      <c r="S34" s="101"/>
      <c r="T34" s="109" t="str">
        <f t="shared" si="4"/>
        <v>X</v>
      </c>
      <c r="U34" s="108">
        <f t="shared" si="5"/>
        <v>0</v>
      </c>
      <c r="V34" s="107">
        <f t="shared" si="6"/>
        <v>15</v>
      </c>
      <c r="W34" s="107"/>
      <c r="X34" s="107"/>
    </row>
    <row r="35" spans="1:24" x14ac:dyDescent="0.25">
      <c r="A35" s="49">
        <v>30</v>
      </c>
      <c r="B35" s="142"/>
      <c r="C35" s="144"/>
      <c r="D35" s="140">
        <f t="shared" si="0"/>
        <v>0</v>
      </c>
      <c r="E35" s="102"/>
      <c r="F35" s="140">
        <f t="shared" si="1"/>
        <v>0</v>
      </c>
      <c r="G35" s="141">
        <f t="shared" si="2"/>
        <v>0</v>
      </c>
      <c r="H35" s="140">
        <f t="shared" si="3"/>
        <v>0</v>
      </c>
      <c r="I35" s="61"/>
      <c r="J35" s="111"/>
      <c r="K35" s="61"/>
      <c r="L35" s="111"/>
      <c r="M35" s="61"/>
      <c r="N35" s="111"/>
      <c r="O35" s="61"/>
      <c r="P35" s="61"/>
      <c r="Q35" s="101"/>
      <c r="R35" s="101"/>
      <c r="S35" s="101"/>
      <c r="T35" s="109" t="str">
        <f t="shared" si="4"/>
        <v>X</v>
      </c>
      <c r="U35" s="108">
        <f t="shared" si="5"/>
        <v>0</v>
      </c>
      <c r="V35" s="107">
        <f t="shared" si="6"/>
        <v>15</v>
      </c>
      <c r="W35" s="107"/>
      <c r="X35" s="107"/>
    </row>
    <row r="36" spans="1:24" x14ac:dyDescent="0.25">
      <c r="A36" s="49">
        <v>31</v>
      </c>
      <c r="B36" s="142"/>
      <c r="C36" s="144"/>
      <c r="D36" s="140">
        <f t="shared" si="0"/>
        <v>0</v>
      </c>
      <c r="E36" s="102"/>
      <c r="F36" s="140">
        <f t="shared" si="1"/>
        <v>0</v>
      </c>
      <c r="G36" s="141">
        <f t="shared" si="2"/>
        <v>0</v>
      </c>
      <c r="H36" s="140">
        <f t="shared" si="3"/>
        <v>0</v>
      </c>
      <c r="I36" s="61"/>
      <c r="J36" s="111"/>
      <c r="K36" s="61"/>
      <c r="L36" s="111"/>
      <c r="M36" s="61"/>
      <c r="N36" s="111"/>
      <c r="O36" s="61"/>
      <c r="P36" s="61"/>
      <c r="Q36" s="101"/>
      <c r="R36" s="101"/>
      <c r="S36" s="101"/>
      <c r="T36" s="109" t="str">
        <f t="shared" si="4"/>
        <v>X</v>
      </c>
      <c r="U36" s="108">
        <f t="shared" si="5"/>
        <v>0</v>
      </c>
      <c r="V36" s="107">
        <f t="shared" si="6"/>
        <v>15</v>
      </c>
      <c r="W36" s="107"/>
      <c r="X36" s="107"/>
    </row>
    <row r="37" spans="1:24" x14ac:dyDescent="0.25">
      <c r="A37" s="49">
        <v>32</v>
      </c>
      <c r="B37" s="142"/>
      <c r="C37" s="144"/>
      <c r="D37" s="140">
        <f t="shared" si="0"/>
        <v>0</v>
      </c>
      <c r="E37" s="102"/>
      <c r="F37" s="140">
        <f t="shared" si="1"/>
        <v>0</v>
      </c>
      <c r="G37" s="141">
        <f t="shared" si="2"/>
        <v>0</v>
      </c>
      <c r="H37" s="140">
        <f t="shared" si="3"/>
        <v>0</v>
      </c>
      <c r="I37" s="61"/>
      <c r="J37" s="111"/>
      <c r="K37" s="61"/>
      <c r="L37" s="111"/>
      <c r="M37" s="61"/>
      <c r="N37" s="111"/>
      <c r="O37" s="61"/>
      <c r="P37" s="61"/>
      <c r="Q37" s="101"/>
      <c r="R37" s="101"/>
      <c r="S37" s="101"/>
      <c r="T37" s="109" t="str">
        <f t="shared" si="4"/>
        <v>X</v>
      </c>
      <c r="U37" s="108">
        <f t="shared" si="5"/>
        <v>0</v>
      </c>
      <c r="V37" s="107">
        <f t="shared" si="6"/>
        <v>15</v>
      </c>
      <c r="W37" s="107"/>
      <c r="X37" s="107"/>
    </row>
    <row r="38" spans="1:24" x14ac:dyDescent="0.25">
      <c r="A38" s="49">
        <v>33</v>
      </c>
      <c r="B38" s="142"/>
      <c r="C38" s="144"/>
      <c r="D38" s="140">
        <f t="shared" ref="D38:D69" si="7">VLOOKUP(C38,LP_table_SK_2,2,0)</f>
        <v>0</v>
      </c>
      <c r="E38" s="102"/>
      <c r="F38" s="140">
        <f t="shared" ref="F38:F69" si="8">VLOOKUP(E38,LP_table_KD_2,2,0)</f>
        <v>0</v>
      </c>
      <c r="G38" s="141">
        <f t="shared" ref="G38:G69" si="9">VLOOKUP(E38,LP_table_KD_2,3,0)</f>
        <v>0</v>
      </c>
      <c r="H38" s="140">
        <f t="shared" ref="H38:H69" si="10">VLOOKUP(E38,LP_table_KD_2,4,0)</f>
        <v>0</v>
      </c>
      <c r="I38" s="61"/>
      <c r="J38" s="111"/>
      <c r="K38" s="61"/>
      <c r="L38" s="111"/>
      <c r="M38" s="61"/>
      <c r="N38" s="111"/>
      <c r="O38" s="61"/>
      <c r="P38" s="61"/>
      <c r="Q38" s="101"/>
      <c r="R38" s="101"/>
      <c r="S38" s="101"/>
      <c r="T38" s="109" t="str">
        <f t="shared" si="4"/>
        <v>X</v>
      </c>
      <c r="U38" s="108">
        <f t="shared" si="5"/>
        <v>0</v>
      </c>
      <c r="V38" s="107">
        <f t="shared" si="6"/>
        <v>15</v>
      </c>
      <c r="W38" s="107"/>
      <c r="X38" s="107"/>
    </row>
    <row r="39" spans="1:24" x14ac:dyDescent="0.25">
      <c r="A39" s="49">
        <v>34</v>
      </c>
      <c r="B39" s="142"/>
      <c r="C39" s="144"/>
      <c r="D39" s="140">
        <f t="shared" si="7"/>
        <v>0</v>
      </c>
      <c r="E39" s="102"/>
      <c r="F39" s="140">
        <f t="shared" si="8"/>
        <v>0</v>
      </c>
      <c r="G39" s="141">
        <f t="shared" si="9"/>
        <v>0</v>
      </c>
      <c r="H39" s="140">
        <f t="shared" si="10"/>
        <v>0</v>
      </c>
      <c r="I39" s="61"/>
      <c r="J39" s="111"/>
      <c r="K39" s="61"/>
      <c r="L39" s="111"/>
      <c r="M39" s="61"/>
      <c r="N39" s="111"/>
      <c r="O39" s="61"/>
      <c r="P39" s="61"/>
      <c r="Q39" s="101"/>
      <c r="R39" s="101"/>
      <c r="S39" s="101"/>
      <c r="T39" s="109" t="str">
        <f t="shared" si="4"/>
        <v>X</v>
      </c>
      <c r="U39" s="108">
        <f t="shared" si="5"/>
        <v>0</v>
      </c>
      <c r="V39" s="107">
        <f t="shared" si="6"/>
        <v>15</v>
      </c>
      <c r="W39" s="107"/>
      <c r="X39" s="107"/>
    </row>
    <row r="40" spans="1:24" x14ac:dyDescent="0.25">
      <c r="A40" s="49">
        <v>35</v>
      </c>
      <c r="B40" s="142"/>
      <c r="C40" s="144"/>
      <c r="D40" s="140">
        <f t="shared" si="7"/>
        <v>0</v>
      </c>
      <c r="E40" s="102"/>
      <c r="F40" s="140">
        <f t="shared" si="8"/>
        <v>0</v>
      </c>
      <c r="G40" s="141">
        <f t="shared" si="9"/>
        <v>0</v>
      </c>
      <c r="H40" s="140">
        <f t="shared" si="10"/>
        <v>0</v>
      </c>
      <c r="I40" s="61"/>
      <c r="J40" s="111"/>
      <c r="K40" s="61"/>
      <c r="L40" s="111"/>
      <c r="M40" s="61"/>
      <c r="N40" s="111"/>
      <c r="O40" s="61"/>
      <c r="P40" s="61"/>
      <c r="Q40" s="101"/>
      <c r="R40" s="101"/>
      <c r="S40" s="101"/>
      <c r="T40" s="109" t="str">
        <f t="shared" si="4"/>
        <v>X</v>
      </c>
      <c r="U40" s="108">
        <f t="shared" si="5"/>
        <v>0</v>
      </c>
      <c r="V40" s="107">
        <f t="shared" si="6"/>
        <v>15</v>
      </c>
      <c r="W40" s="107"/>
      <c r="X40" s="107"/>
    </row>
    <row r="41" spans="1:24" x14ac:dyDescent="0.25">
      <c r="A41" s="49">
        <v>36</v>
      </c>
      <c r="B41" s="142"/>
      <c r="C41" s="144"/>
      <c r="D41" s="140">
        <f t="shared" si="7"/>
        <v>0</v>
      </c>
      <c r="E41" s="102"/>
      <c r="F41" s="140">
        <f t="shared" si="8"/>
        <v>0</v>
      </c>
      <c r="G41" s="141">
        <f t="shared" si="9"/>
        <v>0</v>
      </c>
      <c r="H41" s="140">
        <f t="shared" si="10"/>
        <v>0</v>
      </c>
      <c r="I41" s="61"/>
      <c r="J41" s="111"/>
      <c r="K41" s="61"/>
      <c r="L41" s="111"/>
      <c r="M41" s="61"/>
      <c r="N41" s="111"/>
      <c r="O41" s="61"/>
      <c r="P41" s="61"/>
      <c r="Q41" s="101"/>
      <c r="R41" s="101"/>
      <c r="S41" s="101"/>
      <c r="T41" s="109" t="str">
        <f t="shared" si="4"/>
        <v>X</v>
      </c>
      <c r="U41" s="108">
        <f t="shared" si="5"/>
        <v>0</v>
      </c>
      <c r="V41" s="107">
        <f t="shared" si="6"/>
        <v>15</v>
      </c>
      <c r="W41" s="107"/>
      <c r="X41" s="107"/>
    </row>
    <row r="42" spans="1:24" x14ac:dyDescent="0.25">
      <c r="A42" s="50">
        <v>37</v>
      </c>
      <c r="B42" s="145"/>
      <c r="C42" s="185"/>
      <c r="D42" s="140">
        <f t="shared" si="7"/>
        <v>0</v>
      </c>
      <c r="E42" s="102"/>
      <c r="F42" s="140">
        <f t="shared" si="8"/>
        <v>0</v>
      </c>
      <c r="G42" s="141">
        <f t="shared" si="9"/>
        <v>0</v>
      </c>
      <c r="H42" s="140">
        <f t="shared" si="10"/>
        <v>0</v>
      </c>
      <c r="I42" s="171"/>
      <c r="J42" s="145"/>
      <c r="K42" s="171"/>
      <c r="L42" s="145"/>
      <c r="M42" s="171"/>
      <c r="N42" s="145"/>
      <c r="O42" s="171"/>
      <c r="P42" s="171"/>
      <c r="Q42" s="101"/>
      <c r="R42" s="101"/>
      <c r="S42" s="101"/>
      <c r="T42" s="109" t="str">
        <f t="shared" ref="T42:T85" si="11">IF(U42=V42," ","X")</f>
        <v>X</v>
      </c>
      <c r="U42" s="108">
        <f t="shared" ref="U42:U85" si="12">B42*45</f>
        <v>0</v>
      </c>
      <c r="V42" s="107">
        <f t="shared" ref="V42:V85" si="13">15+J42+L42+N42</f>
        <v>15</v>
      </c>
    </row>
    <row r="43" spans="1:24" x14ac:dyDescent="0.25">
      <c r="A43" s="50">
        <v>38</v>
      </c>
      <c r="B43" s="145"/>
      <c r="C43" s="185"/>
      <c r="D43" s="140">
        <f t="shared" si="7"/>
        <v>0</v>
      </c>
      <c r="E43" s="102"/>
      <c r="F43" s="140">
        <f t="shared" si="8"/>
        <v>0</v>
      </c>
      <c r="G43" s="141">
        <f t="shared" si="9"/>
        <v>0</v>
      </c>
      <c r="H43" s="140">
        <f t="shared" si="10"/>
        <v>0</v>
      </c>
      <c r="I43" s="171"/>
      <c r="J43" s="145"/>
      <c r="K43" s="171"/>
      <c r="L43" s="145"/>
      <c r="M43" s="171"/>
      <c r="N43" s="145"/>
      <c r="O43" s="171"/>
      <c r="P43" s="171"/>
      <c r="Q43" s="101"/>
      <c r="R43" s="101"/>
      <c r="S43" s="101"/>
      <c r="T43" s="109" t="str">
        <f t="shared" si="11"/>
        <v>X</v>
      </c>
      <c r="U43" s="108">
        <f t="shared" si="12"/>
        <v>0</v>
      </c>
      <c r="V43" s="107">
        <f t="shared" si="13"/>
        <v>15</v>
      </c>
    </row>
    <row r="44" spans="1:24" x14ac:dyDescent="0.25">
      <c r="A44" s="50">
        <v>39</v>
      </c>
      <c r="B44" s="145"/>
      <c r="C44" s="185"/>
      <c r="D44" s="140">
        <f t="shared" si="7"/>
        <v>0</v>
      </c>
      <c r="E44" s="102"/>
      <c r="F44" s="140">
        <f t="shared" si="8"/>
        <v>0</v>
      </c>
      <c r="G44" s="141">
        <f t="shared" si="9"/>
        <v>0</v>
      </c>
      <c r="H44" s="140">
        <f t="shared" si="10"/>
        <v>0</v>
      </c>
      <c r="I44" s="171"/>
      <c r="J44" s="145"/>
      <c r="K44" s="171"/>
      <c r="L44" s="145"/>
      <c r="M44" s="171"/>
      <c r="N44" s="145"/>
      <c r="O44" s="171"/>
      <c r="P44" s="171"/>
      <c r="Q44" s="101"/>
      <c r="R44" s="101"/>
      <c r="S44" s="101"/>
      <c r="T44" s="109" t="str">
        <f t="shared" si="11"/>
        <v>X</v>
      </c>
      <c r="U44" s="108">
        <f t="shared" si="12"/>
        <v>0</v>
      </c>
      <c r="V44" s="107">
        <f t="shared" si="13"/>
        <v>15</v>
      </c>
    </row>
    <row r="45" spans="1:24" x14ac:dyDescent="0.25">
      <c r="A45" s="50">
        <v>40</v>
      </c>
      <c r="B45" s="145"/>
      <c r="C45" s="185"/>
      <c r="D45" s="140">
        <f t="shared" si="7"/>
        <v>0</v>
      </c>
      <c r="E45" s="102"/>
      <c r="F45" s="140">
        <f t="shared" si="8"/>
        <v>0</v>
      </c>
      <c r="G45" s="141">
        <f t="shared" si="9"/>
        <v>0</v>
      </c>
      <c r="H45" s="140">
        <f t="shared" si="10"/>
        <v>0</v>
      </c>
      <c r="I45" s="171"/>
      <c r="J45" s="145"/>
      <c r="K45" s="171"/>
      <c r="L45" s="145"/>
      <c r="M45" s="171"/>
      <c r="N45" s="145"/>
      <c r="O45" s="171"/>
      <c r="P45" s="171"/>
      <c r="Q45" s="101"/>
      <c r="R45" s="101"/>
      <c r="S45" s="101"/>
      <c r="T45" s="109" t="str">
        <f t="shared" si="11"/>
        <v>X</v>
      </c>
      <c r="U45" s="108">
        <f t="shared" si="12"/>
        <v>0</v>
      </c>
      <c r="V45" s="107">
        <f t="shared" si="13"/>
        <v>15</v>
      </c>
    </row>
    <row r="46" spans="1:24" x14ac:dyDescent="0.25">
      <c r="A46" s="50">
        <v>41</v>
      </c>
      <c r="B46" s="145"/>
      <c r="C46" s="185"/>
      <c r="D46" s="140">
        <f t="shared" si="7"/>
        <v>0</v>
      </c>
      <c r="E46" s="102"/>
      <c r="F46" s="140">
        <f t="shared" si="8"/>
        <v>0</v>
      </c>
      <c r="G46" s="141">
        <f t="shared" si="9"/>
        <v>0</v>
      </c>
      <c r="H46" s="140">
        <f t="shared" si="10"/>
        <v>0</v>
      </c>
      <c r="I46" s="171"/>
      <c r="J46" s="145"/>
      <c r="K46" s="171"/>
      <c r="L46" s="145"/>
      <c r="M46" s="171"/>
      <c r="N46" s="145"/>
      <c r="O46" s="171"/>
      <c r="P46" s="171"/>
      <c r="Q46" s="101"/>
      <c r="R46" s="101"/>
      <c r="S46" s="101"/>
      <c r="T46" s="109" t="str">
        <f t="shared" si="11"/>
        <v>X</v>
      </c>
      <c r="U46" s="108">
        <f t="shared" si="12"/>
        <v>0</v>
      </c>
      <c r="V46" s="107">
        <f t="shared" si="13"/>
        <v>15</v>
      </c>
    </row>
    <row r="47" spans="1:24" x14ac:dyDescent="0.25">
      <c r="A47" s="50">
        <v>42</v>
      </c>
      <c r="B47" s="145"/>
      <c r="C47" s="185"/>
      <c r="D47" s="140">
        <f t="shared" si="7"/>
        <v>0</v>
      </c>
      <c r="E47" s="102"/>
      <c r="F47" s="140">
        <f t="shared" si="8"/>
        <v>0</v>
      </c>
      <c r="G47" s="141">
        <f t="shared" si="9"/>
        <v>0</v>
      </c>
      <c r="H47" s="140">
        <f t="shared" si="10"/>
        <v>0</v>
      </c>
      <c r="I47" s="171"/>
      <c r="J47" s="145"/>
      <c r="K47" s="171"/>
      <c r="L47" s="145"/>
      <c r="M47" s="171"/>
      <c r="N47" s="145"/>
      <c r="O47" s="171"/>
      <c r="P47" s="171"/>
      <c r="Q47" s="101"/>
      <c r="R47" s="101"/>
      <c r="S47" s="101"/>
      <c r="T47" s="109" t="str">
        <f t="shared" si="11"/>
        <v>X</v>
      </c>
      <c r="U47" s="108">
        <f t="shared" si="12"/>
        <v>0</v>
      </c>
      <c r="V47" s="107">
        <f t="shared" si="13"/>
        <v>15</v>
      </c>
    </row>
    <row r="48" spans="1:24" x14ac:dyDescent="0.25">
      <c r="A48" s="50">
        <v>43</v>
      </c>
      <c r="B48" s="145"/>
      <c r="C48" s="185"/>
      <c r="D48" s="140">
        <f t="shared" si="7"/>
        <v>0</v>
      </c>
      <c r="E48" s="102"/>
      <c r="F48" s="140">
        <f t="shared" si="8"/>
        <v>0</v>
      </c>
      <c r="G48" s="141">
        <f t="shared" si="9"/>
        <v>0</v>
      </c>
      <c r="H48" s="140">
        <f t="shared" si="10"/>
        <v>0</v>
      </c>
      <c r="I48" s="171"/>
      <c r="J48" s="145"/>
      <c r="K48" s="171"/>
      <c r="L48" s="145"/>
      <c r="M48" s="171"/>
      <c r="N48" s="145"/>
      <c r="O48" s="171"/>
      <c r="P48" s="171"/>
      <c r="Q48" s="101"/>
      <c r="R48" s="101"/>
      <c r="S48" s="101"/>
      <c r="T48" s="109" t="str">
        <f t="shared" si="11"/>
        <v>X</v>
      </c>
      <c r="U48" s="108">
        <f t="shared" si="12"/>
        <v>0</v>
      </c>
      <c r="V48" s="107">
        <f t="shared" si="13"/>
        <v>15</v>
      </c>
    </row>
    <row r="49" spans="1:22" x14ac:dyDescent="0.25">
      <c r="A49" s="50">
        <v>44</v>
      </c>
      <c r="B49" s="145"/>
      <c r="C49" s="185"/>
      <c r="D49" s="140">
        <f t="shared" si="7"/>
        <v>0</v>
      </c>
      <c r="E49" s="102"/>
      <c r="F49" s="140">
        <f t="shared" si="8"/>
        <v>0</v>
      </c>
      <c r="G49" s="141">
        <f t="shared" si="9"/>
        <v>0</v>
      </c>
      <c r="H49" s="140">
        <f t="shared" si="10"/>
        <v>0</v>
      </c>
      <c r="I49" s="171"/>
      <c r="J49" s="145"/>
      <c r="K49" s="171"/>
      <c r="L49" s="145"/>
      <c r="M49" s="171"/>
      <c r="N49" s="145"/>
      <c r="O49" s="171"/>
      <c r="P49" s="171"/>
      <c r="Q49" s="101"/>
      <c r="R49" s="101"/>
      <c r="S49" s="101"/>
      <c r="T49" s="109" t="str">
        <f t="shared" si="11"/>
        <v>X</v>
      </c>
      <c r="U49" s="108">
        <f t="shared" si="12"/>
        <v>0</v>
      </c>
      <c r="V49" s="107">
        <f t="shared" si="13"/>
        <v>15</v>
      </c>
    </row>
    <row r="50" spans="1:22" x14ac:dyDescent="0.25">
      <c r="A50" s="50">
        <v>45</v>
      </c>
      <c r="B50" s="145"/>
      <c r="C50" s="185"/>
      <c r="D50" s="140">
        <f t="shared" si="7"/>
        <v>0</v>
      </c>
      <c r="E50" s="102"/>
      <c r="F50" s="140">
        <f t="shared" si="8"/>
        <v>0</v>
      </c>
      <c r="G50" s="141">
        <f t="shared" si="9"/>
        <v>0</v>
      </c>
      <c r="H50" s="140">
        <f t="shared" si="10"/>
        <v>0</v>
      </c>
      <c r="I50" s="171"/>
      <c r="J50" s="145"/>
      <c r="K50" s="171"/>
      <c r="L50" s="145"/>
      <c r="M50" s="171"/>
      <c r="N50" s="145"/>
      <c r="O50" s="171"/>
      <c r="P50" s="171"/>
      <c r="Q50" s="101"/>
      <c r="R50" s="101"/>
      <c r="S50" s="101"/>
      <c r="T50" s="109" t="str">
        <f t="shared" si="11"/>
        <v>X</v>
      </c>
      <c r="U50" s="108">
        <f t="shared" si="12"/>
        <v>0</v>
      </c>
      <c r="V50" s="107">
        <f t="shared" si="13"/>
        <v>15</v>
      </c>
    </row>
    <row r="51" spans="1:22" x14ac:dyDescent="0.25">
      <c r="A51" s="50">
        <v>46</v>
      </c>
      <c r="B51" s="145"/>
      <c r="C51" s="185"/>
      <c r="D51" s="140">
        <f t="shared" si="7"/>
        <v>0</v>
      </c>
      <c r="E51" s="102"/>
      <c r="F51" s="140">
        <f t="shared" si="8"/>
        <v>0</v>
      </c>
      <c r="G51" s="141">
        <f t="shared" si="9"/>
        <v>0</v>
      </c>
      <c r="H51" s="140">
        <f t="shared" si="10"/>
        <v>0</v>
      </c>
      <c r="I51" s="171"/>
      <c r="J51" s="145"/>
      <c r="K51" s="171"/>
      <c r="L51" s="145"/>
      <c r="M51" s="171"/>
      <c r="N51" s="145"/>
      <c r="O51" s="171"/>
      <c r="P51" s="171"/>
      <c r="Q51" s="101"/>
      <c r="R51" s="101"/>
      <c r="S51" s="101"/>
      <c r="T51" s="109" t="str">
        <f t="shared" si="11"/>
        <v>X</v>
      </c>
      <c r="U51" s="108">
        <f t="shared" si="12"/>
        <v>0</v>
      </c>
      <c r="V51" s="107">
        <f t="shared" si="13"/>
        <v>15</v>
      </c>
    </row>
    <row r="52" spans="1:22" x14ac:dyDescent="0.25">
      <c r="A52" s="50">
        <v>47</v>
      </c>
      <c r="B52" s="145"/>
      <c r="C52" s="185"/>
      <c r="D52" s="140">
        <f t="shared" si="7"/>
        <v>0</v>
      </c>
      <c r="E52" s="102"/>
      <c r="F52" s="140">
        <f t="shared" si="8"/>
        <v>0</v>
      </c>
      <c r="G52" s="141">
        <f t="shared" si="9"/>
        <v>0</v>
      </c>
      <c r="H52" s="140">
        <f t="shared" si="10"/>
        <v>0</v>
      </c>
      <c r="I52" s="171"/>
      <c r="J52" s="145"/>
      <c r="K52" s="171"/>
      <c r="L52" s="145"/>
      <c r="M52" s="171"/>
      <c r="N52" s="145"/>
      <c r="O52" s="171"/>
      <c r="P52" s="171"/>
      <c r="Q52" s="101"/>
      <c r="R52" s="101"/>
      <c r="S52" s="101"/>
      <c r="T52" s="109" t="str">
        <f t="shared" si="11"/>
        <v>X</v>
      </c>
      <c r="U52" s="108">
        <f t="shared" si="12"/>
        <v>0</v>
      </c>
      <c r="V52" s="107">
        <f t="shared" si="13"/>
        <v>15</v>
      </c>
    </row>
    <row r="53" spans="1:22" x14ac:dyDescent="0.25">
      <c r="A53" s="50">
        <v>48</v>
      </c>
      <c r="B53" s="145"/>
      <c r="C53" s="185"/>
      <c r="D53" s="140">
        <f t="shared" si="7"/>
        <v>0</v>
      </c>
      <c r="E53" s="102"/>
      <c r="F53" s="140">
        <f t="shared" si="8"/>
        <v>0</v>
      </c>
      <c r="G53" s="141">
        <f t="shared" si="9"/>
        <v>0</v>
      </c>
      <c r="H53" s="140">
        <f t="shared" si="10"/>
        <v>0</v>
      </c>
      <c r="I53" s="171"/>
      <c r="J53" s="145"/>
      <c r="K53" s="171"/>
      <c r="L53" s="145"/>
      <c r="M53" s="171"/>
      <c r="N53" s="145"/>
      <c r="O53" s="171"/>
      <c r="P53" s="171"/>
      <c r="Q53" s="101"/>
      <c r="R53" s="101"/>
      <c r="S53" s="101"/>
      <c r="T53" s="109" t="str">
        <f t="shared" si="11"/>
        <v>X</v>
      </c>
      <c r="U53" s="108">
        <f t="shared" si="12"/>
        <v>0</v>
      </c>
      <c r="V53" s="107">
        <f t="shared" si="13"/>
        <v>15</v>
      </c>
    </row>
    <row r="54" spans="1:22" x14ac:dyDescent="0.25">
      <c r="A54" s="50">
        <v>49</v>
      </c>
      <c r="B54" s="145"/>
      <c r="C54" s="185"/>
      <c r="D54" s="140">
        <f t="shared" si="7"/>
        <v>0</v>
      </c>
      <c r="E54" s="102"/>
      <c r="F54" s="140">
        <f t="shared" si="8"/>
        <v>0</v>
      </c>
      <c r="G54" s="141">
        <f t="shared" si="9"/>
        <v>0</v>
      </c>
      <c r="H54" s="140">
        <f t="shared" si="10"/>
        <v>0</v>
      </c>
      <c r="I54" s="171"/>
      <c r="J54" s="145"/>
      <c r="K54" s="171"/>
      <c r="L54" s="145"/>
      <c r="M54" s="171"/>
      <c r="N54" s="145"/>
      <c r="O54" s="171"/>
      <c r="P54" s="171"/>
      <c r="Q54" s="101"/>
      <c r="R54" s="101"/>
      <c r="S54" s="101"/>
      <c r="T54" s="109" t="str">
        <f t="shared" si="11"/>
        <v>X</v>
      </c>
      <c r="U54" s="108">
        <f t="shared" si="12"/>
        <v>0</v>
      </c>
      <c r="V54" s="107">
        <f t="shared" si="13"/>
        <v>15</v>
      </c>
    </row>
    <row r="55" spans="1:22" x14ac:dyDescent="0.25">
      <c r="A55" s="50">
        <v>50</v>
      </c>
      <c r="B55" s="145"/>
      <c r="C55" s="185"/>
      <c r="D55" s="140">
        <f t="shared" si="7"/>
        <v>0</v>
      </c>
      <c r="E55" s="102"/>
      <c r="F55" s="140">
        <f t="shared" si="8"/>
        <v>0</v>
      </c>
      <c r="G55" s="141">
        <f t="shared" si="9"/>
        <v>0</v>
      </c>
      <c r="H55" s="140">
        <f t="shared" si="10"/>
        <v>0</v>
      </c>
      <c r="I55" s="171"/>
      <c r="J55" s="145"/>
      <c r="K55" s="171"/>
      <c r="L55" s="145"/>
      <c r="M55" s="171"/>
      <c r="N55" s="145"/>
      <c r="O55" s="171"/>
      <c r="P55" s="171"/>
      <c r="Q55" s="101"/>
      <c r="R55" s="101"/>
      <c r="S55" s="101"/>
      <c r="T55" s="109" t="str">
        <f t="shared" si="11"/>
        <v>X</v>
      </c>
      <c r="U55" s="108">
        <f t="shared" si="12"/>
        <v>0</v>
      </c>
      <c r="V55" s="107">
        <f t="shared" si="13"/>
        <v>15</v>
      </c>
    </row>
    <row r="56" spans="1:22" x14ac:dyDescent="0.25">
      <c r="A56" s="50">
        <v>51</v>
      </c>
      <c r="B56" s="145"/>
      <c r="C56" s="185"/>
      <c r="D56" s="140">
        <f t="shared" si="7"/>
        <v>0</v>
      </c>
      <c r="E56" s="102"/>
      <c r="F56" s="140">
        <f t="shared" si="8"/>
        <v>0</v>
      </c>
      <c r="G56" s="141">
        <f t="shared" si="9"/>
        <v>0</v>
      </c>
      <c r="H56" s="140">
        <f t="shared" si="10"/>
        <v>0</v>
      </c>
      <c r="I56" s="171"/>
      <c r="J56" s="145"/>
      <c r="K56" s="171"/>
      <c r="L56" s="145"/>
      <c r="M56" s="171"/>
      <c r="N56" s="145"/>
      <c r="O56" s="171"/>
      <c r="P56" s="171"/>
      <c r="Q56" s="101"/>
      <c r="R56" s="101"/>
      <c r="S56" s="101"/>
      <c r="T56" s="109" t="str">
        <f t="shared" si="11"/>
        <v>X</v>
      </c>
      <c r="U56" s="108">
        <f t="shared" si="12"/>
        <v>0</v>
      </c>
      <c r="V56" s="107">
        <f t="shared" si="13"/>
        <v>15</v>
      </c>
    </row>
    <row r="57" spans="1:22" x14ac:dyDescent="0.25">
      <c r="A57" s="50">
        <v>52</v>
      </c>
      <c r="B57" s="145"/>
      <c r="C57" s="185"/>
      <c r="D57" s="140">
        <f t="shared" si="7"/>
        <v>0</v>
      </c>
      <c r="E57" s="102"/>
      <c r="F57" s="140">
        <f t="shared" si="8"/>
        <v>0</v>
      </c>
      <c r="G57" s="141">
        <f t="shared" si="9"/>
        <v>0</v>
      </c>
      <c r="H57" s="140">
        <f t="shared" si="10"/>
        <v>0</v>
      </c>
      <c r="I57" s="171"/>
      <c r="J57" s="145"/>
      <c r="K57" s="171"/>
      <c r="L57" s="145"/>
      <c r="M57" s="171"/>
      <c r="N57" s="145"/>
      <c r="O57" s="171"/>
      <c r="P57" s="171"/>
      <c r="Q57" s="101"/>
      <c r="R57" s="101"/>
      <c r="S57" s="101"/>
      <c r="T57" s="109" t="str">
        <f t="shared" si="11"/>
        <v>X</v>
      </c>
      <c r="U57" s="108">
        <f t="shared" si="12"/>
        <v>0</v>
      </c>
      <c r="V57" s="107">
        <f t="shared" si="13"/>
        <v>15</v>
      </c>
    </row>
    <row r="58" spans="1:22" x14ac:dyDescent="0.25">
      <c r="A58" s="50">
        <v>53</v>
      </c>
      <c r="B58" s="145"/>
      <c r="C58" s="185"/>
      <c r="D58" s="140">
        <f t="shared" si="7"/>
        <v>0</v>
      </c>
      <c r="E58" s="102"/>
      <c r="F58" s="140">
        <f t="shared" si="8"/>
        <v>0</v>
      </c>
      <c r="G58" s="141">
        <f t="shared" si="9"/>
        <v>0</v>
      </c>
      <c r="H58" s="140">
        <f t="shared" si="10"/>
        <v>0</v>
      </c>
      <c r="I58" s="171"/>
      <c r="J58" s="145"/>
      <c r="K58" s="171"/>
      <c r="L58" s="145"/>
      <c r="M58" s="171"/>
      <c r="N58" s="145"/>
      <c r="O58" s="171"/>
      <c r="P58" s="171"/>
      <c r="Q58" s="101"/>
      <c r="R58" s="101"/>
      <c r="S58" s="101"/>
      <c r="T58" s="109" t="str">
        <f t="shared" si="11"/>
        <v>X</v>
      </c>
      <c r="U58" s="108">
        <f t="shared" si="12"/>
        <v>0</v>
      </c>
      <c r="V58" s="107">
        <f t="shared" si="13"/>
        <v>15</v>
      </c>
    </row>
    <row r="59" spans="1:22" x14ac:dyDescent="0.25">
      <c r="A59" s="50">
        <v>54</v>
      </c>
      <c r="B59" s="145"/>
      <c r="C59" s="185"/>
      <c r="D59" s="140">
        <f t="shared" si="7"/>
        <v>0</v>
      </c>
      <c r="E59" s="102"/>
      <c r="F59" s="140">
        <f t="shared" si="8"/>
        <v>0</v>
      </c>
      <c r="G59" s="141">
        <f t="shared" si="9"/>
        <v>0</v>
      </c>
      <c r="H59" s="140">
        <f t="shared" si="10"/>
        <v>0</v>
      </c>
      <c r="I59" s="171"/>
      <c r="J59" s="145"/>
      <c r="K59" s="171"/>
      <c r="L59" s="145"/>
      <c r="M59" s="171"/>
      <c r="N59" s="145"/>
      <c r="O59" s="171"/>
      <c r="P59" s="171"/>
      <c r="Q59" s="101"/>
      <c r="R59" s="101"/>
      <c r="S59" s="101"/>
      <c r="T59" s="109" t="str">
        <f t="shared" si="11"/>
        <v>X</v>
      </c>
      <c r="U59" s="108">
        <f t="shared" si="12"/>
        <v>0</v>
      </c>
      <c r="V59" s="107">
        <f t="shared" si="13"/>
        <v>15</v>
      </c>
    </row>
    <row r="60" spans="1:22" x14ac:dyDescent="0.25">
      <c r="A60" s="50">
        <v>55</v>
      </c>
      <c r="B60" s="145"/>
      <c r="C60" s="185"/>
      <c r="D60" s="140">
        <f t="shared" si="7"/>
        <v>0</v>
      </c>
      <c r="E60" s="102"/>
      <c r="F60" s="140">
        <f t="shared" si="8"/>
        <v>0</v>
      </c>
      <c r="G60" s="141">
        <f t="shared" si="9"/>
        <v>0</v>
      </c>
      <c r="H60" s="140">
        <f t="shared" si="10"/>
        <v>0</v>
      </c>
      <c r="I60" s="171"/>
      <c r="J60" s="145"/>
      <c r="K60" s="171"/>
      <c r="L60" s="145"/>
      <c r="M60" s="171"/>
      <c r="N60" s="145"/>
      <c r="O60" s="171"/>
      <c r="P60" s="171"/>
      <c r="Q60" s="101"/>
      <c r="R60" s="101"/>
      <c r="S60" s="101"/>
      <c r="T60" s="109" t="str">
        <f t="shared" si="11"/>
        <v>X</v>
      </c>
      <c r="U60" s="108">
        <f t="shared" si="12"/>
        <v>0</v>
      </c>
      <c r="V60" s="107">
        <f t="shared" si="13"/>
        <v>15</v>
      </c>
    </row>
    <row r="61" spans="1:22" x14ac:dyDescent="0.25">
      <c r="A61" s="50">
        <v>56</v>
      </c>
      <c r="B61" s="145"/>
      <c r="C61" s="185"/>
      <c r="D61" s="140">
        <f t="shared" si="7"/>
        <v>0</v>
      </c>
      <c r="E61" s="102"/>
      <c r="F61" s="140">
        <f t="shared" si="8"/>
        <v>0</v>
      </c>
      <c r="G61" s="141">
        <f t="shared" si="9"/>
        <v>0</v>
      </c>
      <c r="H61" s="140">
        <f t="shared" si="10"/>
        <v>0</v>
      </c>
      <c r="I61" s="171"/>
      <c r="J61" s="145"/>
      <c r="K61" s="171"/>
      <c r="L61" s="145"/>
      <c r="M61" s="171"/>
      <c r="N61" s="145"/>
      <c r="O61" s="171"/>
      <c r="P61" s="171"/>
      <c r="Q61" s="101"/>
      <c r="R61" s="101"/>
      <c r="S61" s="101"/>
      <c r="T61" s="109" t="str">
        <f t="shared" si="11"/>
        <v>X</v>
      </c>
      <c r="U61" s="108">
        <f t="shared" si="12"/>
        <v>0</v>
      </c>
      <c r="V61" s="107">
        <f t="shared" si="13"/>
        <v>15</v>
      </c>
    </row>
    <row r="62" spans="1:22" x14ac:dyDescent="0.25">
      <c r="A62" s="50">
        <v>57</v>
      </c>
      <c r="B62" s="145"/>
      <c r="C62" s="185"/>
      <c r="D62" s="140">
        <f t="shared" si="7"/>
        <v>0</v>
      </c>
      <c r="E62" s="102"/>
      <c r="F62" s="140">
        <f t="shared" si="8"/>
        <v>0</v>
      </c>
      <c r="G62" s="141">
        <f t="shared" si="9"/>
        <v>0</v>
      </c>
      <c r="H62" s="140">
        <f t="shared" si="10"/>
        <v>0</v>
      </c>
      <c r="I62" s="171"/>
      <c r="J62" s="145"/>
      <c r="K62" s="171"/>
      <c r="L62" s="145"/>
      <c r="M62" s="171"/>
      <c r="N62" s="145"/>
      <c r="O62" s="171"/>
      <c r="P62" s="171"/>
      <c r="Q62" s="101"/>
      <c r="R62" s="101"/>
      <c r="S62" s="101"/>
      <c r="T62" s="109" t="str">
        <f t="shared" si="11"/>
        <v>X</v>
      </c>
      <c r="U62" s="108">
        <f t="shared" si="12"/>
        <v>0</v>
      </c>
      <c r="V62" s="107">
        <f t="shared" si="13"/>
        <v>15</v>
      </c>
    </row>
    <row r="63" spans="1:22" x14ac:dyDescent="0.25">
      <c r="A63" s="50">
        <v>58</v>
      </c>
      <c r="B63" s="145"/>
      <c r="C63" s="185"/>
      <c r="D63" s="140">
        <f t="shared" si="7"/>
        <v>0</v>
      </c>
      <c r="E63" s="102"/>
      <c r="F63" s="140">
        <f t="shared" si="8"/>
        <v>0</v>
      </c>
      <c r="G63" s="141">
        <f t="shared" si="9"/>
        <v>0</v>
      </c>
      <c r="H63" s="140">
        <f t="shared" si="10"/>
        <v>0</v>
      </c>
      <c r="I63" s="171"/>
      <c r="J63" s="145"/>
      <c r="K63" s="171"/>
      <c r="L63" s="145"/>
      <c r="M63" s="171"/>
      <c r="N63" s="145"/>
      <c r="O63" s="171"/>
      <c r="P63" s="171"/>
      <c r="Q63" s="101"/>
      <c r="R63" s="101"/>
      <c r="S63" s="101"/>
      <c r="T63" s="109" t="str">
        <f t="shared" si="11"/>
        <v>X</v>
      </c>
      <c r="U63" s="108">
        <f t="shared" si="12"/>
        <v>0</v>
      </c>
      <c r="V63" s="107">
        <f t="shared" si="13"/>
        <v>15</v>
      </c>
    </row>
    <row r="64" spans="1:22" x14ac:dyDescent="0.25">
      <c r="A64" s="50">
        <v>59</v>
      </c>
      <c r="B64" s="145"/>
      <c r="C64" s="185"/>
      <c r="D64" s="140">
        <f t="shared" si="7"/>
        <v>0</v>
      </c>
      <c r="E64" s="102"/>
      <c r="F64" s="140">
        <f t="shared" si="8"/>
        <v>0</v>
      </c>
      <c r="G64" s="141">
        <f t="shared" si="9"/>
        <v>0</v>
      </c>
      <c r="H64" s="140">
        <f t="shared" si="10"/>
        <v>0</v>
      </c>
      <c r="I64" s="171"/>
      <c r="J64" s="145"/>
      <c r="K64" s="171"/>
      <c r="L64" s="145"/>
      <c r="M64" s="171"/>
      <c r="N64" s="145"/>
      <c r="O64" s="171"/>
      <c r="P64" s="171"/>
      <c r="Q64" s="101"/>
      <c r="R64" s="101"/>
      <c r="S64" s="101"/>
      <c r="T64" s="109" t="str">
        <f t="shared" si="11"/>
        <v>X</v>
      </c>
      <c r="U64" s="108">
        <f t="shared" si="12"/>
        <v>0</v>
      </c>
      <c r="V64" s="107">
        <f t="shared" si="13"/>
        <v>15</v>
      </c>
    </row>
    <row r="65" spans="1:22" x14ac:dyDescent="0.25">
      <c r="A65" s="50">
        <v>60</v>
      </c>
      <c r="B65" s="145"/>
      <c r="C65" s="185"/>
      <c r="D65" s="140">
        <f t="shared" si="7"/>
        <v>0</v>
      </c>
      <c r="E65" s="102"/>
      <c r="F65" s="140">
        <f t="shared" si="8"/>
        <v>0</v>
      </c>
      <c r="G65" s="141">
        <f t="shared" si="9"/>
        <v>0</v>
      </c>
      <c r="H65" s="140">
        <f t="shared" si="10"/>
        <v>0</v>
      </c>
      <c r="I65" s="171"/>
      <c r="J65" s="145"/>
      <c r="K65" s="171"/>
      <c r="L65" s="145"/>
      <c r="M65" s="171"/>
      <c r="N65" s="145"/>
      <c r="O65" s="171"/>
      <c r="P65" s="171"/>
      <c r="Q65" s="101"/>
      <c r="R65" s="101"/>
      <c r="S65" s="101"/>
      <c r="T65" s="109" t="str">
        <f t="shared" si="11"/>
        <v>X</v>
      </c>
      <c r="U65" s="108">
        <f t="shared" si="12"/>
        <v>0</v>
      </c>
      <c r="V65" s="107">
        <f t="shared" si="13"/>
        <v>15</v>
      </c>
    </row>
    <row r="66" spans="1:22" x14ac:dyDescent="0.25">
      <c r="A66" s="50">
        <v>61</v>
      </c>
      <c r="B66" s="145"/>
      <c r="C66" s="185"/>
      <c r="D66" s="140">
        <f t="shared" si="7"/>
        <v>0</v>
      </c>
      <c r="E66" s="102"/>
      <c r="F66" s="140">
        <f t="shared" si="8"/>
        <v>0</v>
      </c>
      <c r="G66" s="141">
        <f t="shared" si="9"/>
        <v>0</v>
      </c>
      <c r="H66" s="140">
        <f t="shared" si="10"/>
        <v>0</v>
      </c>
      <c r="I66" s="171"/>
      <c r="J66" s="145"/>
      <c r="K66" s="171"/>
      <c r="L66" s="145"/>
      <c r="M66" s="171"/>
      <c r="N66" s="145"/>
      <c r="O66" s="171"/>
      <c r="P66" s="171"/>
      <c r="Q66" s="101"/>
      <c r="R66" s="101"/>
      <c r="S66" s="101"/>
      <c r="T66" s="109" t="str">
        <f t="shared" si="11"/>
        <v>X</v>
      </c>
      <c r="U66" s="108">
        <f t="shared" si="12"/>
        <v>0</v>
      </c>
      <c r="V66" s="107">
        <f t="shared" si="13"/>
        <v>15</v>
      </c>
    </row>
    <row r="67" spans="1:22" x14ac:dyDescent="0.25">
      <c r="A67" s="50">
        <v>62</v>
      </c>
      <c r="B67" s="145"/>
      <c r="C67" s="185"/>
      <c r="D67" s="140">
        <f t="shared" si="7"/>
        <v>0</v>
      </c>
      <c r="E67" s="102"/>
      <c r="F67" s="140">
        <f t="shared" si="8"/>
        <v>0</v>
      </c>
      <c r="G67" s="141">
        <f t="shared" si="9"/>
        <v>0</v>
      </c>
      <c r="H67" s="140">
        <f t="shared" si="10"/>
        <v>0</v>
      </c>
      <c r="I67" s="171"/>
      <c r="J67" s="145"/>
      <c r="K67" s="171"/>
      <c r="L67" s="145"/>
      <c r="M67" s="171"/>
      <c r="N67" s="145"/>
      <c r="O67" s="171"/>
      <c r="P67" s="171"/>
      <c r="Q67" s="101"/>
      <c r="R67" s="101"/>
      <c r="S67" s="101"/>
      <c r="T67" s="109" t="str">
        <f t="shared" si="11"/>
        <v>X</v>
      </c>
      <c r="U67" s="108">
        <f t="shared" si="12"/>
        <v>0</v>
      </c>
      <c r="V67" s="107">
        <f t="shared" si="13"/>
        <v>15</v>
      </c>
    </row>
    <row r="68" spans="1:22" x14ac:dyDescent="0.25">
      <c r="A68" s="50">
        <v>63</v>
      </c>
      <c r="B68" s="145"/>
      <c r="C68" s="185"/>
      <c r="D68" s="140">
        <f t="shared" si="7"/>
        <v>0</v>
      </c>
      <c r="E68" s="102"/>
      <c r="F68" s="140">
        <f t="shared" si="8"/>
        <v>0</v>
      </c>
      <c r="G68" s="141">
        <f t="shared" si="9"/>
        <v>0</v>
      </c>
      <c r="H68" s="140">
        <f t="shared" si="10"/>
        <v>0</v>
      </c>
      <c r="I68" s="171"/>
      <c r="J68" s="145"/>
      <c r="K68" s="171"/>
      <c r="L68" s="145"/>
      <c r="M68" s="171"/>
      <c r="N68" s="145"/>
      <c r="O68" s="171"/>
      <c r="P68" s="171"/>
      <c r="Q68" s="101"/>
      <c r="R68" s="101"/>
      <c r="S68" s="101"/>
      <c r="T68" s="109" t="str">
        <f t="shared" si="11"/>
        <v>X</v>
      </c>
      <c r="U68" s="108">
        <f t="shared" si="12"/>
        <v>0</v>
      </c>
      <c r="V68" s="107">
        <f t="shared" si="13"/>
        <v>15</v>
      </c>
    </row>
    <row r="69" spans="1:22" x14ac:dyDescent="0.25">
      <c r="A69" s="50">
        <v>64</v>
      </c>
      <c r="B69" s="145"/>
      <c r="C69" s="185"/>
      <c r="D69" s="140">
        <f t="shared" si="7"/>
        <v>0</v>
      </c>
      <c r="E69" s="102"/>
      <c r="F69" s="140">
        <f t="shared" si="8"/>
        <v>0</v>
      </c>
      <c r="G69" s="141">
        <f t="shared" si="9"/>
        <v>0</v>
      </c>
      <c r="H69" s="140">
        <f t="shared" si="10"/>
        <v>0</v>
      </c>
      <c r="I69" s="171"/>
      <c r="J69" s="145"/>
      <c r="K69" s="171"/>
      <c r="L69" s="145"/>
      <c r="M69" s="171"/>
      <c r="N69" s="145"/>
      <c r="O69" s="171"/>
      <c r="P69" s="171"/>
      <c r="Q69" s="101"/>
      <c r="R69" s="101"/>
      <c r="S69" s="101"/>
      <c r="T69" s="109" t="str">
        <f t="shared" si="11"/>
        <v>X</v>
      </c>
      <c r="U69" s="108">
        <f t="shared" si="12"/>
        <v>0</v>
      </c>
      <c r="V69" s="107">
        <f t="shared" si="13"/>
        <v>15</v>
      </c>
    </row>
    <row r="70" spans="1:22" x14ac:dyDescent="0.25">
      <c r="A70" s="50">
        <v>65</v>
      </c>
      <c r="B70" s="145"/>
      <c r="C70" s="185"/>
      <c r="D70" s="140">
        <f t="shared" ref="D70:D85" si="14">VLOOKUP(C70,LP_table_SK_2,2,0)</f>
        <v>0</v>
      </c>
      <c r="E70" s="102"/>
      <c r="F70" s="140">
        <f t="shared" ref="F70:F85" si="15">VLOOKUP(E70,LP_table_KD_2,2,0)</f>
        <v>0</v>
      </c>
      <c r="G70" s="141">
        <f t="shared" ref="G70:G85" si="16">VLOOKUP(E70,LP_table_KD_2,3,0)</f>
        <v>0</v>
      </c>
      <c r="H70" s="140">
        <f t="shared" ref="H70:H85" si="17">VLOOKUP(E70,LP_table_KD_2,4,0)</f>
        <v>0</v>
      </c>
      <c r="I70" s="171"/>
      <c r="J70" s="145"/>
      <c r="K70" s="171"/>
      <c r="L70" s="145"/>
      <c r="M70" s="171"/>
      <c r="N70" s="145"/>
      <c r="O70" s="171"/>
      <c r="P70" s="171"/>
      <c r="Q70" s="101"/>
      <c r="R70" s="101"/>
      <c r="S70" s="101"/>
      <c r="T70" s="109" t="str">
        <f t="shared" si="11"/>
        <v>X</v>
      </c>
      <c r="U70" s="108">
        <f t="shared" si="12"/>
        <v>0</v>
      </c>
      <c r="V70" s="107">
        <f t="shared" si="13"/>
        <v>15</v>
      </c>
    </row>
    <row r="71" spans="1:22" x14ac:dyDescent="0.25">
      <c r="A71" s="50">
        <v>66</v>
      </c>
      <c r="B71" s="145"/>
      <c r="C71" s="185"/>
      <c r="D71" s="140">
        <f t="shared" si="14"/>
        <v>0</v>
      </c>
      <c r="E71" s="102"/>
      <c r="F71" s="140">
        <f t="shared" si="15"/>
        <v>0</v>
      </c>
      <c r="G71" s="141">
        <f t="shared" si="16"/>
        <v>0</v>
      </c>
      <c r="H71" s="140">
        <f t="shared" si="17"/>
        <v>0</v>
      </c>
      <c r="I71" s="171"/>
      <c r="J71" s="145"/>
      <c r="K71" s="171"/>
      <c r="L71" s="145"/>
      <c r="M71" s="171"/>
      <c r="N71" s="145"/>
      <c r="O71" s="171"/>
      <c r="P71" s="171"/>
      <c r="Q71" s="101"/>
      <c r="R71" s="101"/>
      <c r="S71" s="101"/>
      <c r="T71" s="109" t="str">
        <f t="shared" si="11"/>
        <v>X</v>
      </c>
      <c r="U71" s="108">
        <f t="shared" si="12"/>
        <v>0</v>
      </c>
      <c r="V71" s="107">
        <f t="shared" si="13"/>
        <v>15</v>
      </c>
    </row>
    <row r="72" spans="1:22" x14ac:dyDescent="0.25">
      <c r="A72" s="50">
        <v>67</v>
      </c>
      <c r="B72" s="145"/>
      <c r="C72" s="185"/>
      <c r="D72" s="140">
        <f t="shared" si="14"/>
        <v>0</v>
      </c>
      <c r="E72" s="102"/>
      <c r="F72" s="140">
        <f t="shared" si="15"/>
        <v>0</v>
      </c>
      <c r="G72" s="141">
        <f t="shared" si="16"/>
        <v>0</v>
      </c>
      <c r="H72" s="140">
        <f t="shared" si="17"/>
        <v>0</v>
      </c>
      <c r="I72" s="171"/>
      <c r="J72" s="145"/>
      <c r="K72" s="171"/>
      <c r="L72" s="145"/>
      <c r="M72" s="171"/>
      <c r="N72" s="145"/>
      <c r="O72" s="171"/>
      <c r="P72" s="171"/>
      <c r="Q72" s="101"/>
      <c r="R72" s="101"/>
      <c r="S72" s="101"/>
      <c r="T72" s="109" t="str">
        <f t="shared" si="11"/>
        <v>X</v>
      </c>
      <c r="U72" s="108">
        <f t="shared" si="12"/>
        <v>0</v>
      </c>
      <c r="V72" s="107">
        <f t="shared" si="13"/>
        <v>15</v>
      </c>
    </row>
    <row r="73" spans="1:22" x14ac:dyDescent="0.25">
      <c r="A73" s="50">
        <v>68</v>
      </c>
      <c r="B73" s="145"/>
      <c r="C73" s="185"/>
      <c r="D73" s="140">
        <f t="shared" si="14"/>
        <v>0</v>
      </c>
      <c r="E73" s="102"/>
      <c r="F73" s="140">
        <f t="shared" si="15"/>
        <v>0</v>
      </c>
      <c r="G73" s="141">
        <f t="shared" si="16"/>
        <v>0</v>
      </c>
      <c r="H73" s="140">
        <f t="shared" si="17"/>
        <v>0</v>
      </c>
      <c r="I73" s="171"/>
      <c r="J73" s="145"/>
      <c r="K73" s="171"/>
      <c r="L73" s="145"/>
      <c r="M73" s="171"/>
      <c r="N73" s="145"/>
      <c r="O73" s="171"/>
      <c r="P73" s="171"/>
      <c r="Q73" s="101"/>
      <c r="R73" s="101"/>
      <c r="S73" s="101"/>
      <c r="T73" s="109" t="str">
        <f t="shared" si="11"/>
        <v>X</v>
      </c>
      <c r="U73" s="108">
        <f t="shared" si="12"/>
        <v>0</v>
      </c>
      <c r="V73" s="107">
        <f t="shared" si="13"/>
        <v>15</v>
      </c>
    </row>
    <row r="74" spans="1:22" x14ac:dyDescent="0.25">
      <c r="A74" s="50">
        <v>69</v>
      </c>
      <c r="B74" s="145"/>
      <c r="C74" s="185"/>
      <c r="D74" s="140">
        <f t="shared" si="14"/>
        <v>0</v>
      </c>
      <c r="E74" s="102"/>
      <c r="F74" s="140">
        <f t="shared" si="15"/>
        <v>0</v>
      </c>
      <c r="G74" s="141">
        <f t="shared" si="16"/>
        <v>0</v>
      </c>
      <c r="H74" s="140">
        <f t="shared" si="17"/>
        <v>0</v>
      </c>
      <c r="I74" s="171"/>
      <c r="J74" s="145"/>
      <c r="K74" s="171"/>
      <c r="L74" s="145"/>
      <c r="M74" s="171"/>
      <c r="N74" s="145"/>
      <c r="O74" s="171"/>
      <c r="P74" s="171"/>
      <c r="Q74" s="101"/>
      <c r="R74" s="101"/>
      <c r="S74" s="101"/>
      <c r="T74" s="109" t="str">
        <f t="shared" si="11"/>
        <v>X</v>
      </c>
      <c r="U74" s="108">
        <f t="shared" si="12"/>
        <v>0</v>
      </c>
      <c r="V74" s="107">
        <f t="shared" si="13"/>
        <v>15</v>
      </c>
    </row>
    <row r="75" spans="1:22" x14ac:dyDescent="0.25">
      <c r="A75" s="50">
        <v>70</v>
      </c>
      <c r="B75" s="145"/>
      <c r="C75" s="185"/>
      <c r="D75" s="140">
        <f t="shared" si="14"/>
        <v>0</v>
      </c>
      <c r="E75" s="102"/>
      <c r="F75" s="140">
        <f t="shared" si="15"/>
        <v>0</v>
      </c>
      <c r="G75" s="141">
        <f t="shared" si="16"/>
        <v>0</v>
      </c>
      <c r="H75" s="140">
        <f t="shared" si="17"/>
        <v>0</v>
      </c>
      <c r="I75" s="171"/>
      <c r="J75" s="145"/>
      <c r="K75" s="171"/>
      <c r="L75" s="145"/>
      <c r="M75" s="171"/>
      <c r="N75" s="145"/>
      <c r="O75" s="171"/>
      <c r="P75" s="171"/>
      <c r="Q75" s="101"/>
      <c r="R75" s="101"/>
      <c r="S75" s="101"/>
      <c r="T75" s="109" t="str">
        <f t="shared" si="11"/>
        <v>X</v>
      </c>
      <c r="U75" s="108">
        <f t="shared" si="12"/>
        <v>0</v>
      </c>
      <c r="V75" s="107">
        <f t="shared" si="13"/>
        <v>15</v>
      </c>
    </row>
    <row r="76" spans="1:22" x14ac:dyDescent="0.25">
      <c r="A76" s="50">
        <v>71</v>
      </c>
      <c r="B76" s="145"/>
      <c r="C76" s="185"/>
      <c r="D76" s="140">
        <f t="shared" si="14"/>
        <v>0</v>
      </c>
      <c r="E76" s="102"/>
      <c r="F76" s="140">
        <f t="shared" si="15"/>
        <v>0</v>
      </c>
      <c r="G76" s="141">
        <f t="shared" si="16"/>
        <v>0</v>
      </c>
      <c r="H76" s="140">
        <f t="shared" si="17"/>
        <v>0</v>
      </c>
      <c r="I76" s="171"/>
      <c r="J76" s="145"/>
      <c r="K76" s="171"/>
      <c r="L76" s="145"/>
      <c r="M76" s="171"/>
      <c r="N76" s="145"/>
      <c r="O76" s="171"/>
      <c r="P76" s="171"/>
      <c r="Q76" s="101"/>
      <c r="R76" s="101"/>
      <c r="S76" s="101"/>
      <c r="T76" s="109" t="str">
        <f t="shared" si="11"/>
        <v>X</v>
      </c>
      <c r="U76" s="108">
        <f t="shared" si="12"/>
        <v>0</v>
      </c>
      <c r="V76" s="107">
        <f t="shared" si="13"/>
        <v>15</v>
      </c>
    </row>
    <row r="77" spans="1:22" x14ac:dyDescent="0.25">
      <c r="A77" s="50">
        <v>72</v>
      </c>
      <c r="B77" s="145"/>
      <c r="C77" s="185"/>
      <c r="D77" s="140">
        <f t="shared" si="14"/>
        <v>0</v>
      </c>
      <c r="E77" s="102"/>
      <c r="F77" s="140">
        <f t="shared" si="15"/>
        <v>0</v>
      </c>
      <c r="G77" s="141">
        <f t="shared" si="16"/>
        <v>0</v>
      </c>
      <c r="H77" s="140">
        <f t="shared" si="17"/>
        <v>0</v>
      </c>
      <c r="I77" s="171"/>
      <c r="J77" s="145"/>
      <c r="K77" s="171"/>
      <c r="L77" s="145"/>
      <c r="M77" s="171"/>
      <c r="N77" s="145"/>
      <c r="O77" s="171"/>
      <c r="P77" s="171"/>
      <c r="Q77" s="101"/>
      <c r="R77" s="101"/>
      <c r="S77" s="101"/>
      <c r="T77" s="109" t="str">
        <f t="shared" si="11"/>
        <v>X</v>
      </c>
      <c r="U77" s="108">
        <f t="shared" si="12"/>
        <v>0</v>
      </c>
      <c r="V77" s="107">
        <f t="shared" si="13"/>
        <v>15</v>
      </c>
    </row>
    <row r="78" spans="1:22" x14ac:dyDescent="0.25">
      <c r="A78" s="50">
        <v>73</v>
      </c>
      <c r="B78" s="145"/>
      <c r="C78" s="185"/>
      <c r="D78" s="140">
        <f t="shared" si="14"/>
        <v>0</v>
      </c>
      <c r="E78" s="102"/>
      <c r="F78" s="140">
        <f t="shared" si="15"/>
        <v>0</v>
      </c>
      <c r="G78" s="141">
        <f t="shared" si="16"/>
        <v>0</v>
      </c>
      <c r="H78" s="140">
        <f t="shared" si="17"/>
        <v>0</v>
      </c>
      <c r="I78" s="171"/>
      <c r="J78" s="145"/>
      <c r="K78" s="171"/>
      <c r="L78" s="145"/>
      <c r="M78" s="171"/>
      <c r="N78" s="145"/>
      <c r="O78" s="171"/>
      <c r="P78" s="171"/>
      <c r="Q78" s="101"/>
      <c r="R78" s="101"/>
      <c r="S78" s="101"/>
      <c r="T78" s="109" t="str">
        <f t="shared" si="11"/>
        <v>X</v>
      </c>
      <c r="U78" s="108">
        <f t="shared" si="12"/>
        <v>0</v>
      </c>
      <c r="V78" s="107">
        <f t="shared" si="13"/>
        <v>15</v>
      </c>
    </row>
    <row r="79" spans="1:22" x14ac:dyDescent="0.25">
      <c r="A79" s="50">
        <v>74</v>
      </c>
      <c r="B79" s="145"/>
      <c r="C79" s="185"/>
      <c r="D79" s="140">
        <f t="shared" si="14"/>
        <v>0</v>
      </c>
      <c r="E79" s="102"/>
      <c r="F79" s="140">
        <f t="shared" si="15"/>
        <v>0</v>
      </c>
      <c r="G79" s="141">
        <f t="shared" si="16"/>
        <v>0</v>
      </c>
      <c r="H79" s="140">
        <f t="shared" si="17"/>
        <v>0</v>
      </c>
      <c r="I79" s="171"/>
      <c r="J79" s="145"/>
      <c r="K79" s="171"/>
      <c r="L79" s="145"/>
      <c r="M79" s="171"/>
      <c r="N79" s="145"/>
      <c r="O79" s="171"/>
      <c r="P79" s="171"/>
      <c r="Q79" s="101"/>
      <c r="R79" s="101"/>
      <c r="S79" s="101"/>
      <c r="T79" s="109" t="str">
        <f t="shared" si="11"/>
        <v>X</v>
      </c>
      <c r="U79" s="108">
        <f t="shared" si="12"/>
        <v>0</v>
      </c>
      <c r="V79" s="107">
        <f t="shared" si="13"/>
        <v>15</v>
      </c>
    </row>
    <row r="80" spans="1:22" x14ac:dyDescent="0.25">
      <c r="A80" s="50">
        <v>75</v>
      </c>
      <c r="B80" s="145"/>
      <c r="C80" s="185"/>
      <c r="D80" s="140">
        <f t="shared" si="14"/>
        <v>0</v>
      </c>
      <c r="E80" s="102"/>
      <c r="F80" s="140">
        <f t="shared" si="15"/>
        <v>0</v>
      </c>
      <c r="G80" s="141">
        <f t="shared" si="16"/>
        <v>0</v>
      </c>
      <c r="H80" s="140">
        <f t="shared" si="17"/>
        <v>0</v>
      </c>
      <c r="I80" s="171"/>
      <c r="J80" s="145"/>
      <c r="K80" s="171"/>
      <c r="L80" s="145"/>
      <c r="M80" s="171"/>
      <c r="N80" s="145"/>
      <c r="O80" s="171"/>
      <c r="P80" s="171"/>
      <c r="Q80" s="101"/>
      <c r="R80" s="101"/>
      <c r="S80" s="101"/>
      <c r="T80" s="109" t="str">
        <f t="shared" si="11"/>
        <v>X</v>
      </c>
      <c r="U80" s="108">
        <f t="shared" si="12"/>
        <v>0</v>
      </c>
      <c r="V80" s="107">
        <f t="shared" si="13"/>
        <v>15</v>
      </c>
    </row>
    <row r="81" spans="1:22" x14ac:dyDescent="0.25">
      <c r="A81" s="50">
        <v>76</v>
      </c>
      <c r="B81" s="145"/>
      <c r="C81" s="185"/>
      <c r="D81" s="140">
        <f t="shared" si="14"/>
        <v>0</v>
      </c>
      <c r="E81" s="102"/>
      <c r="F81" s="140">
        <f t="shared" si="15"/>
        <v>0</v>
      </c>
      <c r="G81" s="141">
        <f t="shared" si="16"/>
        <v>0</v>
      </c>
      <c r="H81" s="140">
        <f t="shared" si="17"/>
        <v>0</v>
      </c>
      <c r="I81" s="171"/>
      <c r="J81" s="145"/>
      <c r="K81" s="171"/>
      <c r="L81" s="145"/>
      <c r="M81" s="171"/>
      <c r="N81" s="145"/>
      <c r="O81" s="171"/>
      <c r="P81" s="171"/>
      <c r="Q81" s="101"/>
      <c r="R81" s="101"/>
      <c r="S81" s="101"/>
      <c r="T81" s="109" t="str">
        <f t="shared" si="11"/>
        <v>X</v>
      </c>
      <c r="U81" s="108">
        <f t="shared" si="12"/>
        <v>0</v>
      </c>
      <c r="V81" s="107">
        <f t="shared" si="13"/>
        <v>15</v>
      </c>
    </row>
    <row r="82" spans="1:22" x14ac:dyDescent="0.25">
      <c r="A82" s="50">
        <v>77</v>
      </c>
      <c r="B82" s="145"/>
      <c r="C82" s="185"/>
      <c r="D82" s="140">
        <f t="shared" si="14"/>
        <v>0</v>
      </c>
      <c r="E82" s="102"/>
      <c r="F82" s="140">
        <f t="shared" si="15"/>
        <v>0</v>
      </c>
      <c r="G82" s="141">
        <f t="shared" si="16"/>
        <v>0</v>
      </c>
      <c r="H82" s="140">
        <f t="shared" si="17"/>
        <v>0</v>
      </c>
      <c r="I82" s="171"/>
      <c r="J82" s="145"/>
      <c r="K82" s="171"/>
      <c r="L82" s="145"/>
      <c r="M82" s="171"/>
      <c r="N82" s="145"/>
      <c r="O82" s="171"/>
      <c r="P82" s="171"/>
      <c r="Q82" s="101"/>
      <c r="R82" s="101"/>
      <c r="S82" s="101"/>
      <c r="T82" s="109" t="str">
        <f t="shared" si="11"/>
        <v>X</v>
      </c>
      <c r="U82" s="108">
        <f t="shared" si="12"/>
        <v>0</v>
      </c>
      <c r="V82" s="107">
        <f t="shared" si="13"/>
        <v>15</v>
      </c>
    </row>
    <row r="83" spans="1:22" x14ac:dyDescent="0.25">
      <c r="A83" s="50">
        <v>78</v>
      </c>
      <c r="B83" s="145"/>
      <c r="C83" s="185"/>
      <c r="D83" s="140">
        <f t="shared" si="14"/>
        <v>0</v>
      </c>
      <c r="E83" s="102"/>
      <c r="F83" s="140">
        <f t="shared" si="15"/>
        <v>0</v>
      </c>
      <c r="G83" s="141">
        <f t="shared" si="16"/>
        <v>0</v>
      </c>
      <c r="H83" s="140">
        <f t="shared" si="17"/>
        <v>0</v>
      </c>
      <c r="I83" s="171"/>
      <c r="J83" s="145"/>
      <c r="K83" s="171"/>
      <c r="L83" s="145"/>
      <c r="M83" s="171"/>
      <c r="N83" s="145"/>
      <c r="O83" s="171"/>
      <c r="P83" s="171"/>
      <c r="Q83" s="101"/>
      <c r="R83" s="101"/>
      <c r="S83" s="101"/>
      <c r="T83" s="109" t="str">
        <f t="shared" si="11"/>
        <v>X</v>
      </c>
      <c r="U83" s="108">
        <f t="shared" si="12"/>
        <v>0</v>
      </c>
      <c r="V83" s="107">
        <f t="shared" si="13"/>
        <v>15</v>
      </c>
    </row>
    <row r="84" spans="1:22" x14ac:dyDescent="0.25">
      <c r="A84" s="50">
        <v>79</v>
      </c>
      <c r="B84" s="145"/>
      <c r="C84" s="185"/>
      <c r="D84" s="140">
        <f t="shared" si="14"/>
        <v>0</v>
      </c>
      <c r="E84" s="102"/>
      <c r="F84" s="140">
        <f t="shared" si="15"/>
        <v>0</v>
      </c>
      <c r="G84" s="141">
        <f t="shared" si="16"/>
        <v>0</v>
      </c>
      <c r="H84" s="140">
        <f t="shared" si="17"/>
        <v>0</v>
      </c>
      <c r="I84" s="171"/>
      <c r="J84" s="145"/>
      <c r="K84" s="171"/>
      <c r="L84" s="145"/>
      <c r="M84" s="171"/>
      <c r="N84" s="145"/>
      <c r="O84" s="171"/>
      <c r="P84" s="171"/>
      <c r="Q84" s="101"/>
      <c r="R84" s="101"/>
      <c r="S84" s="101"/>
      <c r="T84" s="109" t="str">
        <f t="shared" si="11"/>
        <v>X</v>
      </c>
      <c r="U84" s="108">
        <f t="shared" si="12"/>
        <v>0</v>
      </c>
      <c r="V84" s="107">
        <f t="shared" si="13"/>
        <v>15</v>
      </c>
    </row>
    <row r="85" spans="1:22" x14ac:dyDescent="0.25">
      <c r="A85" s="50">
        <v>80</v>
      </c>
      <c r="B85" s="145"/>
      <c r="C85" s="185"/>
      <c r="D85" s="140">
        <f t="shared" si="14"/>
        <v>0</v>
      </c>
      <c r="E85" s="102"/>
      <c r="F85" s="140">
        <f t="shared" si="15"/>
        <v>0</v>
      </c>
      <c r="G85" s="141">
        <f t="shared" si="16"/>
        <v>0</v>
      </c>
      <c r="H85" s="140">
        <f t="shared" si="17"/>
        <v>0</v>
      </c>
      <c r="I85" s="171"/>
      <c r="J85" s="145"/>
      <c r="K85" s="171"/>
      <c r="L85" s="145"/>
      <c r="M85" s="171"/>
      <c r="N85" s="145"/>
      <c r="O85" s="171"/>
      <c r="P85" s="171"/>
      <c r="Q85" s="101"/>
      <c r="R85" s="101"/>
      <c r="S85" s="101"/>
      <c r="T85" s="109" t="str">
        <f t="shared" si="11"/>
        <v>X</v>
      </c>
      <c r="U85" s="108">
        <f t="shared" si="12"/>
        <v>0</v>
      </c>
      <c r="V85" s="107">
        <f t="shared" si="13"/>
        <v>15</v>
      </c>
    </row>
    <row r="86" spans="1:22" x14ac:dyDescent="0.25">
      <c r="A86" s="64"/>
      <c r="B86" s="53"/>
      <c r="C86" s="53"/>
      <c r="D86" s="54"/>
      <c r="E86" s="103"/>
      <c r="F86" s="55"/>
      <c r="G86" s="166"/>
      <c r="H86" s="55"/>
      <c r="I86" s="166"/>
      <c r="J86" s="53"/>
      <c r="L86" s="53"/>
      <c r="N86" s="53"/>
      <c r="Q86" s="53"/>
      <c r="R86" s="53"/>
      <c r="S86" s="53"/>
    </row>
    <row r="87" spans="1:22" x14ac:dyDescent="0.25">
      <c r="B87" s="53"/>
      <c r="C87" s="53"/>
      <c r="D87" s="54"/>
      <c r="E87" s="103"/>
      <c r="F87" s="55"/>
      <c r="G87" s="166"/>
      <c r="H87" s="54"/>
      <c r="I87" s="57"/>
      <c r="J87" s="53"/>
      <c r="L87" s="56"/>
      <c r="N87" s="56"/>
    </row>
    <row r="88" spans="1:22" x14ac:dyDescent="0.25">
      <c r="B88" s="58"/>
      <c r="C88" s="53"/>
      <c r="D88" s="59"/>
      <c r="E88" s="103"/>
      <c r="F88" s="59"/>
      <c r="G88" s="60"/>
      <c r="H88" s="59"/>
      <c r="I88" s="60"/>
      <c r="J88" s="58"/>
      <c r="L88" s="56"/>
      <c r="N88" s="56"/>
    </row>
    <row r="89" spans="1:22" x14ac:dyDescent="0.25">
      <c r="B89" s="58"/>
      <c r="C89" s="53"/>
      <c r="D89" s="59"/>
      <c r="E89" s="103"/>
      <c r="F89" s="59"/>
      <c r="G89" s="60"/>
      <c r="H89" s="59"/>
      <c r="I89" s="60"/>
      <c r="J89" s="58"/>
      <c r="L89" s="56"/>
      <c r="N89" s="56"/>
    </row>
    <row r="90" spans="1:22" hidden="1" x14ac:dyDescent="0.25">
      <c r="B90" s="58"/>
      <c r="C90" s="153">
        <v>1</v>
      </c>
      <c r="D90" s="163">
        <v>2</v>
      </c>
      <c r="E90" s="163">
        <v>1</v>
      </c>
      <c r="F90" s="163">
        <v>2</v>
      </c>
      <c r="G90" s="153">
        <v>3</v>
      </c>
      <c r="H90" s="163">
        <v>4</v>
      </c>
      <c r="I90" s="60"/>
      <c r="J90" s="58"/>
      <c r="L90" s="56"/>
      <c r="N90" s="56"/>
    </row>
    <row r="91" spans="1:22" hidden="1" x14ac:dyDescent="0.25">
      <c r="B91" s="58"/>
      <c r="C91" s="129" t="s">
        <v>2</v>
      </c>
      <c r="D91" s="130" t="s">
        <v>106</v>
      </c>
      <c r="E91" s="130" t="s">
        <v>2</v>
      </c>
      <c r="F91" s="146" t="s">
        <v>107</v>
      </c>
      <c r="G91" s="154" t="s">
        <v>108</v>
      </c>
      <c r="H91" s="146" t="s">
        <v>103</v>
      </c>
      <c r="I91" s="60"/>
      <c r="J91" s="58"/>
      <c r="L91" s="56"/>
      <c r="N91" s="56"/>
    </row>
    <row r="92" spans="1:22" hidden="1" x14ac:dyDescent="0.25">
      <c r="B92" s="58"/>
      <c r="C92" s="50">
        <f>Pemetaan!A93</f>
        <v>0</v>
      </c>
      <c r="D92" s="52">
        <f>Pemetaan!B93</f>
        <v>0</v>
      </c>
      <c r="E92" s="155">
        <f>Pemetaan!C93</f>
        <v>0</v>
      </c>
      <c r="F92" s="52">
        <f>Pemetaan!D93</f>
        <v>0</v>
      </c>
      <c r="G92" s="161">
        <f>Pemetaan!F93</f>
        <v>0</v>
      </c>
      <c r="H92" s="52">
        <f>Pemetaan!G93</f>
        <v>0</v>
      </c>
      <c r="I92" s="60"/>
      <c r="J92" s="58"/>
      <c r="L92" s="56"/>
      <c r="N92" s="56"/>
    </row>
    <row r="93" spans="1:22" hidden="1" x14ac:dyDescent="0.25">
      <c r="B93" s="58"/>
      <c r="C93" s="50">
        <f>Pemetaan!A94</f>
        <v>0</v>
      </c>
      <c r="D93" s="52">
        <f>Pemetaan!B94</f>
        <v>0</v>
      </c>
      <c r="E93" s="155">
        <f>Pemetaan!C94</f>
        <v>0</v>
      </c>
      <c r="F93" s="52">
        <f>Pemetaan!D94</f>
        <v>0</v>
      </c>
      <c r="G93" s="161">
        <f>Pemetaan!F94</f>
        <v>0</v>
      </c>
      <c r="H93" s="52">
        <f>Pemetaan!G94</f>
        <v>0</v>
      </c>
      <c r="I93" s="60"/>
      <c r="J93" s="58"/>
      <c r="L93" s="56"/>
      <c r="N93" s="56"/>
    </row>
    <row r="94" spans="1:22" hidden="1" x14ac:dyDescent="0.25">
      <c r="B94" s="58"/>
      <c r="C94" s="50">
        <f>Pemetaan!A95</f>
        <v>0</v>
      </c>
      <c r="D94" s="52">
        <f>Pemetaan!B95</f>
        <v>0</v>
      </c>
      <c r="E94" s="155">
        <f>Pemetaan!C95</f>
        <v>0</v>
      </c>
      <c r="F94" s="52">
        <f>Pemetaan!D95</f>
        <v>0</v>
      </c>
      <c r="G94" s="161">
        <f>Pemetaan!F95</f>
        <v>0</v>
      </c>
      <c r="H94" s="52">
        <f>Pemetaan!G95</f>
        <v>0</v>
      </c>
      <c r="I94" s="60"/>
      <c r="J94" s="58"/>
      <c r="L94" s="56"/>
      <c r="N94" s="56"/>
    </row>
    <row r="95" spans="1:22" hidden="1" x14ac:dyDescent="0.25">
      <c r="B95" s="58"/>
      <c r="C95" s="50">
        <f>Pemetaan!A96</f>
        <v>0</v>
      </c>
      <c r="D95" s="52">
        <f>Pemetaan!B96</f>
        <v>0</v>
      </c>
      <c r="E95" s="155">
        <f>Pemetaan!C96</f>
        <v>0</v>
      </c>
      <c r="F95" s="52">
        <f>Pemetaan!D96</f>
        <v>0</v>
      </c>
      <c r="G95" s="161">
        <f>Pemetaan!F96</f>
        <v>0</v>
      </c>
      <c r="H95" s="52">
        <f>Pemetaan!G96</f>
        <v>0</v>
      </c>
      <c r="I95" s="60"/>
      <c r="J95" s="58"/>
      <c r="L95" s="56"/>
      <c r="N95" s="56"/>
    </row>
    <row r="96" spans="1:22" hidden="1" x14ac:dyDescent="0.25">
      <c r="B96" s="58"/>
      <c r="C96" s="50">
        <f>Pemetaan!A97</f>
        <v>0</v>
      </c>
      <c r="D96" s="52">
        <f>Pemetaan!B97</f>
        <v>0</v>
      </c>
      <c r="E96" s="155">
        <f>Pemetaan!C97</f>
        <v>0</v>
      </c>
      <c r="F96" s="52">
        <f>Pemetaan!D97</f>
        <v>0</v>
      </c>
      <c r="G96" s="161">
        <f>Pemetaan!F97</f>
        <v>0</v>
      </c>
      <c r="H96" s="52">
        <f>Pemetaan!G97</f>
        <v>0</v>
      </c>
      <c r="I96" s="60"/>
      <c r="J96" s="58"/>
      <c r="L96" s="56"/>
      <c r="N96" s="56"/>
    </row>
    <row r="97" spans="2:14" hidden="1" x14ac:dyDescent="0.25">
      <c r="B97" s="58"/>
      <c r="C97" s="50">
        <f>Pemetaan!A98</f>
        <v>0</v>
      </c>
      <c r="D97" s="52">
        <f>Pemetaan!B98</f>
        <v>0</v>
      </c>
      <c r="E97" s="155">
        <f>Pemetaan!C98</f>
        <v>0</v>
      </c>
      <c r="F97" s="52">
        <f>Pemetaan!D98</f>
        <v>0</v>
      </c>
      <c r="G97" s="161">
        <f>Pemetaan!F98</f>
        <v>0</v>
      </c>
      <c r="H97" s="52">
        <f>Pemetaan!G98</f>
        <v>0</v>
      </c>
      <c r="I97" s="60"/>
      <c r="J97" s="58"/>
      <c r="L97" s="56"/>
      <c r="N97" s="56"/>
    </row>
    <row r="98" spans="2:14" hidden="1" x14ac:dyDescent="0.25">
      <c r="B98" s="58"/>
      <c r="C98" s="50">
        <f>Pemetaan!A99</f>
        <v>0</v>
      </c>
      <c r="D98" s="52">
        <f>Pemetaan!B99</f>
        <v>0</v>
      </c>
      <c r="E98" s="155">
        <f>Pemetaan!C99</f>
        <v>0</v>
      </c>
      <c r="F98" s="52">
        <f>Pemetaan!D99</f>
        <v>0</v>
      </c>
      <c r="G98" s="161">
        <f>Pemetaan!F99</f>
        <v>0</v>
      </c>
      <c r="H98" s="52">
        <f>Pemetaan!G99</f>
        <v>0</v>
      </c>
      <c r="I98" s="60"/>
      <c r="J98" s="58"/>
      <c r="L98" s="56"/>
      <c r="N98" s="56"/>
    </row>
    <row r="99" spans="2:14" hidden="1" x14ac:dyDescent="0.25">
      <c r="B99" s="58"/>
      <c r="C99" s="50">
        <f>Pemetaan!A100</f>
        <v>0</v>
      </c>
      <c r="D99" s="52">
        <f>Pemetaan!B100</f>
        <v>0</v>
      </c>
      <c r="E99" s="155">
        <f>Pemetaan!C100</f>
        <v>0</v>
      </c>
      <c r="F99" s="52">
        <f>Pemetaan!D100</f>
        <v>0</v>
      </c>
      <c r="G99" s="161">
        <f>Pemetaan!F100</f>
        <v>0</v>
      </c>
      <c r="H99" s="52">
        <f>Pemetaan!G100</f>
        <v>0</v>
      </c>
      <c r="I99" s="60"/>
      <c r="J99" s="58"/>
      <c r="L99" s="56"/>
      <c r="N99" s="56"/>
    </row>
    <row r="100" spans="2:14" hidden="1" x14ac:dyDescent="0.25">
      <c r="B100" s="58"/>
      <c r="C100" s="50">
        <f>Pemetaan!A101</f>
        <v>0</v>
      </c>
      <c r="D100" s="52">
        <f>Pemetaan!B101</f>
        <v>0</v>
      </c>
      <c r="E100" s="155">
        <f>Pemetaan!C101</f>
        <v>0</v>
      </c>
      <c r="F100" s="52">
        <f>Pemetaan!D101</f>
        <v>0</v>
      </c>
      <c r="G100" s="161">
        <f>Pemetaan!F101</f>
        <v>0</v>
      </c>
      <c r="H100" s="52">
        <f>Pemetaan!G101</f>
        <v>0</v>
      </c>
      <c r="I100" s="60"/>
      <c r="J100" s="58"/>
      <c r="L100" s="56"/>
      <c r="N100" s="56"/>
    </row>
    <row r="101" spans="2:14" hidden="1" x14ac:dyDescent="0.25">
      <c r="B101" s="58"/>
      <c r="C101" s="50">
        <f>Pemetaan!A102</f>
        <v>0</v>
      </c>
      <c r="D101" s="52">
        <f>Pemetaan!B102</f>
        <v>0</v>
      </c>
      <c r="E101" s="155">
        <f>Pemetaan!C102</f>
        <v>0</v>
      </c>
      <c r="F101" s="52">
        <f>Pemetaan!D102</f>
        <v>0</v>
      </c>
      <c r="G101" s="161">
        <f>Pemetaan!F102</f>
        <v>0</v>
      </c>
      <c r="H101" s="52">
        <f>Pemetaan!G102</f>
        <v>0</v>
      </c>
      <c r="I101" s="60"/>
      <c r="J101" s="58"/>
      <c r="L101" s="56"/>
      <c r="N101" s="56"/>
    </row>
    <row r="102" spans="2:14" hidden="1" x14ac:dyDescent="0.25">
      <c r="B102" s="58"/>
      <c r="C102" s="50">
        <f>Pemetaan!A103</f>
        <v>0</v>
      </c>
      <c r="D102" s="52">
        <f>Pemetaan!B103</f>
        <v>0</v>
      </c>
      <c r="E102" s="155">
        <f>Pemetaan!C103</f>
        <v>0</v>
      </c>
      <c r="F102" s="52">
        <f>Pemetaan!D103</f>
        <v>0</v>
      </c>
      <c r="G102" s="161">
        <f>Pemetaan!F103</f>
        <v>0</v>
      </c>
      <c r="H102" s="52">
        <f>Pemetaan!G103</f>
        <v>0</v>
      </c>
      <c r="I102" s="60"/>
      <c r="J102" s="58"/>
      <c r="L102" s="56"/>
      <c r="N102" s="56"/>
    </row>
    <row r="103" spans="2:14" hidden="1" x14ac:dyDescent="0.25">
      <c r="B103" s="58"/>
      <c r="C103" s="50">
        <f>Pemetaan!A104</f>
        <v>0</v>
      </c>
      <c r="D103" s="52">
        <f>Pemetaan!B104</f>
        <v>0</v>
      </c>
      <c r="E103" s="155">
        <f>Pemetaan!C104</f>
        <v>0</v>
      </c>
      <c r="F103" s="52">
        <f>Pemetaan!D104</f>
        <v>0</v>
      </c>
      <c r="G103" s="161">
        <f>Pemetaan!F104</f>
        <v>0</v>
      </c>
      <c r="H103" s="52">
        <f>Pemetaan!G104</f>
        <v>0</v>
      </c>
      <c r="I103" s="60"/>
      <c r="J103" s="58"/>
      <c r="L103" s="56"/>
      <c r="N103" s="56"/>
    </row>
    <row r="104" spans="2:14" hidden="1" x14ac:dyDescent="0.25">
      <c r="B104" s="58"/>
      <c r="C104" s="50">
        <f>Pemetaan!A105</f>
        <v>0</v>
      </c>
      <c r="D104" s="52">
        <f>Pemetaan!B105</f>
        <v>0</v>
      </c>
      <c r="E104" s="155">
        <f>Pemetaan!C105</f>
        <v>0</v>
      </c>
      <c r="F104" s="52">
        <f>Pemetaan!D105</f>
        <v>0</v>
      </c>
      <c r="G104" s="161">
        <f>Pemetaan!F105</f>
        <v>0</v>
      </c>
      <c r="H104" s="52">
        <f>Pemetaan!G105</f>
        <v>0</v>
      </c>
      <c r="I104" s="60"/>
      <c r="J104" s="58"/>
      <c r="L104" s="56"/>
      <c r="N104" s="56"/>
    </row>
    <row r="105" spans="2:14" hidden="1" x14ac:dyDescent="0.25">
      <c r="B105" s="58"/>
      <c r="C105" s="50">
        <f>Pemetaan!A106</f>
        <v>0</v>
      </c>
      <c r="D105" s="52">
        <f>Pemetaan!B106</f>
        <v>0</v>
      </c>
      <c r="E105" s="155">
        <f>Pemetaan!C106</f>
        <v>0</v>
      </c>
      <c r="F105" s="52">
        <f>Pemetaan!D106</f>
        <v>0</v>
      </c>
      <c r="G105" s="161">
        <f>Pemetaan!F106</f>
        <v>0</v>
      </c>
      <c r="H105" s="52">
        <f>Pemetaan!G106</f>
        <v>0</v>
      </c>
      <c r="I105" s="60"/>
      <c r="J105" s="58"/>
      <c r="L105" s="56"/>
      <c r="N105" s="56"/>
    </row>
    <row r="106" spans="2:14" hidden="1" x14ac:dyDescent="0.25">
      <c r="B106" s="58"/>
      <c r="C106" s="50">
        <f>Pemetaan!A107</f>
        <v>0</v>
      </c>
      <c r="D106" s="52">
        <f>Pemetaan!B107</f>
        <v>0</v>
      </c>
      <c r="E106" s="155">
        <f>Pemetaan!C107</f>
        <v>0</v>
      </c>
      <c r="F106" s="52">
        <f>Pemetaan!D107</f>
        <v>0</v>
      </c>
      <c r="G106" s="161">
        <f>Pemetaan!F107</f>
        <v>0</v>
      </c>
      <c r="H106" s="52">
        <f>Pemetaan!G107</f>
        <v>0</v>
      </c>
      <c r="I106" s="60"/>
      <c r="J106" s="58"/>
      <c r="L106" s="56"/>
      <c r="N106" s="56"/>
    </row>
    <row r="107" spans="2:14" hidden="1" x14ac:dyDescent="0.25">
      <c r="B107" s="58"/>
      <c r="C107" s="50">
        <f>Pemetaan!A108</f>
        <v>0</v>
      </c>
      <c r="D107" s="52">
        <f>Pemetaan!B108</f>
        <v>0</v>
      </c>
      <c r="E107" s="155">
        <f>Pemetaan!C108</f>
        <v>0</v>
      </c>
      <c r="F107" s="52">
        <f>Pemetaan!D108</f>
        <v>0</v>
      </c>
      <c r="G107" s="161">
        <f>Pemetaan!F108</f>
        <v>0</v>
      </c>
      <c r="H107" s="52">
        <f>Pemetaan!G108</f>
        <v>0</v>
      </c>
      <c r="I107" s="60"/>
      <c r="J107" s="58"/>
      <c r="L107" s="56"/>
      <c r="N107" s="56"/>
    </row>
    <row r="108" spans="2:14" hidden="1" x14ac:dyDescent="0.25">
      <c r="B108" s="58"/>
      <c r="C108" s="50">
        <f>Pemetaan!A109</f>
        <v>0</v>
      </c>
      <c r="D108" s="52">
        <f>Pemetaan!B109</f>
        <v>0</v>
      </c>
      <c r="E108" s="155">
        <f>Pemetaan!C109</f>
        <v>0</v>
      </c>
      <c r="F108" s="52">
        <f>Pemetaan!D109</f>
        <v>0</v>
      </c>
      <c r="G108" s="161">
        <f>Pemetaan!F109</f>
        <v>0</v>
      </c>
      <c r="H108" s="52">
        <f>Pemetaan!G109</f>
        <v>0</v>
      </c>
      <c r="I108" s="60"/>
      <c r="J108" s="58"/>
      <c r="L108" s="56"/>
      <c r="N108" s="56"/>
    </row>
    <row r="109" spans="2:14" hidden="1" x14ac:dyDescent="0.25">
      <c r="B109" s="58"/>
      <c r="C109" s="50">
        <f>Pemetaan!A110</f>
        <v>0</v>
      </c>
      <c r="D109" s="52">
        <f>Pemetaan!B110</f>
        <v>0</v>
      </c>
      <c r="E109" s="155">
        <f>Pemetaan!C110</f>
        <v>0</v>
      </c>
      <c r="F109" s="52">
        <f>Pemetaan!D110</f>
        <v>0</v>
      </c>
      <c r="G109" s="161">
        <f>Pemetaan!F110</f>
        <v>0</v>
      </c>
      <c r="H109" s="52">
        <f>Pemetaan!G110</f>
        <v>0</v>
      </c>
      <c r="I109" s="60"/>
      <c r="J109" s="58"/>
      <c r="L109" s="56"/>
      <c r="N109" s="56"/>
    </row>
    <row r="110" spans="2:14" hidden="1" x14ac:dyDescent="0.25">
      <c r="B110" s="58"/>
      <c r="C110" s="50">
        <f>Pemetaan!A111</f>
        <v>0</v>
      </c>
      <c r="D110" s="52">
        <f>Pemetaan!B111</f>
        <v>0</v>
      </c>
      <c r="E110" s="155">
        <f>Pemetaan!C111</f>
        <v>0</v>
      </c>
      <c r="F110" s="52">
        <f>Pemetaan!D111</f>
        <v>0</v>
      </c>
      <c r="G110" s="161">
        <f>Pemetaan!F111</f>
        <v>0</v>
      </c>
      <c r="H110" s="52">
        <f>Pemetaan!G111</f>
        <v>0</v>
      </c>
      <c r="I110" s="60"/>
      <c r="J110" s="58"/>
      <c r="L110" s="56"/>
      <c r="N110" s="56"/>
    </row>
    <row r="111" spans="2:14" hidden="1" x14ac:dyDescent="0.25">
      <c r="B111" s="58"/>
      <c r="C111" s="50">
        <f>Pemetaan!A112</f>
        <v>0</v>
      </c>
      <c r="D111" s="52">
        <f>Pemetaan!B112</f>
        <v>0</v>
      </c>
      <c r="E111" s="155">
        <f>Pemetaan!C112</f>
        <v>0</v>
      </c>
      <c r="F111" s="52">
        <f>Pemetaan!D112</f>
        <v>0</v>
      </c>
      <c r="G111" s="161">
        <f>Pemetaan!F112</f>
        <v>0</v>
      </c>
      <c r="H111" s="52">
        <f>Pemetaan!G112</f>
        <v>0</v>
      </c>
      <c r="I111" s="60"/>
      <c r="J111" s="58"/>
      <c r="L111" s="56"/>
      <c r="N111" s="56"/>
    </row>
    <row r="112" spans="2:14" hidden="1" x14ac:dyDescent="0.25">
      <c r="B112" s="58"/>
      <c r="C112" s="50">
        <f>Pemetaan!A113</f>
        <v>0</v>
      </c>
      <c r="D112" s="52">
        <f>Pemetaan!B113</f>
        <v>0</v>
      </c>
      <c r="E112" s="155">
        <f>Pemetaan!C113</f>
        <v>0</v>
      </c>
      <c r="F112" s="52">
        <f>Pemetaan!D113</f>
        <v>0</v>
      </c>
      <c r="G112" s="161">
        <f>Pemetaan!F113</f>
        <v>0</v>
      </c>
      <c r="H112" s="52">
        <f>Pemetaan!G113</f>
        <v>0</v>
      </c>
      <c r="I112" s="60"/>
      <c r="J112" s="58"/>
      <c r="L112" s="56"/>
      <c r="N112" s="56"/>
    </row>
    <row r="113" spans="2:14" hidden="1" x14ac:dyDescent="0.25">
      <c r="B113" s="58"/>
      <c r="C113" s="50">
        <f>Pemetaan!A114</f>
        <v>0</v>
      </c>
      <c r="D113" s="52">
        <f>Pemetaan!B114</f>
        <v>0</v>
      </c>
      <c r="E113" s="155">
        <f>Pemetaan!C114</f>
        <v>0</v>
      </c>
      <c r="F113" s="52">
        <f>Pemetaan!D114</f>
        <v>0</v>
      </c>
      <c r="G113" s="161">
        <f>Pemetaan!F114</f>
        <v>0</v>
      </c>
      <c r="H113" s="52">
        <f>Pemetaan!G114</f>
        <v>0</v>
      </c>
      <c r="I113" s="60"/>
      <c r="J113" s="58"/>
      <c r="L113" s="56"/>
      <c r="N113" s="56"/>
    </row>
    <row r="114" spans="2:14" hidden="1" x14ac:dyDescent="0.25">
      <c r="B114" s="58"/>
      <c r="C114" s="50">
        <f>Pemetaan!A115</f>
        <v>0</v>
      </c>
      <c r="D114" s="52">
        <f>Pemetaan!B115</f>
        <v>0</v>
      </c>
      <c r="E114" s="155">
        <f>Pemetaan!C115</f>
        <v>0</v>
      </c>
      <c r="F114" s="52">
        <f>Pemetaan!D115</f>
        <v>0</v>
      </c>
      <c r="G114" s="161">
        <f>Pemetaan!F115</f>
        <v>0</v>
      </c>
      <c r="H114" s="52">
        <f>Pemetaan!G115</f>
        <v>0</v>
      </c>
      <c r="I114" s="60"/>
      <c r="J114" s="58"/>
      <c r="L114" s="56"/>
      <c r="N114" s="56"/>
    </row>
    <row r="115" spans="2:14" hidden="1" x14ac:dyDescent="0.25">
      <c r="B115" s="58"/>
      <c r="C115" s="50">
        <f>Pemetaan!A116</f>
        <v>0</v>
      </c>
      <c r="D115" s="52">
        <f>Pemetaan!B116</f>
        <v>0</v>
      </c>
      <c r="E115" s="155">
        <f>Pemetaan!C116</f>
        <v>0</v>
      </c>
      <c r="F115" s="52">
        <f>Pemetaan!D116</f>
        <v>0</v>
      </c>
      <c r="G115" s="161">
        <f>Pemetaan!F116</f>
        <v>0</v>
      </c>
      <c r="H115" s="52">
        <f>Pemetaan!G116</f>
        <v>0</v>
      </c>
      <c r="I115" s="60"/>
      <c r="J115" s="58"/>
      <c r="L115" s="56"/>
      <c r="N115" s="56"/>
    </row>
    <row r="116" spans="2:14" hidden="1" x14ac:dyDescent="0.25">
      <c r="B116" s="58"/>
      <c r="C116" s="50">
        <f>Pemetaan!A117</f>
        <v>0</v>
      </c>
      <c r="D116" s="52">
        <f>Pemetaan!B117</f>
        <v>0</v>
      </c>
      <c r="E116" s="155">
        <f>Pemetaan!C117</f>
        <v>0</v>
      </c>
      <c r="F116" s="52">
        <f>Pemetaan!D117</f>
        <v>0</v>
      </c>
      <c r="G116" s="161">
        <f>Pemetaan!F117</f>
        <v>0</v>
      </c>
      <c r="H116" s="52">
        <f>Pemetaan!G117</f>
        <v>0</v>
      </c>
      <c r="I116" s="60"/>
      <c r="J116" s="58"/>
      <c r="L116" s="56"/>
      <c r="N116" s="56"/>
    </row>
    <row r="117" spans="2:14" hidden="1" x14ac:dyDescent="0.25">
      <c r="B117" s="58"/>
      <c r="C117" s="50">
        <f>Pemetaan!A118</f>
        <v>0</v>
      </c>
      <c r="D117" s="52">
        <f>Pemetaan!B118</f>
        <v>0</v>
      </c>
      <c r="E117" s="155">
        <f>Pemetaan!C118</f>
        <v>0</v>
      </c>
      <c r="F117" s="52">
        <f>Pemetaan!D118</f>
        <v>0</v>
      </c>
      <c r="G117" s="161">
        <f>Pemetaan!F118</f>
        <v>0</v>
      </c>
      <c r="H117" s="52">
        <f>Pemetaan!G118</f>
        <v>0</v>
      </c>
      <c r="I117" s="60"/>
      <c r="J117" s="58"/>
      <c r="L117" s="56"/>
      <c r="N117" s="56"/>
    </row>
    <row r="118" spans="2:14" hidden="1" x14ac:dyDescent="0.25">
      <c r="C118" s="50">
        <f>Pemetaan!A119</f>
        <v>0</v>
      </c>
      <c r="D118" s="52">
        <f>Pemetaan!B119</f>
        <v>0</v>
      </c>
      <c r="E118" s="155">
        <f>Pemetaan!C119</f>
        <v>0</v>
      </c>
      <c r="F118" s="52">
        <f>Pemetaan!D119</f>
        <v>0</v>
      </c>
      <c r="G118" s="161">
        <f>Pemetaan!F119</f>
        <v>0</v>
      </c>
      <c r="H118" s="52">
        <f>Pemetaan!G119</f>
        <v>0</v>
      </c>
      <c r="J118" s="58"/>
    </row>
    <row r="119" spans="2:14" hidden="1" x14ac:dyDescent="0.25">
      <c r="C119" s="50">
        <f>Pemetaan!A120</f>
        <v>0</v>
      </c>
      <c r="D119" s="52">
        <f>Pemetaan!B120</f>
        <v>0</v>
      </c>
      <c r="E119" s="155">
        <f>Pemetaan!C120</f>
        <v>0</v>
      </c>
      <c r="F119" s="52">
        <f>Pemetaan!D120</f>
        <v>0</v>
      </c>
      <c r="G119" s="161">
        <f>Pemetaan!F120</f>
        <v>0</v>
      </c>
      <c r="H119" s="52">
        <f>Pemetaan!G120</f>
        <v>0</v>
      </c>
      <c r="J119" s="58"/>
    </row>
    <row r="120" spans="2:14" hidden="1" x14ac:dyDescent="0.25">
      <c r="C120" s="50">
        <f>Pemetaan!A121</f>
        <v>0</v>
      </c>
      <c r="D120" s="52">
        <f>Pemetaan!B121</f>
        <v>0</v>
      </c>
      <c r="E120" s="155">
        <f>Pemetaan!C121</f>
        <v>0</v>
      </c>
      <c r="F120" s="52">
        <f>Pemetaan!D121</f>
        <v>0</v>
      </c>
      <c r="G120" s="161">
        <f>Pemetaan!F121</f>
        <v>0</v>
      </c>
      <c r="H120" s="52">
        <f>Pemetaan!G121</f>
        <v>0</v>
      </c>
      <c r="J120" s="58"/>
    </row>
    <row r="121" spans="2:14" hidden="1" x14ac:dyDescent="0.25">
      <c r="C121" s="50">
        <f>Pemetaan!A122</f>
        <v>0</v>
      </c>
      <c r="D121" s="52">
        <f>Pemetaan!B122</f>
        <v>0</v>
      </c>
      <c r="E121" s="155">
        <f>Pemetaan!C122</f>
        <v>0</v>
      </c>
      <c r="F121" s="52">
        <f>Pemetaan!D122</f>
        <v>0</v>
      </c>
      <c r="G121" s="161">
        <f>Pemetaan!F122</f>
        <v>0</v>
      </c>
      <c r="H121" s="52">
        <f>Pemetaan!G122</f>
        <v>0</v>
      </c>
      <c r="J121" s="58"/>
    </row>
    <row r="122" spans="2:14" x14ac:dyDescent="0.25">
      <c r="C122" s="89"/>
      <c r="D122" s="131"/>
    </row>
    <row r="123" spans="2:14" x14ac:dyDescent="0.25">
      <c r="C123" s="89"/>
      <c r="D123" s="131"/>
    </row>
    <row r="124" spans="2:14" x14ac:dyDescent="0.25">
      <c r="C124" s="53"/>
    </row>
    <row r="125" spans="2:14" x14ac:dyDescent="0.25">
      <c r="C125" s="53"/>
    </row>
    <row r="126" spans="2:14" x14ac:dyDescent="0.25">
      <c r="C126" s="53"/>
    </row>
    <row r="127" spans="2:14" x14ac:dyDescent="0.25">
      <c r="C127" s="53"/>
    </row>
    <row r="128" spans="2:14" x14ac:dyDescent="0.25">
      <c r="C128" s="53"/>
    </row>
  </sheetData>
  <sheetProtection algorithmName="SHA-512" hashValue="YJ10xx8DqFXe9FXAWUf0SAA3uWJUF6GR/yhjF0EfQoCEmQTuGgi3AYIyMtLCd6pFu2Nc/5tkH2jOQ3oLwQwhzA==" saltValue="1xxqAZ6PYTOUJuTnCkp6fA==" spinCount="100000" sheet="1" objects="1" scenarios="1" formatRows="0"/>
  <mergeCells count="16">
    <mergeCell ref="T4:T5"/>
    <mergeCell ref="I5:J5"/>
    <mergeCell ref="K5:L5"/>
    <mergeCell ref="M5:N5"/>
    <mergeCell ref="G4:G5"/>
    <mergeCell ref="H4:H5"/>
    <mergeCell ref="I4:N4"/>
    <mergeCell ref="O4:O5"/>
    <mergeCell ref="P4:P5"/>
    <mergeCell ref="Q4:S4"/>
    <mergeCell ref="F4:F5"/>
    <mergeCell ref="A4:A5"/>
    <mergeCell ref="B4:B5"/>
    <mergeCell ref="C4:C5"/>
    <mergeCell ref="D4:D5"/>
    <mergeCell ref="E4:E5"/>
  </mergeCells>
  <dataValidations count="3">
    <dataValidation type="list" allowBlank="1" showInputMessage="1" showErrorMessage="1" sqref="S6:S85">
      <formula1>$AC$5:$AC$7</formula1>
    </dataValidation>
    <dataValidation type="list" allowBlank="1" showInputMessage="1" showErrorMessage="1" sqref="R6:R85">
      <formula1>$AA$5:$AA$11</formula1>
    </dataValidation>
    <dataValidation type="list" allowBlank="1" showInputMessage="1" showErrorMessage="1" sqref="Y6:Y7 Q6:Q85">
      <formula1>$Y$5:$Y$7</formula1>
    </dataValidation>
  </dataValidations>
  <pageMargins left="0.7" right="0.7" top="0.75" bottom="0.75" header="0.3" footer="0.3"/>
  <pageSetup orientation="portrait" horizontalDpi="4294967293" vertic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161"/>
  <sheetViews>
    <sheetView zoomScaleNormal="100" workbookViewId="0">
      <selection activeCell="D35" sqref="D35"/>
    </sheetView>
  </sheetViews>
  <sheetFormatPr defaultRowHeight="15" x14ac:dyDescent="0.25"/>
  <cols>
    <col min="1" max="1" width="9.140625" style="46"/>
    <col min="2" max="2" width="13.7109375" style="46" customWidth="1"/>
    <col min="3" max="3" width="4.42578125" style="46" customWidth="1"/>
    <col min="4" max="4" width="62.28515625" style="46" customWidth="1"/>
    <col min="5" max="5" width="12.7109375" style="46" customWidth="1"/>
    <col min="6" max="7" width="9.140625" style="46"/>
    <col min="8" max="8" width="12.7109375" style="46" customWidth="1"/>
    <col min="9" max="10" width="30.7109375" style="46" customWidth="1"/>
    <col min="11" max="11" width="50.7109375" style="46" customWidth="1"/>
    <col min="12" max="12" width="20.7109375" style="46" customWidth="1"/>
    <col min="13" max="13" width="30.7109375" style="46" customWidth="1"/>
    <col min="14" max="14" width="3.7109375" style="46" customWidth="1"/>
    <col min="15" max="15" width="30.7109375" style="46" customWidth="1"/>
    <col min="16" max="16" width="3.7109375" style="46" customWidth="1"/>
    <col min="17" max="17" width="30.7109375" style="46" customWidth="1"/>
    <col min="18" max="18" width="3.7109375" style="46" customWidth="1"/>
    <col min="19" max="20" width="20.7109375" style="46" customWidth="1"/>
    <col min="21" max="23" width="10.7109375" style="46" customWidth="1"/>
    <col min="24" max="16384" width="9.140625" style="46"/>
  </cols>
  <sheetData>
    <row r="1" spans="1:8" ht="15.75" thickBot="1" x14ac:dyDescent="0.3"/>
    <row r="2" spans="1:8" ht="30.75" thickBot="1" x14ac:dyDescent="0.3">
      <c r="A2" s="272" t="s">
        <v>151</v>
      </c>
      <c r="B2" s="272"/>
      <c r="C2" s="272"/>
      <c r="D2" s="272"/>
      <c r="E2" s="272"/>
      <c r="G2" s="91">
        <v>1</v>
      </c>
    </row>
    <row r="3" spans="1:8" ht="30" x14ac:dyDescent="0.25">
      <c r="A3" s="272" t="s">
        <v>160</v>
      </c>
      <c r="B3" s="272"/>
      <c r="C3" s="272"/>
      <c r="D3" s="272"/>
      <c r="E3" s="272"/>
      <c r="G3" s="184"/>
    </row>
    <row r="4" spans="1:8" x14ac:dyDescent="0.25">
      <c r="A4" s="97"/>
      <c r="B4" s="97"/>
      <c r="C4" s="97"/>
      <c r="D4" s="97"/>
      <c r="E4" s="97"/>
      <c r="F4" s="134"/>
      <c r="G4" s="134"/>
      <c r="H4" s="134"/>
    </row>
    <row r="5" spans="1:8" x14ac:dyDescent="0.25">
      <c r="A5" s="97"/>
      <c r="B5" s="97"/>
      <c r="C5" s="97"/>
      <c r="D5" s="97"/>
      <c r="E5" s="97"/>
      <c r="F5" s="134"/>
      <c r="G5" s="134"/>
      <c r="H5" s="134"/>
    </row>
    <row r="6" spans="1:8" x14ac:dyDescent="0.25">
      <c r="A6" s="181" t="s">
        <v>124</v>
      </c>
      <c r="B6" s="181"/>
      <c r="C6" s="63" t="s">
        <v>50</v>
      </c>
      <c r="D6" s="64" t="s">
        <v>164</v>
      </c>
      <c r="E6" s="97"/>
      <c r="F6" s="134"/>
      <c r="G6" s="134"/>
      <c r="H6" s="134"/>
    </row>
    <row r="7" spans="1:8" x14ac:dyDescent="0.25">
      <c r="A7" s="181" t="s">
        <v>125</v>
      </c>
      <c r="B7" s="181"/>
      <c r="C7" s="63" t="s">
        <v>50</v>
      </c>
      <c r="D7" s="97">
        <f>INPUT!D16</f>
        <v>0</v>
      </c>
      <c r="E7" s="97"/>
      <c r="F7" s="134"/>
      <c r="G7" s="134"/>
      <c r="H7" s="134"/>
    </row>
    <row r="8" spans="1:8" x14ac:dyDescent="0.25">
      <c r="A8" s="181" t="s">
        <v>126</v>
      </c>
      <c r="B8" s="181"/>
      <c r="C8" s="63" t="s">
        <v>50</v>
      </c>
      <c r="D8" s="97">
        <f>INPUT!K16</f>
        <v>0</v>
      </c>
      <c r="E8" s="97"/>
      <c r="F8" s="134"/>
      <c r="G8" s="134"/>
      <c r="H8" s="134"/>
    </row>
    <row r="9" spans="1:8" x14ac:dyDescent="0.25">
      <c r="A9" s="181" t="s">
        <v>1</v>
      </c>
      <c r="B9" s="181"/>
      <c r="C9" s="63" t="s">
        <v>50</v>
      </c>
      <c r="D9" s="64" t="s">
        <v>110</v>
      </c>
      <c r="E9" s="97"/>
      <c r="F9" s="134"/>
      <c r="G9" s="134"/>
      <c r="H9" s="134"/>
    </row>
    <row r="10" spans="1:8" x14ac:dyDescent="0.25">
      <c r="A10" s="181" t="s">
        <v>70</v>
      </c>
      <c r="B10" s="181"/>
      <c r="C10" s="63" t="s">
        <v>50</v>
      </c>
      <c r="D10" s="97">
        <f>INPUT!D18</f>
        <v>0</v>
      </c>
      <c r="E10" s="97"/>
      <c r="F10" s="134"/>
      <c r="G10" s="134"/>
      <c r="H10" s="134"/>
    </row>
    <row r="11" spans="1:8" x14ac:dyDescent="0.25">
      <c r="A11" s="265" t="s">
        <v>127</v>
      </c>
      <c r="B11" s="265"/>
      <c r="C11" s="63" t="s">
        <v>50</v>
      </c>
      <c r="D11" s="177">
        <f>G2</f>
        <v>1</v>
      </c>
      <c r="E11" s="177"/>
      <c r="F11" s="134"/>
      <c r="G11" s="134"/>
      <c r="H11" s="134"/>
    </row>
    <row r="12" spans="1:8" x14ac:dyDescent="0.25">
      <c r="A12" s="181"/>
      <c r="B12" s="181"/>
      <c r="C12" s="63"/>
      <c r="D12" s="64"/>
      <c r="E12" s="97"/>
      <c r="F12" s="134"/>
      <c r="G12" s="134"/>
      <c r="H12" s="134"/>
    </row>
    <row r="13" spans="1:8" ht="60" customHeight="1" x14ac:dyDescent="0.25">
      <c r="A13" s="180" t="s">
        <v>128</v>
      </c>
      <c r="B13" s="181"/>
      <c r="C13" s="63" t="s">
        <v>50</v>
      </c>
      <c r="D13" s="271">
        <f>VLOOKUP(G2,LP_print_2,3,0)</f>
        <v>0</v>
      </c>
      <c r="E13" s="271"/>
      <c r="F13" s="134"/>
      <c r="G13" s="134"/>
      <c r="H13" s="134"/>
    </row>
    <row r="14" spans="1:8" x14ac:dyDescent="0.25">
      <c r="A14" s="181"/>
      <c r="B14" s="181"/>
      <c r="C14" s="63"/>
      <c r="D14" s="64"/>
      <c r="E14" s="97"/>
      <c r="F14" s="134"/>
      <c r="G14" s="134"/>
      <c r="H14" s="134"/>
    </row>
    <row r="15" spans="1:8" ht="60" customHeight="1" x14ac:dyDescent="0.25">
      <c r="A15" s="180" t="s">
        <v>157</v>
      </c>
      <c r="B15" s="181"/>
      <c r="C15" s="63" t="s">
        <v>50</v>
      </c>
      <c r="D15" s="271">
        <f>VLOOKUP(G2,LP_print_2,4,0)</f>
        <v>0</v>
      </c>
      <c r="E15" s="271"/>
      <c r="F15" s="134"/>
      <c r="G15" s="134"/>
      <c r="H15" s="134"/>
    </row>
    <row r="16" spans="1:8" x14ac:dyDescent="0.25">
      <c r="A16" s="181"/>
      <c r="B16" s="181"/>
      <c r="C16" s="63"/>
      <c r="D16" s="64"/>
      <c r="E16" s="97"/>
      <c r="F16" s="134"/>
      <c r="G16" s="134"/>
      <c r="H16" s="134"/>
    </row>
    <row r="17" spans="1:8" ht="99.95" customHeight="1" x14ac:dyDescent="0.25">
      <c r="A17" s="180" t="s">
        <v>129</v>
      </c>
      <c r="B17" s="181"/>
      <c r="C17" s="63" t="s">
        <v>50</v>
      </c>
      <c r="D17" s="271">
        <f>VLOOKUP(G2,LP_print_2,5,0)</f>
        <v>0</v>
      </c>
      <c r="E17" s="271"/>
      <c r="F17" s="134"/>
      <c r="G17" s="134"/>
      <c r="H17" s="134"/>
    </row>
    <row r="18" spans="1:8" x14ac:dyDescent="0.25">
      <c r="A18" s="97"/>
      <c r="B18" s="97"/>
      <c r="C18" s="63"/>
      <c r="D18" s="64"/>
      <c r="E18" s="97"/>
      <c r="F18" s="134"/>
      <c r="G18" s="134"/>
      <c r="H18" s="134"/>
    </row>
    <row r="19" spans="1:8" x14ac:dyDescent="0.25">
      <c r="A19" s="180" t="s">
        <v>130</v>
      </c>
      <c r="B19" s="97"/>
      <c r="C19" s="63" t="s">
        <v>50</v>
      </c>
      <c r="D19" s="97">
        <f>VLOOKUP(G2,LP_print_2,2,0)</f>
        <v>0</v>
      </c>
      <c r="E19" s="97"/>
      <c r="F19" s="134"/>
      <c r="G19" s="134"/>
      <c r="H19" s="135"/>
    </row>
    <row r="20" spans="1:8" x14ac:dyDescent="0.25">
      <c r="A20" s="97"/>
      <c r="B20" s="97"/>
      <c r="C20" s="97"/>
      <c r="D20" s="97"/>
      <c r="E20" s="97"/>
      <c r="F20" s="134"/>
      <c r="G20" s="134"/>
      <c r="H20" s="134"/>
    </row>
    <row r="21" spans="1:8" x14ac:dyDescent="0.25">
      <c r="A21" s="66" t="s">
        <v>51</v>
      </c>
      <c r="B21" s="180" t="s">
        <v>131</v>
      </c>
      <c r="C21" s="181"/>
      <c r="D21" s="181"/>
      <c r="E21" s="97"/>
      <c r="F21" s="134"/>
      <c r="G21" s="134"/>
      <c r="H21" s="134"/>
    </row>
    <row r="22" spans="1:8" x14ac:dyDescent="0.25">
      <c r="A22" s="66"/>
      <c r="B22" s="273" t="s">
        <v>132</v>
      </c>
      <c r="C22" s="273"/>
      <c r="D22" s="273"/>
      <c r="E22" s="97"/>
      <c r="F22" s="134"/>
      <c r="G22" s="134"/>
      <c r="H22" s="134"/>
    </row>
    <row r="23" spans="1:8" ht="99.95" customHeight="1" x14ac:dyDescent="0.25">
      <c r="A23" s="63"/>
      <c r="B23" s="271">
        <f>D17</f>
        <v>0</v>
      </c>
      <c r="C23" s="271"/>
      <c r="D23" s="271"/>
      <c r="E23" s="271"/>
      <c r="F23" s="134"/>
      <c r="G23" s="134"/>
      <c r="H23" s="134"/>
    </row>
    <row r="24" spans="1:8" x14ac:dyDescent="0.25">
      <c r="A24" s="63"/>
      <c r="B24" s="97"/>
      <c r="C24" s="97"/>
      <c r="D24" s="97"/>
      <c r="E24" s="97"/>
      <c r="F24" s="134"/>
      <c r="G24" s="134"/>
      <c r="H24" s="134"/>
    </row>
    <row r="25" spans="1:8" x14ac:dyDescent="0.25">
      <c r="A25" s="66" t="s">
        <v>52</v>
      </c>
      <c r="B25" s="180" t="s">
        <v>133</v>
      </c>
      <c r="C25" s="97"/>
      <c r="D25" s="97"/>
      <c r="E25" s="97"/>
      <c r="F25" s="134"/>
      <c r="G25" s="134"/>
      <c r="H25" s="134"/>
    </row>
    <row r="26" spans="1:8" x14ac:dyDescent="0.25">
      <c r="A26" s="63"/>
      <c r="B26" s="265">
        <f>VLOOKUP(G2,LP_print_2,6,0)</f>
        <v>0</v>
      </c>
      <c r="C26" s="265"/>
      <c r="D26" s="265"/>
      <c r="E26" s="97"/>
      <c r="F26" s="134"/>
      <c r="G26" s="134"/>
      <c r="H26" s="134"/>
    </row>
    <row r="27" spans="1:8" x14ac:dyDescent="0.25">
      <c r="A27" s="63"/>
      <c r="B27" s="97"/>
      <c r="C27" s="97"/>
      <c r="D27" s="97"/>
      <c r="E27" s="97"/>
      <c r="F27" s="134"/>
      <c r="G27" s="134"/>
      <c r="H27" s="134"/>
    </row>
    <row r="28" spans="1:8" x14ac:dyDescent="0.25">
      <c r="A28" s="66" t="s">
        <v>53</v>
      </c>
      <c r="B28" s="180" t="s">
        <v>134</v>
      </c>
      <c r="C28" s="97"/>
      <c r="D28" s="97"/>
      <c r="E28" s="97"/>
      <c r="F28" s="134"/>
      <c r="G28" s="134"/>
      <c r="H28" s="134"/>
    </row>
    <row r="29" spans="1:8" x14ac:dyDescent="0.25">
      <c r="A29" s="63"/>
      <c r="B29" s="265" t="s">
        <v>67</v>
      </c>
      <c r="C29" s="265"/>
      <c r="D29" s="265"/>
      <c r="E29" s="97"/>
      <c r="F29" s="134"/>
      <c r="G29" s="134"/>
      <c r="H29" s="134"/>
    </row>
    <row r="30" spans="1:8" x14ac:dyDescent="0.25">
      <c r="A30" s="63"/>
      <c r="B30" s="97"/>
      <c r="C30" s="97"/>
      <c r="D30" s="97"/>
      <c r="E30" s="97"/>
      <c r="F30" s="134"/>
      <c r="G30" s="134"/>
      <c r="H30" s="134"/>
    </row>
    <row r="31" spans="1:8" x14ac:dyDescent="0.25">
      <c r="A31" s="66" t="s">
        <v>54</v>
      </c>
      <c r="B31" s="180" t="s">
        <v>135</v>
      </c>
      <c r="C31" s="97"/>
      <c r="D31" s="97"/>
      <c r="E31" s="97"/>
      <c r="F31" s="134"/>
      <c r="G31" s="134"/>
      <c r="H31" s="134"/>
    </row>
    <row r="32" spans="1:8" x14ac:dyDescent="0.25">
      <c r="A32" s="97"/>
      <c r="B32" s="97"/>
      <c r="C32" s="97"/>
      <c r="D32" s="97"/>
      <c r="E32" s="97"/>
      <c r="F32" s="134"/>
      <c r="G32" s="134"/>
      <c r="H32" s="134"/>
    </row>
    <row r="33" spans="1:8" ht="45" x14ac:dyDescent="0.25">
      <c r="A33" s="97"/>
      <c r="B33" s="182" t="s">
        <v>2</v>
      </c>
      <c r="C33" s="266" t="s">
        <v>136</v>
      </c>
      <c r="D33" s="266"/>
      <c r="E33" s="139" t="s">
        <v>137</v>
      </c>
      <c r="F33" s="134"/>
      <c r="G33" s="134"/>
      <c r="H33" s="134"/>
    </row>
    <row r="34" spans="1:8" x14ac:dyDescent="0.25">
      <c r="A34" s="97"/>
      <c r="B34" s="67">
        <v>1</v>
      </c>
      <c r="C34" s="267" t="s">
        <v>138</v>
      </c>
      <c r="D34" s="268"/>
      <c r="E34" s="67">
        <v>5</v>
      </c>
      <c r="F34" s="134"/>
      <c r="G34" s="134"/>
      <c r="H34" s="134"/>
    </row>
    <row r="35" spans="1:8" ht="60" x14ac:dyDescent="0.25">
      <c r="A35" s="97"/>
      <c r="B35" s="68"/>
      <c r="C35" s="69" t="s">
        <v>80</v>
      </c>
      <c r="D35" s="70" t="s">
        <v>171</v>
      </c>
      <c r="E35" s="68"/>
      <c r="F35" s="134"/>
      <c r="G35" s="134"/>
      <c r="H35" s="134"/>
    </row>
    <row r="36" spans="1:8" x14ac:dyDescent="0.25">
      <c r="A36" s="97"/>
      <c r="B36" s="68"/>
      <c r="C36" s="71" t="s">
        <v>55</v>
      </c>
      <c r="D36" s="72" t="s">
        <v>146</v>
      </c>
      <c r="E36" s="68"/>
      <c r="F36" s="134"/>
      <c r="G36" s="134"/>
      <c r="H36" s="134"/>
    </row>
    <row r="37" spans="1:8" x14ac:dyDescent="0.25">
      <c r="A37" s="97"/>
      <c r="B37" s="68"/>
      <c r="C37" s="71"/>
      <c r="D37" s="73" t="s">
        <v>58</v>
      </c>
      <c r="E37" s="68"/>
      <c r="F37" s="134"/>
      <c r="G37" s="134"/>
      <c r="H37" s="134"/>
    </row>
    <row r="38" spans="1:8" x14ac:dyDescent="0.25">
      <c r="A38" s="97"/>
      <c r="B38" s="68"/>
      <c r="C38" s="71" t="s">
        <v>56</v>
      </c>
      <c r="D38" s="72" t="s">
        <v>147</v>
      </c>
      <c r="E38" s="68"/>
      <c r="F38" s="134"/>
      <c r="G38" s="134"/>
      <c r="H38" s="134"/>
    </row>
    <row r="39" spans="1:8" x14ac:dyDescent="0.25">
      <c r="A39" s="97"/>
      <c r="B39" s="68"/>
      <c r="C39" s="71"/>
      <c r="D39" s="74" t="s">
        <v>83</v>
      </c>
      <c r="E39" s="68"/>
      <c r="F39" s="134"/>
      <c r="G39" s="134"/>
      <c r="H39" s="134"/>
    </row>
    <row r="40" spans="1:8" x14ac:dyDescent="0.25">
      <c r="A40" s="97"/>
      <c r="B40" s="68"/>
      <c r="C40" s="71"/>
      <c r="D40" s="75">
        <f>B26</f>
        <v>0</v>
      </c>
      <c r="E40" s="68"/>
      <c r="F40" s="134"/>
      <c r="G40" s="134"/>
      <c r="H40" s="134"/>
    </row>
    <row r="41" spans="1:8" ht="15.75" x14ac:dyDescent="0.25">
      <c r="A41" s="97"/>
      <c r="B41" s="68"/>
      <c r="C41" s="71"/>
      <c r="D41" s="76" t="s">
        <v>84</v>
      </c>
      <c r="E41" s="68"/>
      <c r="F41" s="134"/>
      <c r="G41" s="134"/>
      <c r="H41" s="134"/>
    </row>
    <row r="42" spans="1:8" ht="15.75" x14ac:dyDescent="0.25">
      <c r="A42" s="97"/>
      <c r="B42" s="68"/>
      <c r="C42" s="71" t="s">
        <v>57</v>
      </c>
      <c r="D42" s="183" t="s">
        <v>148</v>
      </c>
      <c r="E42" s="68"/>
      <c r="F42" s="134"/>
      <c r="G42" s="134"/>
      <c r="H42" s="134"/>
    </row>
    <row r="43" spans="1:8" ht="30" x14ac:dyDescent="0.25">
      <c r="A43" s="97"/>
      <c r="B43" s="77"/>
      <c r="C43" s="78"/>
      <c r="D43" s="79" t="s">
        <v>59</v>
      </c>
      <c r="E43" s="77"/>
      <c r="F43" s="134"/>
      <c r="G43" s="134"/>
      <c r="H43" s="134"/>
    </row>
    <row r="44" spans="1:8" x14ac:dyDescent="0.25">
      <c r="A44" s="97"/>
      <c r="B44" s="67">
        <v>2</v>
      </c>
      <c r="C44" s="267" t="s">
        <v>139</v>
      </c>
      <c r="D44" s="268"/>
      <c r="E44" s="67"/>
      <c r="F44" s="134"/>
      <c r="G44" s="134"/>
      <c r="H44" s="134"/>
    </row>
    <row r="45" spans="1:8" x14ac:dyDescent="0.25">
      <c r="A45" s="97"/>
      <c r="B45" s="68"/>
      <c r="C45" s="71" t="s">
        <v>60</v>
      </c>
      <c r="D45" s="73" t="s">
        <v>154</v>
      </c>
      <c r="E45" s="68">
        <f>VLOOKUP(G2,LP_print_2,8,0)</f>
        <v>0</v>
      </c>
      <c r="F45" s="134"/>
      <c r="G45" s="134"/>
      <c r="H45" s="134"/>
    </row>
    <row r="46" spans="1:8" x14ac:dyDescent="0.25">
      <c r="A46" s="97"/>
      <c r="B46" s="68"/>
      <c r="C46" s="71"/>
      <c r="D46" s="70">
        <f>VLOOKUP(G2,LP_print_2,7,0)</f>
        <v>0</v>
      </c>
      <c r="E46" s="80"/>
      <c r="F46" s="134"/>
      <c r="G46" s="134"/>
      <c r="H46" s="134"/>
    </row>
    <row r="47" spans="1:8" x14ac:dyDescent="0.25">
      <c r="A47" s="97"/>
      <c r="B47" s="68"/>
      <c r="C47" s="71" t="s">
        <v>61</v>
      </c>
      <c r="D47" s="73" t="s">
        <v>141</v>
      </c>
      <c r="E47" s="68">
        <f>VLOOKUP(G2,LP_print_2,10,1)</f>
        <v>0</v>
      </c>
      <c r="F47" s="134"/>
      <c r="G47" s="134"/>
      <c r="H47" s="134"/>
    </row>
    <row r="48" spans="1:8" x14ac:dyDescent="0.25">
      <c r="A48" s="97"/>
      <c r="B48" s="68"/>
      <c r="C48" s="71"/>
      <c r="D48" s="70">
        <f>VLOOKUP(G2,LP_print_2,9,0)</f>
        <v>0</v>
      </c>
      <c r="E48" s="80"/>
      <c r="F48" s="134"/>
      <c r="G48" s="134"/>
      <c r="H48" s="134"/>
    </row>
    <row r="49" spans="1:8" x14ac:dyDescent="0.25">
      <c r="A49" s="97"/>
      <c r="B49" s="68"/>
      <c r="C49" s="71" t="s">
        <v>57</v>
      </c>
      <c r="D49" s="73" t="s">
        <v>142</v>
      </c>
      <c r="E49" s="68">
        <f>VLOOKUP(G2,LP_print_2,12,0)</f>
        <v>0</v>
      </c>
      <c r="F49" s="134"/>
      <c r="G49" s="134"/>
      <c r="H49" s="134"/>
    </row>
    <row r="50" spans="1:8" x14ac:dyDescent="0.25">
      <c r="A50" s="97"/>
      <c r="B50" s="68"/>
      <c r="C50" s="71"/>
      <c r="D50" s="70">
        <f>VLOOKUP(G2,LP_print_2,11,0)</f>
        <v>0</v>
      </c>
      <c r="E50" s="80"/>
      <c r="F50" s="134"/>
      <c r="G50" s="134"/>
      <c r="H50" s="134"/>
    </row>
    <row r="51" spans="1:8" x14ac:dyDescent="0.25">
      <c r="A51" s="97"/>
      <c r="B51" s="77"/>
      <c r="C51" s="78"/>
      <c r="D51" s="81"/>
      <c r="E51" s="77"/>
      <c r="F51" s="134"/>
      <c r="G51" s="134"/>
      <c r="H51" s="134"/>
    </row>
    <row r="52" spans="1:8" x14ac:dyDescent="0.25">
      <c r="A52" s="97"/>
      <c r="B52" s="67">
        <v>3</v>
      </c>
      <c r="C52" s="267" t="s">
        <v>149</v>
      </c>
      <c r="D52" s="268"/>
      <c r="E52" s="67">
        <v>10</v>
      </c>
      <c r="F52" s="134"/>
      <c r="G52" s="134"/>
      <c r="H52" s="134"/>
    </row>
    <row r="53" spans="1:8" x14ac:dyDescent="0.25">
      <c r="A53" s="97"/>
      <c r="B53" s="68"/>
      <c r="C53" s="71" t="s">
        <v>62</v>
      </c>
      <c r="D53" s="73" t="s">
        <v>63</v>
      </c>
      <c r="E53" s="68"/>
      <c r="F53" s="134"/>
      <c r="G53" s="134"/>
      <c r="H53" s="134"/>
    </row>
    <row r="54" spans="1:8" x14ac:dyDescent="0.25">
      <c r="A54" s="97"/>
      <c r="B54" s="68"/>
      <c r="C54" s="71"/>
      <c r="D54" s="73">
        <f>B26</f>
        <v>0</v>
      </c>
      <c r="E54" s="68"/>
      <c r="F54" s="134"/>
      <c r="G54" s="134"/>
      <c r="H54" s="134"/>
    </row>
    <row r="55" spans="1:8" x14ac:dyDescent="0.25">
      <c r="A55" s="97"/>
      <c r="B55" s="68"/>
      <c r="C55" s="71" t="s">
        <v>62</v>
      </c>
      <c r="D55" s="73" t="s">
        <v>64</v>
      </c>
      <c r="E55" s="68"/>
      <c r="F55" s="134"/>
      <c r="G55" s="134"/>
      <c r="H55" s="134"/>
    </row>
    <row r="56" spans="1:8" x14ac:dyDescent="0.25">
      <c r="A56" s="97"/>
      <c r="B56" s="77"/>
      <c r="C56" s="78"/>
      <c r="D56" s="81">
        <f>VLOOKUP(G2,LP_print_2,13,0)</f>
        <v>0</v>
      </c>
      <c r="E56" s="77"/>
      <c r="F56" s="134"/>
      <c r="G56" s="134"/>
      <c r="H56" s="134"/>
    </row>
    <row r="57" spans="1:8" x14ac:dyDescent="0.25">
      <c r="A57" s="97"/>
      <c r="B57" s="97"/>
      <c r="C57" s="97"/>
      <c r="D57" s="97"/>
      <c r="E57" s="82"/>
      <c r="F57" s="134"/>
      <c r="G57" s="134"/>
      <c r="H57" s="135"/>
    </row>
    <row r="58" spans="1:8" ht="60" customHeight="1" x14ac:dyDescent="0.25">
      <c r="A58" s="66" t="s">
        <v>65</v>
      </c>
      <c r="B58" s="96" t="s">
        <v>155</v>
      </c>
      <c r="C58" s="63" t="s">
        <v>50</v>
      </c>
      <c r="D58" s="95">
        <f>VLOOKUP(G2,LP_print_2,14,0)</f>
        <v>0</v>
      </c>
      <c r="E58" s="97"/>
    </row>
    <row r="59" spans="1:8" x14ac:dyDescent="0.25">
      <c r="A59" s="66"/>
      <c r="B59" s="97"/>
      <c r="C59" s="63"/>
      <c r="D59" s="97"/>
      <c r="E59" s="97"/>
    </row>
    <row r="60" spans="1:8" x14ac:dyDescent="0.25">
      <c r="A60" s="66" t="s">
        <v>66</v>
      </c>
      <c r="B60" s="96" t="s">
        <v>156</v>
      </c>
      <c r="C60" s="48" t="s">
        <v>50</v>
      </c>
      <c r="D60" s="97"/>
      <c r="E60" s="97"/>
    </row>
    <row r="61" spans="1:8" x14ac:dyDescent="0.25">
      <c r="A61" s="66"/>
      <c r="B61" s="97" t="s">
        <v>143</v>
      </c>
      <c r="C61" s="63" t="s">
        <v>50</v>
      </c>
      <c r="D61" s="95">
        <f>VLOOKUP(G2,LP_print_2,15,0)</f>
        <v>0</v>
      </c>
      <c r="E61" s="97"/>
    </row>
    <row r="62" spans="1:8" x14ac:dyDescent="0.25">
      <c r="A62" s="66"/>
      <c r="B62" s="97" t="s">
        <v>144</v>
      </c>
      <c r="C62" s="63" t="s">
        <v>50</v>
      </c>
      <c r="D62" s="95">
        <f>VLOOKUP(G2,LP_print_2,16,0)</f>
        <v>0</v>
      </c>
      <c r="E62" s="97"/>
    </row>
    <row r="63" spans="1:8" x14ac:dyDescent="0.25">
      <c r="A63" s="66"/>
      <c r="B63" s="97" t="s">
        <v>145</v>
      </c>
      <c r="C63" s="63" t="s">
        <v>50</v>
      </c>
      <c r="D63" s="95">
        <f>VLOOKUP(G2,LP_print_2,17,0)</f>
        <v>0</v>
      </c>
      <c r="E63" s="97"/>
    </row>
    <row r="64" spans="1:8" x14ac:dyDescent="0.25">
      <c r="A64" s="97"/>
      <c r="B64" s="97"/>
      <c r="C64" s="63"/>
      <c r="D64" s="95"/>
      <c r="E64" s="97"/>
    </row>
    <row r="65" spans="1:23" x14ac:dyDescent="0.25">
      <c r="B65" s="44"/>
    </row>
    <row r="66" spans="1:23" x14ac:dyDescent="0.25">
      <c r="B66" s="44"/>
      <c r="D66" s="83" t="s">
        <v>68</v>
      </c>
      <c r="E66" s="84">
        <f>INPUT!D17</f>
        <v>0</v>
      </c>
    </row>
    <row r="67" spans="1:23" x14ac:dyDescent="0.25">
      <c r="A67" s="46" t="s">
        <v>150</v>
      </c>
      <c r="B67" s="44"/>
    </row>
    <row r="68" spans="1:23" x14ac:dyDescent="0.25">
      <c r="A68" s="46" t="s">
        <v>165</v>
      </c>
      <c r="B68" s="44"/>
      <c r="E68" s="83" t="s">
        <v>12</v>
      </c>
    </row>
    <row r="69" spans="1:23" x14ac:dyDescent="0.25">
      <c r="B69" s="44"/>
    </row>
    <row r="70" spans="1:23" x14ac:dyDescent="0.25">
      <c r="B70" s="44"/>
    </row>
    <row r="71" spans="1:23" x14ac:dyDescent="0.25">
      <c r="B71" s="44"/>
    </row>
    <row r="72" spans="1:23" x14ac:dyDescent="0.25">
      <c r="B72" s="44"/>
    </row>
    <row r="73" spans="1:23" x14ac:dyDescent="0.25">
      <c r="A73" s="85" t="s">
        <v>166</v>
      </c>
      <c r="B73" s="44"/>
      <c r="E73" s="86">
        <f>INPUT!D15</f>
        <v>0</v>
      </c>
    </row>
    <row r="74" spans="1:23" x14ac:dyDescent="0.25">
      <c r="A74" s="85"/>
      <c r="B74" s="44"/>
      <c r="E74" s="86"/>
    </row>
    <row r="75" spans="1:23" hidden="1" x14ac:dyDescent="0.25">
      <c r="B75" s="44"/>
      <c r="G75" s="87">
        <v>1</v>
      </c>
      <c r="H75" s="87">
        <v>2</v>
      </c>
      <c r="I75" s="87">
        <v>3</v>
      </c>
      <c r="J75" s="87">
        <v>4</v>
      </c>
      <c r="K75" s="87">
        <v>5</v>
      </c>
      <c r="L75" s="87">
        <v>6</v>
      </c>
      <c r="M75" s="87">
        <v>7</v>
      </c>
      <c r="N75" s="87">
        <v>8</v>
      </c>
      <c r="O75" s="87">
        <v>9</v>
      </c>
      <c r="P75" s="87">
        <v>10</v>
      </c>
      <c r="Q75" s="87">
        <v>11</v>
      </c>
      <c r="R75" s="87">
        <v>12</v>
      </c>
      <c r="S75" s="87">
        <v>13</v>
      </c>
      <c r="T75" s="87">
        <v>14</v>
      </c>
      <c r="U75" s="87">
        <v>15</v>
      </c>
      <c r="V75" s="87">
        <v>16</v>
      </c>
      <c r="W75" s="87">
        <v>17</v>
      </c>
    </row>
    <row r="76" spans="1:23" hidden="1" x14ac:dyDescent="0.25">
      <c r="B76" s="44"/>
      <c r="G76" s="263" t="s">
        <v>2</v>
      </c>
      <c r="H76" s="269" t="s">
        <v>35</v>
      </c>
      <c r="I76" s="263" t="s">
        <v>36</v>
      </c>
      <c r="J76" s="263" t="s">
        <v>37</v>
      </c>
      <c r="K76" s="263" t="s">
        <v>38</v>
      </c>
      <c r="L76" s="263" t="s">
        <v>39</v>
      </c>
      <c r="M76" s="260" t="s">
        <v>40</v>
      </c>
      <c r="N76" s="261"/>
      <c r="O76" s="261"/>
      <c r="P76" s="261"/>
      <c r="Q76" s="261"/>
      <c r="R76" s="262"/>
      <c r="S76" s="263" t="s">
        <v>44</v>
      </c>
      <c r="T76" s="263" t="s">
        <v>45</v>
      </c>
      <c r="U76" s="264" t="s">
        <v>46</v>
      </c>
      <c r="V76" s="264"/>
      <c r="W76" s="264"/>
    </row>
    <row r="77" spans="1:23" hidden="1" x14ac:dyDescent="0.25">
      <c r="B77" s="44"/>
      <c r="G77" s="263"/>
      <c r="H77" s="270"/>
      <c r="I77" s="263"/>
      <c r="J77" s="263"/>
      <c r="K77" s="263"/>
      <c r="L77" s="263"/>
      <c r="M77" s="260" t="s">
        <v>41</v>
      </c>
      <c r="N77" s="262"/>
      <c r="O77" s="260" t="s">
        <v>42</v>
      </c>
      <c r="P77" s="262"/>
      <c r="Q77" s="260" t="s">
        <v>43</v>
      </c>
      <c r="R77" s="262"/>
      <c r="S77" s="263"/>
      <c r="T77" s="263"/>
      <c r="U77" s="94" t="s">
        <v>47</v>
      </c>
      <c r="V77" s="94" t="s">
        <v>48</v>
      </c>
      <c r="W77" s="94" t="s">
        <v>49</v>
      </c>
    </row>
    <row r="78" spans="1:23" hidden="1" x14ac:dyDescent="0.25">
      <c r="B78" s="44"/>
      <c r="G78" s="50">
        <v>1</v>
      </c>
      <c r="H78" s="51">
        <f>'LP Tabel Sem 2'!B6</f>
        <v>0</v>
      </c>
      <c r="I78" s="52">
        <f>'LP Tabel Sem 2'!D6</f>
        <v>0</v>
      </c>
      <c r="J78" s="52">
        <f>'LP Tabel Sem 2'!F6</f>
        <v>0</v>
      </c>
      <c r="K78" s="52">
        <f>'LP Tabel Sem 2'!G6</f>
        <v>0</v>
      </c>
      <c r="L78" s="52">
        <f>'LP Tabel Sem 2'!H6</f>
        <v>0</v>
      </c>
      <c r="M78" s="52">
        <f>'LP Tabel Sem 2'!I6</f>
        <v>0</v>
      </c>
      <c r="N78" s="133">
        <f>'LP Tabel Sem 2'!J6</f>
        <v>0</v>
      </c>
      <c r="O78" s="52">
        <f>'LP Tabel Sem 2'!K6</f>
        <v>0</v>
      </c>
      <c r="P78" s="133">
        <f>'LP Tabel Sem 2'!L6</f>
        <v>0</v>
      </c>
      <c r="Q78" s="52">
        <f>'LP Tabel Sem 2'!M6</f>
        <v>0</v>
      </c>
      <c r="R78" s="133">
        <f>'LP Tabel Sem 2'!N6</f>
        <v>0</v>
      </c>
      <c r="S78" s="52">
        <f>'LP Tabel Sem 2'!O6</f>
        <v>0</v>
      </c>
      <c r="T78" s="52">
        <f>'LP Tabel Sem 2'!P6</f>
        <v>0</v>
      </c>
      <c r="U78" s="133">
        <f>'LP Tabel Sem 2'!Q6</f>
        <v>0</v>
      </c>
      <c r="V78" s="133">
        <f>'LP Tabel Sem 2'!R6</f>
        <v>0</v>
      </c>
      <c r="W78" s="133">
        <f>'LP Tabel Sem 2'!S6</f>
        <v>0</v>
      </c>
    </row>
    <row r="79" spans="1:23" hidden="1" x14ac:dyDescent="0.25">
      <c r="B79" s="44"/>
      <c r="G79" s="50">
        <v>2</v>
      </c>
      <c r="H79" s="51">
        <f>'LP Tabel Sem 2'!B7</f>
        <v>0</v>
      </c>
      <c r="I79" s="52">
        <f>'LP Tabel Sem 2'!D7</f>
        <v>0</v>
      </c>
      <c r="J79" s="52">
        <f>'LP Tabel Sem 2'!F7</f>
        <v>0</v>
      </c>
      <c r="K79" s="52">
        <f>'LP Tabel Sem 2'!G7</f>
        <v>0</v>
      </c>
      <c r="L79" s="52">
        <f>'LP Tabel Sem 2'!H7</f>
        <v>0</v>
      </c>
      <c r="M79" s="52">
        <f>'LP Tabel Sem 2'!I7</f>
        <v>0</v>
      </c>
      <c r="N79" s="133">
        <f>'LP Tabel Sem 2'!J7</f>
        <v>0</v>
      </c>
      <c r="O79" s="52">
        <f>'LP Tabel Sem 2'!K7</f>
        <v>0</v>
      </c>
      <c r="P79" s="133">
        <f>'LP Tabel Sem 2'!L7</f>
        <v>0</v>
      </c>
      <c r="Q79" s="52">
        <f>'LP Tabel Sem 2'!M7</f>
        <v>0</v>
      </c>
      <c r="R79" s="133">
        <f>'LP Tabel Sem 2'!N7</f>
        <v>0</v>
      </c>
      <c r="S79" s="52">
        <f>'LP Tabel Sem 2'!O7</f>
        <v>0</v>
      </c>
      <c r="T79" s="52">
        <f>'LP Tabel Sem 2'!P7</f>
        <v>0</v>
      </c>
      <c r="U79" s="133">
        <f>'LP Tabel Sem 2'!Q7</f>
        <v>0</v>
      </c>
      <c r="V79" s="133">
        <f>'LP Tabel Sem 2'!R7</f>
        <v>0</v>
      </c>
      <c r="W79" s="133">
        <f>'LP Tabel Sem 2'!S7</f>
        <v>0</v>
      </c>
    </row>
    <row r="80" spans="1:23" hidden="1" x14ac:dyDescent="0.25">
      <c r="B80" s="44"/>
      <c r="G80" s="50">
        <v>3</v>
      </c>
      <c r="H80" s="51">
        <f>'LP Tabel Sem 2'!B8</f>
        <v>0</v>
      </c>
      <c r="I80" s="52">
        <f>'LP Tabel Sem 2'!D8</f>
        <v>0</v>
      </c>
      <c r="J80" s="52">
        <f>'LP Tabel Sem 2'!F8</f>
        <v>0</v>
      </c>
      <c r="K80" s="52">
        <f>'LP Tabel Sem 2'!G8</f>
        <v>0</v>
      </c>
      <c r="L80" s="52">
        <f>'LP Tabel Sem 2'!H8</f>
        <v>0</v>
      </c>
      <c r="M80" s="52">
        <f>'LP Tabel Sem 2'!I8</f>
        <v>0</v>
      </c>
      <c r="N80" s="133">
        <f>'LP Tabel Sem 2'!J8</f>
        <v>0</v>
      </c>
      <c r="O80" s="52">
        <f>'LP Tabel Sem 2'!K8</f>
        <v>0</v>
      </c>
      <c r="P80" s="133">
        <f>'LP Tabel Sem 2'!L8</f>
        <v>0</v>
      </c>
      <c r="Q80" s="52">
        <f>'LP Tabel Sem 2'!M8</f>
        <v>0</v>
      </c>
      <c r="R80" s="133">
        <f>'LP Tabel Sem 2'!N8</f>
        <v>0</v>
      </c>
      <c r="S80" s="52">
        <f>'LP Tabel Sem 2'!O8</f>
        <v>0</v>
      </c>
      <c r="T80" s="52">
        <f>'LP Tabel Sem 2'!P8</f>
        <v>0</v>
      </c>
      <c r="U80" s="133">
        <f>'LP Tabel Sem 2'!Q8</f>
        <v>0</v>
      </c>
      <c r="V80" s="133">
        <f>'LP Tabel Sem 2'!R8</f>
        <v>0</v>
      </c>
      <c r="W80" s="133">
        <f>'LP Tabel Sem 2'!S8</f>
        <v>0</v>
      </c>
    </row>
    <row r="81" spans="2:23" hidden="1" x14ac:dyDescent="0.25">
      <c r="B81" s="44"/>
      <c r="G81" s="50">
        <v>4</v>
      </c>
      <c r="H81" s="51">
        <f>'LP Tabel Sem 2'!B9</f>
        <v>0</v>
      </c>
      <c r="I81" s="52">
        <f>'LP Tabel Sem 2'!D9</f>
        <v>0</v>
      </c>
      <c r="J81" s="52">
        <f>'LP Tabel Sem 2'!F9</f>
        <v>0</v>
      </c>
      <c r="K81" s="52">
        <f>'LP Tabel Sem 2'!G9</f>
        <v>0</v>
      </c>
      <c r="L81" s="52">
        <f>'LP Tabel Sem 2'!H9</f>
        <v>0</v>
      </c>
      <c r="M81" s="52">
        <f>'LP Tabel Sem 2'!I9</f>
        <v>0</v>
      </c>
      <c r="N81" s="133">
        <f>'LP Tabel Sem 2'!J9</f>
        <v>0</v>
      </c>
      <c r="O81" s="52">
        <f>'LP Tabel Sem 2'!K9</f>
        <v>0</v>
      </c>
      <c r="P81" s="133">
        <f>'LP Tabel Sem 2'!L9</f>
        <v>0</v>
      </c>
      <c r="Q81" s="52">
        <f>'LP Tabel Sem 2'!M9</f>
        <v>0</v>
      </c>
      <c r="R81" s="133">
        <f>'LP Tabel Sem 2'!N9</f>
        <v>0</v>
      </c>
      <c r="S81" s="52">
        <f>'LP Tabel Sem 2'!O9</f>
        <v>0</v>
      </c>
      <c r="T81" s="52">
        <f>'LP Tabel Sem 2'!P9</f>
        <v>0</v>
      </c>
      <c r="U81" s="133">
        <f>'LP Tabel Sem 2'!Q9</f>
        <v>0</v>
      </c>
      <c r="V81" s="133">
        <f>'LP Tabel Sem 2'!R9</f>
        <v>0</v>
      </c>
      <c r="W81" s="133">
        <f>'LP Tabel Sem 2'!S9</f>
        <v>0</v>
      </c>
    </row>
    <row r="82" spans="2:23" hidden="1" x14ac:dyDescent="0.25">
      <c r="B82" s="44"/>
      <c r="G82" s="50">
        <v>5</v>
      </c>
      <c r="H82" s="51">
        <f>'LP Tabel Sem 2'!B10</f>
        <v>0</v>
      </c>
      <c r="I82" s="52">
        <f>'LP Tabel Sem 2'!D10</f>
        <v>0</v>
      </c>
      <c r="J82" s="52">
        <f>'LP Tabel Sem 2'!F10</f>
        <v>0</v>
      </c>
      <c r="K82" s="52">
        <f>'LP Tabel Sem 2'!G10</f>
        <v>0</v>
      </c>
      <c r="L82" s="52">
        <f>'LP Tabel Sem 2'!H10</f>
        <v>0</v>
      </c>
      <c r="M82" s="52">
        <f>'LP Tabel Sem 2'!I10</f>
        <v>0</v>
      </c>
      <c r="N82" s="133">
        <f>'LP Tabel Sem 2'!J10</f>
        <v>0</v>
      </c>
      <c r="O82" s="52">
        <f>'LP Tabel Sem 2'!K10</f>
        <v>0</v>
      </c>
      <c r="P82" s="133">
        <f>'LP Tabel Sem 2'!L10</f>
        <v>0</v>
      </c>
      <c r="Q82" s="52">
        <f>'LP Tabel Sem 2'!M10</f>
        <v>0</v>
      </c>
      <c r="R82" s="133">
        <f>'LP Tabel Sem 2'!N10</f>
        <v>0</v>
      </c>
      <c r="S82" s="52">
        <f>'LP Tabel Sem 2'!O10</f>
        <v>0</v>
      </c>
      <c r="T82" s="52">
        <f>'LP Tabel Sem 2'!P10</f>
        <v>0</v>
      </c>
      <c r="U82" s="133">
        <f>'LP Tabel Sem 2'!Q10</f>
        <v>0</v>
      </c>
      <c r="V82" s="133">
        <f>'LP Tabel Sem 2'!R10</f>
        <v>0</v>
      </c>
      <c r="W82" s="133">
        <f>'LP Tabel Sem 2'!S10</f>
        <v>0</v>
      </c>
    </row>
    <row r="83" spans="2:23" hidden="1" x14ac:dyDescent="0.25">
      <c r="B83" s="44"/>
      <c r="G83" s="50">
        <v>6</v>
      </c>
      <c r="H83" s="51">
        <f>'LP Tabel Sem 2'!B11</f>
        <v>0</v>
      </c>
      <c r="I83" s="52">
        <f>'LP Tabel Sem 2'!D11</f>
        <v>0</v>
      </c>
      <c r="J83" s="52">
        <f>'LP Tabel Sem 2'!F11</f>
        <v>0</v>
      </c>
      <c r="K83" s="52">
        <f>'LP Tabel Sem 2'!G11</f>
        <v>0</v>
      </c>
      <c r="L83" s="52">
        <f>'LP Tabel Sem 2'!H11</f>
        <v>0</v>
      </c>
      <c r="M83" s="52">
        <f>'LP Tabel Sem 2'!I11</f>
        <v>0</v>
      </c>
      <c r="N83" s="133">
        <f>'LP Tabel Sem 2'!J11</f>
        <v>0</v>
      </c>
      <c r="O83" s="52">
        <f>'LP Tabel Sem 2'!K11</f>
        <v>0</v>
      </c>
      <c r="P83" s="133">
        <f>'LP Tabel Sem 2'!L11</f>
        <v>0</v>
      </c>
      <c r="Q83" s="52">
        <f>'LP Tabel Sem 2'!M11</f>
        <v>0</v>
      </c>
      <c r="R83" s="133">
        <f>'LP Tabel Sem 2'!N11</f>
        <v>0</v>
      </c>
      <c r="S83" s="52">
        <f>'LP Tabel Sem 2'!O11</f>
        <v>0</v>
      </c>
      <c r="T83" s="52">
        <f>'LP Tabel Sem 2'!P11</f>
        <v>0</v>
      </c>
      <c r="U83" s="133">
        <f>'LP Tabel Sem 2'!Q11</f>
        <v>0</v>
      </c>
      <c r="V83" s="133">
        <f>'LP Tabel Sem 2'!R11</f>
        <v>0</v>
      </c>
      <c r="W83" s="133">
        <f>'LP Tabel Sem 2'!S11</f>
        <v>0</v>
      </c>
    </row>
    <row r="84" spans="2:23" hidden="1" x14ac:dyDescent="0.25">
      <c r="B84" s="44"/>
      <c r="G84" s="50">
        <v>7</v>
      </c>
      <c r="H84" s="51">
        <f>'LP Tabel Sem 2'!B12</f>
        <v>0</v>
      </c>
      <c r="I84" s="52">
        <f>'LP Tabel Sem 2'!D12</f>
        <v>0</v>
      </c>
      <c r="J84" s="52">
        <f>'LP Tabel Sem 2'!F12</f>
        <v>0</v>
      </c>
      <c r="K84" s="52">
        <f>'LP Tabel Sem 2'!G12</f>
        <v>0</v>
      </c>
      <c r="L84" s="52">
        <f>'LP Tabel Sem 2'!H12</f>
        <v>0</v>
      </c>
      <c r="M84" s="52">
        <f>'LP Tabel Sem 2'!I12</f>
        <v>0</v>
      </c>
      <c r="N84" s="133">
        <f>'LP Tabel Sem 2'!J12</f>
        <v>0</v>
      </c>
      <c r="O84" s="52">
        <f>'LP Tabel Sem 2'!K12</f>
        <v>0</v>
      </c>
      <c r="P84" s="133">
        <f>'LP Tabel Sem 2'!L12</f>
        <v>0</v>
      </c>
      <c r="Q84" s="52">
        <f>'LP Tabel Sem 2'!M12</f>
        <v>0</v>
      </c>
      <c r="R84" s="133">
        <f>'LP Tabel Sem 2'!N12</f>
        <v>0</v>
      </c>
      <c r="S84" s="52">
        <f>'LP Tabel Sem 2'!O12</f>
        <v>0</v>
      </c>
      <c r="T84" s="52">
        <f>'LP Tabel Sem 2'!P12</f>
        <v>0</v>
      </c>
      <c r="U84" s="133">
        <f>'LP Tabel Sem 2'!Q12</f>
        <v>0</v>
      </c>
      <c r="V84" s="133">
        <f>'LP Tabel Sem 2'!R12</f>
        <v>0</v>
      </c>
      <c r="W84" s="133">
        <f>'LP Tabel Sem 2'!S12</f>
        <v>0</v>
      </c>
    </row>
    <row r="85" spans="2:23" hidden="1" x14ac:dyDescent="0.25">
      <c r="B85" s="44"/>
      <c r="G85" s="50">
        <v>8</v>
      </c>
      <c r="H85" s="51">
        <f>'LP Tabel Sem 2'!B13</f>
        <v>0</v>
      </c>
      <c r="I85" s="52">
        <f>'LP Tabel Sem 2'!D13</f>
        <v>0</v>
      </c>
      <c r="J85" s="52">
        <f>'LP Tabel Sem 2'!F13</f>
        <v>0</v>
      </c>
      <c r="K85" s="52">
        <f>'LP Tabel Sem 2'!G13</f>
        <v>0</v>
      </c>
      <c r="L85" s="52">
        <f>'LP Tabel Sem 2'!H13</f>
        <v>0</v>
      </c>
      <c r="M85" s="52">
        <f>'LP Tabel Sem 2'!I13</f>
        <v>0</v>
      </c>
      <c r="N85" s="133">
        <f>'LP Tabel Sem 2'!J13</f>
        <v>0</v>
      </c>
      <c r="O85" s="52">
        <f>'LP Tabel Sem 2'!K13</f>
        <v>0</v>
      </c>
      <c r="P85" s="133">
        <f>'LP Tabel Sem 2'!L13</f>
        <v>0</v>
      </c>
      <c r="Q85" s="52">
        <f>'LP Tabel Sem 2'!M13</f>
        <v>0</v>
      </c>
      <c r="R85" s="133">
        <f>'LP Tabel Sem 2'!N13</f>
        <v>0</v>
      </c>
      <c r="S85" s="52">
        <f>'LP Tabel Sem 2'!O13</f>
        <v>0</v>
      </c>
      <c r="T85" s="52">
        <f>'LP Tabel Sem 2'!P13</f>
        <v>0</v>
      </c>
      <c r="U85" s="133">
        <f>'LP Tabel Sem 2'!Q13</f>
        <v>0</v>
      </c>
      <c r="V85" s="133">
        <f>'LP Tabel Sem 2'!R13</f>
        <v>0</v>
      </c>
      <c r="W85" s="133">
        <f>'LP Tabel Sem 2'!S13</f>
        <v>0</v>
      </c>
    </row>
    <row r="86" spans="2:23" hidden="1" x14ac:dyDescent="0.25">
      <c r="B86" s="44"/>
      <c r="G86" s="50">
        <v>9</v>
      </c>
      <c r="H86" s="51">
        <f>'LP Tabel Sem 2'!B14</f>
        <v>0</v>
      </c>
      <c r="I86" s="52">
        <f>'LP Tabel Sem 2'!D14</f>
        <v>0</v>
      </c>
      <c r="J86" s="52">
        <f>'LP Tabel Sem 2'!F14</f>
        <v>0</v>
      </c>
      <c r="K86" s="52">
        <f>'LP Tabel Sem 2'!G14</f>
        <v>0</v>
      </c>
      <c r="L86" s="52">
        <f>'LP Tabel Sem 2'!H14</f>
        <v>0</v>
      </c>
      <c r="M86" s="52">
        <f>'LP Tabel Sem 2'!I14</f>
        <v>0</v>
      </c>
      <c r="N86" s="133">
        <f>'LP Tabel Sem 2'!J14</f>
        <v>0</v>
      </c>
      <c r="O86" s="52">
        <f>'LP Tabel Sem 2'!K14</f>
        <v>0</v>
      </c>
      <c r="P86" s="133">
        <f>'LP Tabel Sem 2'!L14</f>
        <v>0</v>
      </c>
      <c r="Q86" s="52">
        <f>'LP Tabel Sem 2'!M14</f>
        <v>0</v>
      </c>
      <c r="R86" s="133">
        <f>'LP Tabel Sem 2'!N14</f>
        <v>0</v>
      </c>
      <c r="S86" s="52">
        <f>'LP Tabel Sem 2'!O14</f>
        <v>0</v>
      </c>
      <c r="T86" s="52">
        <f>'LP Tabel Sem 2'!P14</f>
        <v>0</v>
      </c>
      <c r="U86" s="133">
        <f>'LP Tabel Sem 2'!Q14</f>
        <v>0</v>
      </c>
      <c r="V86" s="133">
        <f>'LP Tabel Sem 2'!R14</f>
        <v>0</v>
      </c>
      <c r="W86" s="133">
        <f>'LP Tabel Sem 2'!S14</f>
        <v>0</v>
      </c>
    </row>
    <row r="87" spans="2:23" hidden="1" x14ac:dyDescent="0.25">
      <c r="B87" s="44"/>
      <c r="G87" s="50">
        <v>10</v>
      </c>
      <c r="H87" s="51">
        <f>'LP Tabel Sem 2'!B15</f>
        <v>0</v>
      </c>
      <c r="I87" s="52">
        <f>'LP Tabel Sem 2'!D15</f>
        <v>0</v>
      </c>
      <c r="J87" s="52">
        <f>'LP Tabel Sem 2'!F15</f>
        <v>0</v>
      </c>
      <c r="K87" s="52">
        <f>'LP Tabel Sem 2'!G15</f>
        <v>0</v>
      </c>
      <c r="L87" s="52">
        <f>'LP Tabel Sem 2'!H15</f>
        <v>0</v>
      </c>
      <c r="M87" s="52">
        <f>'LP Tabel Sem 2'!I15</f>
        <v>0</v>
      </c>
      <c r="N87" s="133">
        <f>'LP Tabel Sem 2'!J15</f>
        <v>0</v>
      </c>
      <c r="O87" s="52">
        <f>'LP Tabel Sem 2'!K15</f>
        <v>0</v>
      </c>
      <c r="P87" s="133">
        <f>'LP Tabel Sem 2'!L15</f>
        <v>0</v>
      </c>
      <c r="Q87" s="52">
        <f>'LP Tabel Sem 2'!M15</f>
        <v>0</v>
      </c>
      <c r="R87" s="133">
        <f>'LP Tabel Sem 2'!N15</f>
        <v>0</v>
      </c>
      <c r="S87" s="52">
        <f>'LP Tabel Sem 2'!O15</f>
        <v>0</v>
      </c>
      <c r="T87" s="52">
        <f>'LP Tabel Sem 2'!P15</f>
        <v>0</v>
      </c>
      <c r="U87" s="133">
        <f>'LP Tabel Sem 2'!Q15</f>
        <v>0</v>
      </c>
      <c r="V87" s="133">
        <f>'LP Tabel Sem 2'!R15</f>
        <v>0</v>
      </c>
      <c r="W87" s="133">
        <f>'LP Tabel Sem 2'!S15</f>
        <v>0</v>
      </c>
    </row>
    <row r="88" spans="2:23" hidden="1" x14ac:dyDescent="0.25">
      <c r="B88" s="44"/>
      <c r="G88" s="50">
        <v>11</v>
      </c>
      <c r="H88" s="51">
        <f>'LP Tabel Sem 2'!B16</f>
        <v>0</v>
      </c>
      <c r="I88" s="52">
        <f>'LP Tabel Sem 2'!D16</f>
        <v>0</v>
      </c>
      <c r="J88" s="52">
        <f>'LP Tabel Sem 2'!F16</f>
        <v>0</v>
      </c>
      <c r="K88" s="52">
        <f>'LP Tabel Sem 2'!G16</f>
        <v>0</v>
      </c>
      <c r="L88" s="52">
        <f>'LP Tabel Sem 2'!H16</f>
        <v>0</v>
      </c>
      <c r="M88" s="52">
        <f>'LP Tabel Sem 2'!I16</f>
        <v>0</v>
      </c>
      <c r="N88" s="133">
        <f>'LP Tabel Sem 2'!J16</f>
        <v>0</v>
      </c>
      <c r="O88" s="52">
        <f>'LP Tabel Sem 2'!K16</f>
        <v>0</v>
      </c>
      <c r="P88" s="133">
        <f>'LP Tabel Sem 2'!L16</f>
        <v>0</v>
      </c>
      <c r="Q88" s="52">
        <f>'LP Tabel Sem 2'!M16</f>
        <v>0</v>
      </c>
      <c r="R88" s="133">
        <f>'LP Tabel Sem 2'!N16</f>
        <v>0</v>
      </c>
      <c r="S88" s="52">
        <f>'LP Tabel Sem 2'!O16</f>
        <v>0</v>
      </c>
      <c r="T88" s="52">
        <f>'LP Tabel Sem 2'!P16</f>
        <v>0</v>
      </c>
      <c r="U88" s="133">
        <f>'LP Tabel Sem 2'!Q16</f>
        <v>0</v>
      </c>
      <c r="V88" s="133">
        <f>'LP Tabel Sem 2'!R16</f>
        <v>0</v>
      </c>
      <c r="W88" s="133">
        <f>'LP Tabel Sem 2'!S16</f>
        <v>0</v>
      </c>
    </row>
    <row r="89" spans="2:23" hidden="1" x14ac:dyDescent="0.25">
      <c r="B89" s="44"/>
      <c r="G89" s="50">
        <v>12</v>
      </c>
      <c r="H89" s="51">
        <f>'LP Tabel Sem 2'!B17</f>
        <v>0</v>
      </c>
      <c r="I89" s="52">
        <f>'LP Tabel Sem 2'!D17</f>
        <v>0</v>
      </c>
      <c r="J89" s="52">
        <f>'LP Tabel Sem 2'!F17</f>
        <v>0</v>
      </c>
      <c r="K89" s="52">
        <f>'LP Tabel Sem 2'!G17</f>
        <v>0</v>
      </c>
      <c r="L89" s="52">
        <f>'LP Tabel Sem 2'!H17</f>
        <v>0</v>
      </c>
      <c r="M89" s="52">
        <f>'LP Tabel Sem 2'!I17</f>
        <v>0</v>
      </c>
      <c r="N89" s="133">
        <f>'LP Tabel Sem 2'!J17</f>
        <v>0</v>
      </c>
      <c r="O89" s="52">
        <f>'LP Tabel Sem 2'!K17</f>
        <v>0</v>
      </c>
      <c r="P89" s="133">
        <f>'LP Tabel Sem 2'!L17</f>
        <v>0</v>
      </c>
      <c r="Q89" s="52">
        <f>'LP Tabel Sem 2'!M17</f>
        <v>0</v>
      </c>
      <c r="R89" s="133">
        <f>'LP Tabel Sem 2'!N17</f>
        <v>0</v>
      </c>
      <c r="S89" s="52">
        <f>'LP Tabel Sem 2'!O17</f>
        <v>0</v>
      </c>
      <c r="T89" s="52">
        <f>'LP Tabel Sem 2'!P17</f>
        <v>0</v>
      </c>
      <c r="U89" s="133">
        <f>'LP Tabel Sem 2'!Q17</f>
        <v>0</v>
      </c>
      <c r="V89" s="133">
        <f>'LP Tabel Sem 2'!R17</f>
        <v>0</v>
      </c>
      <c r="W89" s="133">
        <f>'LP Tabel Sem 2'!S17</f>
        <v>0</v>
      </c>
    </row>
    <row r="90" spans="2:23" hidden="1" x14ac:dyDescent="0.25">
      <c r="B90" s="44"/>
      <c r="G90" s="50">
        <v>13</v>
      </c>
      <c r="H90" s="51">
        <f>'LP Tabel Sem 2'!B18</f>
        <v>0</v>
      </c>
      <c r="I90" s="52">
        <f>'LP Tabel Sem 2'!D18</f>
        <v>0</v>
      </c>
      <c r="J90" s="52">
        <f>'LP Tabel Sem 2'!F18</f>
        <v>0</v>
      </c>
      <c r="K90" s="52">
        <f>'LP Tabel Sem 2'!G18</f>
        <v>0</v>
      </c>
      <c r="L90" s="52">
        <f>'LP Tabel Sem 2'!H18</f>
        <v>0</v>
      </c>
      <c r="M90" s="52">
        <f>'LP Tabel Sem 2'!I18</f>
        <v>0</v>
      </c>
      <c r="N90" s="133">
        <f>'LP Tabel Sem 2'!J18</f>
        <v>0</v>
      </c>
      <c r="O90" s="52">
        <f>'LP Tabel Sem 2'!K18</f>
        <v>0</v>
      </c>
      <c r="P90" s="133">
        <f>'LP Tabel Sem 2'!L18</f>
        <v>0</v>
      </c>
      <c r="Q90" s="52">
        <f>'LP Tabel Sem 2'!M18</f>
        <v>0</v>
      </c>
      <c r="R90" s="133">
        <f>'LP Tabel Sem 2'!N18</f>
        <v>0</v>
      </c>
      <c r="S90" s="52">
        <f>'LP Tabel Sem 2'!O18</f>
        <v>0</v>
      </c>
      <c r="T90" s="52">
        <f>'LP Tabel Sem 2'!P18</f>
        <v>0</v>
      </c>
      <c r="U90" s="133">
        <f>'LP Tabel Sem 2'!Q18</f>
        <v>0</v>
      </c>
      <c r="V90" s="133">
        <f>'LP Tabel Sem 2'!R18</f>
        <v>0</v>
      </c>
      <c r="W90" s="133">
        <f>'LP Tabel Sem 2'!S18</f>
        <v>0</v>
      </c>
    </row>
    <row r="91" spans="2:23" hidden="1" x14ac:dyDescent="0.25">
      <c r="B91" s="44"/>
      <c r="G91" s="50">
        <v>14</v>
      </c>
      <c r="H91" s="51">
        <f>'LP Tabel Sem 2'!B19</f>
        <v>0</v>
      </c>
      <c r="I91" s="52">
        <f>'LP Tabel Sem 2'!D19</f>
        <v>0</v>
      </c>
      <c r="J91" s="52">
        <f>'LP Tabel Sem 2'!F19</f>
        <v>0</v>
      </c>
      <c r="K91" s="52">
        <f>'LP Tabel Sem 2'!G19</f>
        <v>0</v>
      </c>
      <c r="L91" s="52">
        <f>'LP Tabel Sem 2'!H19</f>
        <v>0</v>
      </c>
      <c r="M91" s="52">
        <f>'LP Tabel Sem 2'!I19</f>
        <v>0</v>
      </c>
      <c r="N91" s="133">
        <f>'LP Tabel Sem 2'!J19</f>
        <v>0</v>
      </c>
      <c r="O91" s="52">
        <f>'LP Tabel Sem 2'!K19</f>
        <v>0</v>
      </c>
      <c r="P91" s="133">
        <f>'LP Tabel Sem 2'!L19</f>
        <v>0</v>
      </c>
      <c r="Q91" s="52">
        <f>'LP Tabel Sem 2'!M19</f>
        <v>0</v>
      </c>
      <c r="R91" s="133">
        <f>'LP Tabel Sem 2'!N19</f>
        <v>0</v>
      </c>
      <c r="S91" s="52">
        <f>'LP Tabel Sem 2'!O19</f>
        <v>0</v>
      </c>
      <c r="T91" s="52">
        <f>'LP Tabel Sem 2'!P19</f>
        <v>0</v>
      </c>
      <c r="U91" s="133">
        <f>'LP Tabel Sem 2'!Q19</f>
        <v>0</v>
      </c>
      <c r="V91" s="133">
        <f>'LP Tabel Sem 2'!R19</f>
        <v>0</v>
      </c>
      <c r="W91" s="133">
        <f>'LP Tabel Sem 2'!S19</f>
        <v>0</v>
      </c>
    </row>
    <row r="92" spans="2:23" hidden="1" x14ac:dyDescent="0.25">
      <c r="B92" s="44"/>
      <c r="G92" s="50">
        <v>15</v>
      </c>
      <c r="H92" s="51">
        <f>'LP Tabel Sem 2'!B20</f>
        <v>0</v>
      </c>
      <c r="I92" s="52">
        <f>'LP Tabel Sem 2'!D20</f>
        <v>0</v>
      </c>
      <c r="J92" s="52">
        <f>'LP Tabel Sem 2'!F20</f>
        <v>0</v>
      </c>
      <c r="K92" s="52">
        <f>'LP Tabel Sem 2'!G20</f>
        <v>0</v>
      </c>
      <c r="L92" s="52">
        <f>'LP Tabel Sem 2'!H20</f>
        <v>0</v>
      </c>
      <c r="M92" s="52">
        <f>'LP Tabel Sem 2'!I20</f>
        <v>0</v>
      </c>
      <c r="N92" s="133">
        <f>'LP Tabel Sem 2'!J20</f>
        <v>0</v>
      </c>
      <c r="O92" s="52">
        <f>'LP Tabel Sem 2'!K20</f>
        <v>0</v>
      </c>
      <c r="P92" s="133">
        <f>'LP Tabel Sem 2'!L20</f>
        <v>0</v>
      </c>
      <c r="Q92" s="52">
        <f>'LP Tabel Sem 2'!M20</f>
        <v>0</v>
      </c>
      <c r="R92" s="133">
        <f>'LP Tabel Sem 2'!N20</f>
        <v>0</v>
      </c>
      <c r="S92" s="52">
        <f>'LP Tabel Sem 2'!O20</f>
        <v>0</v>
      </c>
      <c r="T92" s="52">
        <f>'LP Tabel Sem 2'!P20</f>
        <v>0</v>
      </c>
      <c r="U92" s="133">
        <f>'LP Tabel Sem 2'!Q20</f>
        <v>0</v>
      </c>
      <c r="V92" s="133">
        <f>'LP Tabel Sem 2'!R20</f>
        <v>0</v>
      </c>
      <c r="W92" s="133">
        <f>'LP Tabel Sem 2'!S20</f>
        <v>0</v>
      </c>
    </row>
    <row r="93" spans="2:23" hidden="1" x14ac:dyDescent="0.25">
      <c r="B93" s="44"/>
      <c r="G93" s="50">
        <v>16</v>
      </c>
      <c r="H93" s="51">
        <f>'LP Tabel Sem 2'!B21</f>
        <v>0</v>
      </c>
      <c r="I93" s="52">
        <f>'LP Tabel Sem 2'!D21</f>
        <v>0</v>
      </c>
      <c r="J93" s="52">
        <f>'LP Tabel Sem 2'!F21</f>
        <v>0</v>
      </c>
      <c r="K93" s="52">
        <f>'LP Tabel Sem 2'!G21</f>
        <v>0</v>
      </c>
      <c r="L93" s="52">
        <f>'LP Tabel Sem 2'!H21</f>
        <v>0</v>
      </c>
      <c r="M93" s="52">
        <f>'LP Tabel Sem 2'!I21</f>
        <v>0</v>
      </c>
      <c r="N93" s="133">
        <f>'LP Tabel Sem 2'!J21</f>
        <v>0</v>
      </c>
      <c r="O93" s="52">
        <f>'LP Tabel Sem 2'!K21</f>
        <v>0</v>
      </c>
      <c r="P93" s="133">
        <f>'LP Tabel Sem 2'!L21</f>
        <v>0</v>
      </c>
      <c r="Q93" s="52">
        <f>'LP Tabel Sem 2'!M21</f>
        <v>0</v>
      </c>
      <c r="R93" s="133">
        <f>'LP Tabel Sem 2'!N21</f>
        <v>0</v>
      </c>
      <c r="S93" s="52">
        <f>'LP Tabel Sem 2'!O21</f>
        <v>0</v>
      </c>
      <c r="T93" s="52">
        <f>'LP Tabel Sem 2'!P21</f>
        <v>0</v>
      </c>
      <c r="U93" s="133">
        <f>'LP Tabel Sem 2'!Q21</f>
        <v>0</v>
      </c>
      <c r="V93" s="133">
        <f>'LP Tabel Sem 2'!R21</f>
        <v>0</v>
      </c>
      <c r="W93" s="133">
        <f>'LP Tabel Sem 2'!S21</f>
        <v>0</v>
      </c>
    </row>
    <row r="94" spans="2:23" hidden="1" x14ac:dyDescent="0.25">
      <c r="B94" s="44"/>
      <c r="G94" s="50">
        <v>17</v>
      </c>
      <c r="H94" s="51">
        <f>'LP Tabel Sem 2'!B22</f>
        <v>0</v>
      </c>
      <c r="I94" s="52">
        <f>'LP Tabel Sem 2'!D22</f>
        <v>0</v>
      </c>
      <c r="J94" s="52">
        <f>'LP Tabel Sem 2'!F22</f>
        <v>0</v>
      </c>
      <c r="K94" s="52">
        <f>'LP Tabel Sem 2'!G22</f>
        <v>0</v>
      </c>
      <c r="L94" s="52">
        <f>'LP Tabel Sem 2'!H22</f>
        <v>0</v>
      </c>
      <c r="M94" s="52">
        <f>'LP Tabel Sem 2'!I22</f>
        <v>0</v>
      </c>
      <c r="N94" s="133">
        <f>'LP Tabel Sem 2'!J22</f>
        <v>0</v>
      </c>
      <c r="O94" s="52">
        <f>'LP Tabel Sem 2'!K22</f>
        <v>0</v>
      </c>
      <c r="P94" s="133">
        <f>'LP Tabel Sem 2'!L22</f>
        <v>0</v>
      </c>
      <c r="Q94" s="52">
        <f>'LP Tabel Sem 2'!M22</f>
        <v>0</v>
      </c>
      <c r="R94" s="133">
        <f>'LP Tabel Sem 2'!N22</f>
        <v>0</v>
      </c>
      <c r="S94" s="52">
        <f>'LP Tabel Sem 2'!O22</f>
        <v>0</v>
      </c>
      <c r="T94" s="52">
        <f>'LP Tabel Sem 2'!P22</f>
        <v>0</v>
      </c>
      <c r="U94" s="133">
        <f>'LP Tabel Sem 2'!Q22</f>
        <v>0</v>
      </c>
      <c r="V94" s="133">
        <f>'LP Tabel Sem 2'!R22</f>
        <v>0</v>
      </c>
      <c r="W94" s="133">
        <f>'LP Tabel Sem 2'!S22</f>
        <v>0</v>
      </c>
    </row>
    <row r="95" spans="2:23" hidden="1" x14ac:dyDescent="0.25">
      <c r="B95" s="44"/>
      <c r="G95" s="50">
        <v>18</v>
      </c>
      <c r="H95" s="51">
        <f>'LP Tabel Sem 2'!B23</f>
        <v>0</v>
      </c>
      <c r="I95" s="52">
        <f>'LP Tabel Sem 2'!D23</f>
        <v>0</v>
      </c>
      <c r="J95" s="52">
        <f>'LP Tabel Sem 2'!F23</f>
        <v>0</v>
      </c>
      <c r="K95" s="52">
        <f>'LP Tabel Sem 2'!G23</f>
        <v>0</v>
      </c>
      <c r="L95" s="52">
        <f>'LP Tabel Sem 2'!H23</f>
        <v>0</v>
      </c>
      <c r="M95" s="52">
        <f>'LP Tabel Sem 2'!I23</f>
        <v>0</v>
      </c>
      <c r="N95" s="133">
        <f>'LP Tabel Sem 2'!J23</f>
        <v>0</v>
      </c>
      <c r="O95" s="52">
        <f>'LP Tabel Sem 2'!K23</f>
        <v>0</v>
      </c>
      <c r="P95" s="133">
        <f>'LP Tabel Sem 2'!L23</f>
        <v>0</v>
      </c>
      <c r="Q95" s="52">
        <f>'LP Tabel Sem 2'!M23</f>
        <v>0</v>
      </c>
      <c r="R95" s="133">
        <f>'LP Tabel Sem 2'!N23</f>
        <v>0</v>
      </c>
      <c r="S95" s="52">
        <f>'LP Tabel Sem 2'!O23</f>
        <v>0</v>
      </c>
      <c r="T95" s="52">
        <f>'LP Tabel Sem 2'!P23</f>
        <v>0</v>
      </c>
      <c r="U95" s="133">
        <f>'LP Tabel Sem 2'!Q23</f>
        <v>0</v>
      </c>
      <c r="V95" s="133">
        <f>'LP Tabel Sem 2'!R23</f>
        <v>0</v>
      </c>
      <c r="W95" s="133">
        <f>'LP Tabel Sem 2'!S23</f>
        <v>0</v>
      </c>
    </row>
    <row r="96" spans="2:23" hidden="1" x14ac:dyDescent="0.25">
      <c r="B96" s="44"/>
      <c r="G96" s="50">
        <v>19</v>
      </c>
      <c r="H96" s="51">
        <f>'LP Tabel Sem 2'!B24</f>
        <v>0</v>
      </c>
      <c r="I96" s="52">
        <f>'LP Tabel Sem 2'!D24</f>
        <v>0</v>
      </c>
      <c r="J96" s="52">
        <f>'LP Tabel Sem 2'!F24</f>
        <v>0</v>
      </c>
      <c r="K96" s="52">
        <f>'LP Tabel Sem 2'!G24</f>
        <v>0</v>
      </c>
      <c r="L96" s="52">
        <f>'LP Tabel Sem 2'!H24</f>
        <v>0</v>
      </c>
      <c r="M96" s="52">
        <f>'LP Tabel Sem 2'!I24</f>
        <v>0</v>
      </c>
      <c r="N96" s="133">
        <f>'LP Tabel Sem 2'!J24</f>
        <v>0</v>
      </c>
      <c r="O96" s="52">
        <f>'LP Tabel Sem 2'!K24</f>
        <v>0</v>
      </c>
      <c r="P96" s="133">
        <f>'LP Tabel Sem 2'!L24</f>
        <v>0</v>
      </c>
      <c r="Q96" s="52">
        <f>'LP Tabel Sem 2'!M24</f>
        <v>0</v>
      </c>
      <c r="R96" s="133">
        <f>'LP Tabel Sem 2'!N24</f>
        <v>0</v>
      </c>
      <c r="S96" s="52">
        <f>'LP Tabel Sem 2'!O24</f>
        <v>0</v>
      </c>
      <c r="T96" s="52">
        <f>'LP Tabel Sem 2'!P24</f>
        <v>0</v>
      </c>
      <c r="U96" s="133">
        <f>'LP Tabel Sem 2'!Q24</f>
        <v>0</v>
      </c>
      <c r="V96" s="133">
        <f>'LP Tabel Sem 2'!R24</f>
        <v>0</v>
      </c>
      <c r="W96" s="133">
        <f>'LP Tabel Sem 2'!S24</f>
        <v>0</v>
      </c>
    </row>
    <row r="97" spans="2:23" hidden="1" x14ac:dyDescent="0.25">
      <c r="B97" s="44"/>
      <c r="G97" s="50">
        <v>20</v>
      </c>
      <c r="H97" s="51">
        <f>'LP Tabel Sem 2'!B25</f>
        <v>0</v>
      </c>
      <c r="I97" s="52">
        <f>'LP Tabel Sem 2'!D25</f>
        <v>0</v>
      </c>
      <c r="J97" s="52">
        <f>'LP Tabel Sem 2'!F25</f>
        <v>0</v>
      </c>
      <c r="K97" s="52">
        <f>'LP Tabel Sem 2'!G25</f>
        <v>0</v>
      </c>
      <c r="L97" s="52">
        <f>'LP Tabel Sem 2'!H25</f>
        <v>0</v>
      </c>
      <c r="M97" s="52">
        <f>'LP Tabel Sem 2'!I25</f>
        <v>0</v>
      </c>
      <c r="N97" s="133">
        <f>'LP Tabel Sem 2'!J25</f>
        <v>0</v>
      </c>
      <c r="O97" s="52">
        <f>'LP Tabel Sem 2'!K25</f>
        <v>0</v>
      </c>
      <c r="P97" s="133">
        <f>'LP Tabel Sem 2'!L25</f>
        <v>0</v>
      </c>
      <c r="Q97" s="52">
        <f>'LP Tabel Sem 2'!M25</f>
        <v>0</v>
      </c>
      <c r="R97" s="133">
        <f>'LP Tabel Sem 2'!N25</f>
        <v>0</v>
      </c>
      <c r="S97" s="52">
        <f>'LP Tabel Sem 2'!O25</f>
        <v>0</v>
      </c>
      <c r="T97" s="52">
        <f>'LP Tabel Sem 2'!P25</f>
        <v>0</v>
      </c>
      <c r="U97" s="133">
        <f>'LP Tabel Sem 2'!Q25</f>
        <v>0</v>
      </c>
      <c r="V97" s="133">
        <f>'LP Tabel Sem 2'!R25</f>
        <v>0</v>
      </c>
      <c r="W97" s="133">
        <f>'LP Tabel Sem 2'!S25</f>
        <v>0</v>
      </c>
    </row>
    <row r="98" spans="2:23" hidden="1" x14ac:dyDescent="0.25">
      <c r="B98" s="44"/>
      <c r="G98" s="50">
        <v>21</v>
      </c>
      <c r="H98" s="51">
        <f>'LP Tabel Sem 2'!B26</f>
        <v>0</v>
      </c>
      <c r="I98" s="52">
        <f>'LP Tabel Sem 2'!D26</f>
        <v>0</v>
      </c>
      <c r="J98" s="52">
        <f>'LP Tabel Sem 2'!F26</f>
        <v>0</v>
      </c>
      <c r="K98" s="52">
        <f>'LP Tabel Sem 2'!G26</f>
        <v>0</v>
      </c>
      <c r="L98" s="52">
        <f>'LP Tabel Sem 2'!H26</f>
        <v>0</v>
      </c>
      <c r="M98" s="52">
        <f>'LP Tabel Sem 2'!I26</f>
        <v>0</v>
      </c>
      <c r="N98" s="133">
        <f>'LP Tabel Sem 2'!J26</f>
        <v>0</v>
      </c>
      <c r="O98" s="52">
        <f>'LP Tabel Sem 2'!K26</f>
        <v>0</v>
      </c>
      <c r="P98" s="133">
        <f>'LP Tabel Sem 2'!L26</f>
        <v>0</v>
      </c>
      <c r="Q98" s="52">
        <f>'LP Tabel Sem 2'!M26</f>
        <v>0</v>
      </c>
      <c r="R98" s="133">
        <f>'LP Tabel Sem 2'!N26</f>
        <v>0</v>
      </c>
      <c r="S98" s="52">
        <f>'LP Tabel Sem 2'!O26</f>
        <v>0</v>
      </c>
      <c r="T98" s="52">
        <f>'LP Tabel Sem 2'!P26</f>
        <v>0</v>
      </c>
      <c r="U98" s="133">
        <f>'LP Tabel Sem 2'!Q26</f>
        <v>0</v>
      </c>
      <c r="V98" s="133">
        <f>'LP Tabel Sem 2'!R26</f>
        <v>0</v>
      </c>
      <c r="W98" s="133">
        <f>'LP Tabel Sem 2'!S26</f>
        <v>0</v>
      </c>
    </row>
    <row r="99" spans="2:23" hidden="1" x14ac:dyDescent="0.25">
      <c r="B99" s="44"/>
      <c r="G99" s="50">
        <v>22</v>
      </c>
      <c r="H99" s="51">
        <f>'LP Tabel Sem 2'!B27</f>
        <v>0</v>
      </c>
      <c r="I99" s="52">
        <f>'LP Tabel Sem 2'!D27</f>
        <v>0</v>
      </c>
      <c r="J99" s="52">
        <f>'LP Tabel Sem 2'!F27</f>
        <v>0</v>
      </c>
      <c r="K99" s="52">
        <f>'LP Tabel Sem 2'!G27</f>
        <v>0</v>
      </c>
      <c r="L99" s="52">
        <f>'LP Tabel Sem 2'!H27</f>
        <v>0</v>
      </c>
      <c r="M99" s="52">
        <f>'LP Tabel Sem 2'!I27</f>
        <v>0</v>
      </c>
      <c r="N99" s="133">
        <f>'LP Tabel Sem 2'!J27</f>
        <v>0</v>
      </c>
      <c r="O99" s="52">
        <f>'LP Tabel Sem 2'!K27</f>
        <v>0</v>
      </c>
      <c r="P99" s="133">
        <f>'LP Tabel Sem 2'!L27</f>
        <v>0</v>
      </c>
      <c r="Q99" s="52">
        <f>'LP Tabel Sem 2'!M27</f>
        <v>0</v>
      </c>
      <c r="R99" s="133">
        <f>'LP Tabel Sem 2'!N27</f>
        <v>0</v>
      </c>
      <c r="S99" s="52">
        <f>'LP Tabel Sem 2'!O27</f>
        <v>0</v>
      </c>
      <c r="T99" s="52">
        <f>'LP Tabel Sem 2'!P27</f>
        <v>0</v>
      </c>
      <c r="U99" s="133">
        <f>'LP Tabel Sem 2'!Q27</f>
        <v>0</v>
      </c>
      <c r="V99" s="133">
        <f>'LP Tabel Sem 2'!R27</f>
        <v>0</v>
      </c>
      <c r="W99" s="133">
        <f>'LP Tabel Sem 2'!S27</f>
        <v>0</v>
      </c>
    </row>
    <row r="100" spans="2:23" hidden="1" x14ac:dyDescent="0.25">
      <c r="B100" s="44"/>
      <c r="G100" s="50">
        <v>23</v>
      </c>
      <c r="H100" s="51">
        <f>'LP Tabel Sem 2'!B28</f>
        <v>0</v>
      </c>
      <c r="I100" s="52">
        <f>'LP Tabel Sem 2'!D28</f>
        <v>0</v>
      </c>
      <c r="J100" s="52">
        <f>'LP Tabel Sem 2'!F28</f>
        <v>0</v>
      </c>
      <c r="K100" s="52">
        <f>'LP Tabel Sem 2'!G28</f>
        <v>0</v>
      </c>
      <c r="L100" s="52">
        <f>'LP Tabel Sem 2'!H28</f>
        <v>0</v>
      </c>
      <c r="M100" s="52">
        <f>'LP Tabel Sem 2'!I28</f>
        <v>0</v>
      </c>
      <c r="N100" s="133">
        <f>'LP Tabel Sem 2'!J28</f>
        <v>0</v>
      </c>
      <c r="O100" s="52">
        <f>'LP Tabel Sem 2'!K28</f>
        <v>0</v>
      </c>
      <c r="P100" s="133">
        <f>'LP Tabel Sem 2'!L28</f>
        <v>0</v>
      </c>
      <c r="Q100" s="52">
        <f>'LP Tabel Sem 2'!M28</f>
        <v>0</v>
      </c>
      <c r="R100" s="133">
        <f>'LP Tabel Sem 2'!N28</f>
        <v>0</v>
      </c>
      <c r="S100" s="52">
        <f>'LP Tabel Sem 2'!O28</f>
        <v>0</v>
      </c>
      <c r="T100" s="52">
        <f>'LP Tabel Sem 2'!P28</f>
        <v>0</v>
      </c>
      <c r="U100" s="133">
        <f>'LP Tabel Sem 2'!Q28</f>
        <v>0</v>
      </c>
      <c r="V100" s="133">
        <f>'LP Tabel Sem 2'!R28</f>
        <v>0</v>
      </c>
      <c r="W100" s="133">
        <f>'LP Tabel Sem 2'!S28</f>
        <v>0</v>
      </c>
    </row>
    <row r="101" spans="2:23" hidden="1" x14ac:dyDescent="0.25">
      <c r="B101" s="44"/>
      <c r="G101" s="50">
        <v>24</v>
      </c>
      <c r="H101" s="51">
        <f>'LP Tabel Sem 2'!B29</f>
        <v>0</v>
      </c>
      <c r="I101" s="52">
        <f>'LP Tabel Sem 2'!D29</f>
        <v>0</v>
      </c>
      <c r="J101" s="52">
        <f>'LP Tabel Sem 2'!F29</f>
        <v>0</v>
      </c>
      <c r="K101" s="52">
        <f>'LP Tabel Sem 2'!G29</f>
        <v>0</v>
      </c>
      <c r="L101" s="52">
        <f>'LP Tabel Sem 2'!H29</f>
        <v>0</v>
      </c>
      <c r="M101" s="52">
        <f>'LP Tabel Sem 2'!I29</f>
        <v>0</v>
      </c>
      <c r="N101" s="133">
        <f>'LP Tabel Sem 2'!J29</f>
        <v>0</v>
      </c>
      <c r="O101" s="52">
        <f>'LP Tabel Sem 2'!K29</f>
        <v>0</v>
      </c>
      <c r="P101" s="133">
        <f>'LP Tabel Sem 2'!L29</f>
        <v>0</v>
      </c>
      <c r="Q101" s="52">
        <f>'LP Tabel Sem 2'!M29</f>
        <v>0</v>
      </c>
      <c r="R101" s="133">
        <f>'LP Tabel Sem 2'!N29</f>
        <v>0</v>
      </c>
      <c r="S101" s="52">
        <f>'LP Tabel Sem 2'!O29</f>
        <v>0</v>
      </c>
      <c r="T101" s="52">
        <f>'LP Tabel Sem 2'!P29</f>
        <v>0</v>
      </c>
      <c r="U101" s="133">
        <f>'LP Tabel Sem 2'!Q29</f>
        <v>0</v>
      </c>
      <c r="V101" s="133">
        <f>'LP Tabel Sem 2'!R29</f>
        <v>0</v>
      </c>
      <c r="W101" s="133">
        <f>'LP Tabel Sem 2'!S29</f>
        <v>0</v>
      </c>
    </row>
    <row r="102" spans="2:23" hidden="1" x14ac:dyDescent="0.25">
      <c r="B102" s="44"/>
      <c r="G102" s="50">
        <v>25</v>
      </c>
      <c r="H102" s="51">
        <f>'LP Tabel Sem 2'!B30</f>
        <v>0</v>
      </c>
      <c r="I102" s="52">
        <f>'LP Tabel Sem 2'!D30</f>
        <v>0</v>
      </c>
      <c r="J102" s="52">
        <f>'LP Tabel Sem 2'!F30</f>
        <v>0</v>
      </c>
      <c r="K102" s="52">
        <f>'LP Tabel Sem 2'!G30</f>
        <v>0</v>
      </c>
      <c r="L102" s="52">
        <f>'LP Tabel Sem 2'!H30</f>
        <v>0</v>
      </c>
      <c r="M102" s="52">
        <f>'LP Tabel Sem 2'!I30</f>
        <v>0</v>
      </c>
      <c r="N102" s="133">
        <f>'LP Tabel Sem 2'!J30</f>
        <v>0</v>
      </c>
      <c r="O102" s="52">
        <f>'LP Tabel Sem 2'!K30</f>
        <v>0</v>
      </c>
      <c r="P102" s="133">
        <f>'LP Tabel Sem 2'!L30</f>
        <v>0</v>
      </c>
      <c r="Q102" s="52">
        <f>'LP Tabel Sem 2'!M30</f>
        <v>0</v>
      </c>
      <c r="R102" s="133">
        <f>'LP Tabel Sem 2'!N30</f>
        <v>0</v>
      </c>
      <c r="S102" s="52">
        <f>'LP Tabel Sem 2'!O30</f>
        <v>0</v>
      </c>
      <c r="T102" s="52">
        <f>'LP Tabel Sem 2'!P30</f>
        <v>0</v>
      </c>
      <c r="U102" s="133">
        <f>'LP Tabel Sem 2'!Q30</f>
        <v>0</v>
      </c>
      <c r="V102" s="133">
        <f>'LP Tabel Sem 2'!R30</f>
        <v>0</v>
      </c>
      <c r="W102" s="133">
        <f>'LP Tabel Sem 2'!S30</f>
        <v>0</v>
      </c>
    </row>
    <row r="103" spans="2:23" hidden="1" x14ac:dyDescent="0.25">
      <c r="B103" s="44"/>
      <c r="G103" s="50">
        <v>26</v>
      </c>
      <c r="H103" s="51">
        <f>'LP Tabel Sem 2'!B31</f>
        <v>0</v>
      </c>
      <c r="I103" s="52">
        <f>'LP Tabel Sem 2'!D31</f>
        <v>0</v>
      </c>
      <c r="J103" s="52">
        <f>'LP Tabel Sem 2'!F31</f>
        <v>0</v>
      </c>
      <c r="K103" s="52">
        <f>'LP Tabel Sem 2'!G31</f>
        <v>0</v>
      </c>
      <c r="L103" s="52">
        <f>'LP Tabel Sem 2'!H31</f>
        <v>0</v>
      </c>
      <c r="M103" s="52">
        <f>'LP Tabel Sem 2'!I31</f>
        <v>0</v>
      </c>
      <c r="N103" s="133">
        <f>'LP Tabel Sem 2'!J31</f>
        <v>0</v>
      </c>
      <c r="O103" s="52">
        <f>'LP Tabel Sem 2'!K31</f>
        <v>0</v>
      </c>
      <c r="P103" s="133">
        <f>'LP Tabel Sem 2'!L31</f>
        <v>0</v>
      </c>
      <c r="Q103" s="52">
        <f>'LP Tabel Sem 2'!M31</f>
        <v>0</v>
      </c>
      <c r="R103" s="133">
        <f>'LP Tabel Sem 2'!N31</f>
        <v>0</v>
      </c>
      <c r="S103" s="52">
        <f>'LP Tabel Sem 2'!O31</f>
        <v>0</v>
      </c>
      <c r="T103" s="52">
        <f>'LP Tabel Sem 2'!P31</f>
        <v>0</v>
      </c>
      <c r="U103" s="133">
        <f>'LP Tabel Sem 2'!Q31</f>
        <v>0</v>
      </c>
      <c r="V103" s="133">
        <f>'LP Tabel Sem 2'!R31</f>
        <v>0</v>
      </c>
      <c r="W103" s="133">
        <f>'LP Tabel Sem 2'!S31</f>
        <v>0</v>
      </c>
    </row>
    <row r="104" spans="2:23" hidden="1" x14ac:dyDescent="0.25">
      <c r="B104" s="44"/>
      <c r="G104" s="50">
        <v>27</v>
      </c>
      <c r="H104" s="51">
        <f>'LP Tabel Sem 2'!B32</f>
        <v>0</v>
      </c>
      <c r="I104" s="52">
        <f>'LP Tabel Sem 2'!D32</f>
        <v>0</v>
      </c>
      <c r="J104" s="52">
        <f>'LP Tabel Sem 2'!F32</f>
        <v>0</v>
      </c>
      <c r="K104" s="52">
        <f>'LP Tabel Sem 2'!G32</f>
        <v>0</v>
      </c>
      <c r="L104" s="52">
        <f>'LP Tabel Sem 2'!H32</f>
        <v>0</v>
      </c>
      <c r="M104" s="52">
        <f>'LP Tabel Sem 2'!I32</f>
        <v>0</v>
      </c>
      <c r="N104" s="133">
        <f>'LP Tabel Sem 2'!J32</f>
        <v>0</v>
      </c>
      <c r="O104" s="52">
        <f>'LP Tabel Sem 2'!K32</f>
        <v>0</v>
      </c>
      <c r="P104" s="133">
        <f>'LP Tabel Sem 2'!L32</f>
        <v>0</v>
      </c>
      <c r="Q104" s="52">
        <f>'LP Tabel Sem 2'!M32</f>
        <v>0</v>
      </c>
      <c r="R104" s="133">
        <f>'LP Tabel Sem 2'!N32</f>
        <v>0</v>
      </c>
      <c r="S104" s="52">
        <f>'LP Tabel Sem 2'!O32</f>
        <v>0</v>
      </c>
      <c r="T104" s="52">
        <f>'LP Tabel Sem 2'!P32</f>
        <v>0</v>
      </c>
      <c r="U104" s="133">
        <f>'LP Tabel Sem 2'!Q32</f>
        <v>0</v>
      </c>
      <c r="V104" s="133">
        <f>'LP Tabel Sem 2'!R32</f>
        <v>0</v>
      </c>
      <c r="W104" s="133">
        <f>'LP Tabel Sem 2'!S32</f>
        <v>0</v>
      </c>
    </row>
    <row r="105" spans="2:23" hidden="1" x14ac:dyDescent="0.25">
      <c r="B105" s="44"/>
      <c r="G105" s="50">
        <v>28</v>
      </c>
      <c r="H105" s="51">
        <f>'LP Tabel Sem 2'!B33</f>
        <v>0</v>
      </c>
      <c r="I105" s="52">
        <f>'LP Tabel Sem 2'!D33</f>
        <v>0</v>
      </c>
      <c r="J105" s="52">
        <f>'LP Tabel Sem 2'!F33</f>
        <v>0</v>
      </c>
      <c r="K105" s="52">
        <f>'LP Tabel Sem 2'!G33</f>
        <v>0</v>
      </c>
      <c r="L105" s="52">
        <f>'LP Tabel Sem 2'!H33</f>
        <v>0</v>
      </c>
      <c r="M105" s="52">
        <f>'LP Tabel Sem 2'!I33</f>
        <v>0</v>
      </c>
      <c r="N105" s="133">
        <f>'LP Tabel Sem 2'!J33</f>
        <v>0</v>
      </c>
      <c r="O105" s="52">
        <f>'LP Tabel Sem 2'!K33</f>
        <v>0</v>
      </c>
      <c r="P105" s="133">
        <f>'LP Tabel Sem 2'!L33</f>
        <v>0</v>
      </c>
      <c r="Q105" s="52">
        <f>'LP Tabel Sem 2'!M33</f>
        <v>0</v>
      </c>
      <c r="R105" s="133">
        <f>'LP Tabel Sem 2'!N33</f>
        <v>0</v>
      </c>
      <c r="S105" s="52">
        <f>'LP Tabel Sem 2'!O33</f>
        <v>0</v>
      </c>
      <c r="T105" s="52">
        <f>'LP Tabel Sem 2'!P33</f>
        <v>0</v>
      </c>
      <c r="U105" s="133">
        <f>'LP Tabel Sem 2'!Q33</f>
        <v>0</v>
      </c>
      <c r="V105" s="133">
        <f>'LP Tabel Sem 2'!R33</f>
        <v>0</v>
      </c>
      <c r="W105" s="133">
        <f>'LP Tabel Sem 2'!S33</f>
        <v>0</v>
      </c>
    </row>
    <row r="106" spans="2:23" hidden="1" x14ac:dyDescent="0.25">
      <c r="B106" s="44"/>
      <c r="G106" s="50">
        <v>29</v>
      </c>
      <c r="H106" s="51">
        <f>'LP Tabel Sem 2'!B34</f>
        <v>0</v>
      </c>
      <c r="I106" s="52">
        <f>'LP Tabel Sem 2'!D34</f>
        <v>0</v>
      </c>
      <c r="J106" s="52">
        <f>'LP Tabel Sem 2'!F34</f>
        <v>0</v>
      </c>
      <c r="K106" s="52">
        <f>'LP Tabel Sem 2'!G34</f>
        <v>0</v>
      </c>
      <c r="L106" s="52">
        <f>'LP Tabel Sem 2'!H34</f>
        <v>0</v>
      </c>
      <c r="M106" s="52">
        <f>'LP Tabel Sem 2'!I34</f>
        <v>0</v>
      </c>
      <c r="N106" s="133">
        <f>'LP Tabel Sem 2'!J34</f>
        <v>0</v>
      </c>
      <c r="O106" s="52">
        <f>'LP Tabel Sem 2'!K34</f>
        <v>0</v>
      </c>
      <c r="P106" s="133">
        <f>'LP Tabel Sem 2'!L34</f>
        <v>0</v>
      </c>
      <c r="Q106" s="52">
        <f>'LP Tabel Sem 2'!M34</f>
        <v>0</v>
      </c>
      <c r="R106" s="133">
        <f>'LP Tabel Sem 2'!N34</f>
        <v>0</v>
      </c>
      <c r="S106" s="52">
        <f>'LP Tabel Sem 2'!O34</f>
        <v>0</v>
      </c>
      <c r="T106" s="52">
        <f>'LP Tabel Sem 2'!P34</f>
        <v>0</v>
      </c>
      <c r="U106" s="133">
        <f>'LP Tabel Sem 2'!Q34</f>
        <v>0</v>
      </c>
      <c r="V106" s="133">
        <f>'LP Tabel Sem 2'!R34</f>
        <v>0</v>
      </c>
      <c r="W106" s="133">
        <f>'LP Tabel Sem 2'!S34</f>
        <v>0</v>
      </c>
    </row>
    <row r="107" spans="2:23" hidden="1" x14ac:dyDescent="0.25">
      <c r="B107" s="44"/>
      <c r="G107" s="50">
        <v>30</v>
      </c>
      <c r="H107" s="51">
        <f>'LP Tabel Sem 2'!B35</f>
        <v>0</v>
      </c>
      <c r="I107" s="52">
        <f>'LP Tabel Sem 2'!D35</f>
        <v>0</v>
      </c>
      <c r="J107" s="52">
        <f>'LP Tabel Sem 2'!F35</f>
        <v>0</v>
      </c>
      <c r="K107" s="52">
        <f>'LP Tabel Sem 2'!G35</f>
        <v>0</v>
      </c>
      <c r="L107" s="52">
        <f>'LP Tabel Sem 2'!H35</f>
        <v>0</v>
      </c>
      <c r="M107" s="52">
        <f>'LP Tabel Sem 2'!I35</f>
        <v>0</v>
      </c>
      <c r="N107" s="133">
        <f>'LP Tabel Sem 2'!J35</f>
        <v>0</v>
      </c>
      <c r="O107" s="52">
        <f>'LP Tabel Sem 2'!K35</f>
        <v>0</v>
      </c>
      <c r="P107" s="133">
        <f>'LP Tabel Sem 2'!L35</f>
        <v>0</v>
      </c>
      <c r="Q107" s="52">
        <f>'LP Tabel Sem 2'!M35</f>
        <v>0</v>
      </c>
      <c r="R107" s="133">
        <f>'LP Tabel Sem 2'!N35</f>
        <v>0</v>
      </c>
      <c r="S107" s="52">
        <f>'LP Tabel Sem 2'!O35</f>
        <v>0</v>
      </c>
      <c r="T107" s="52">
        <f>'LP Tabel Sem 2'!P35</f>
        <v>0</v>
      </c>
      <c r="U107" s="133">
        <f>'LP Tabel Sem 2'!Q35</f>
        <v>0</v>
      </c>
      <c r="V107" s="133">
        <f>'LP Tabel Sem 2'!R35</f>
        <v>0</v>
      </c>
      <c r="W107" s="133">
        <f>'LP Tabel Sem 2'!S35</f>
        <v>0</v>
      </c>
    </row>
    <row r="108" spans="2:23" hidden="1" x14ac:dyDescent="0.25">
      <c r="B108" s="44"/>
      <c r="G108" s="50">
        <v>31</v>
      </c>
      <c r="H108" s="51">
        <f>'LP Tabel Sem 2'!B36</f>
        <v>0</v>
      </c>
      <c r="I108" s="52">
        <f>'LP Tabel Sem 2'!D36</f>
        <v>0</v>
      </c>
      <c r="J108" s="52">
        <f>'LP Tabel Sem 2'!F36</f>
        <v>0</v>
      </c>
      <c r="K108" s="52">
        <f>'LP Tabel Sem 2'!G36</f>
        <v>0</v>
      </c>
      <c r="L108" s="52">
        <f>'LP Tabel Sem 2'!H36</f>
        <v>0</v>
      </c>
      <c r="M108" s="52">
        <f>'LP Tabel Sem 2'!I36</f>
        <v>0</v>
      </c>
      <c r="N108" s="133">
        <f>'LP Tabel Sem 2'!J36</f>
        <v>0</v>
      </c>
      <c r="O108" s="52">
        <f>'LP Tabel Sem 2'!K36</f>
        <v>0</v>
      </c>
      <c r="P108" s="133">
        <f>'LP Tabel Sem 2'!L36</f>
        <v>0</v>
      </c>
      <c r="Q108" s="52">
        <f>'LP Tabel Sem 2'!M36</f>
        <v>0</v>
      </c>
      <c r="R108" s="133">
        <f>'LP Tabel Sem 2'!N36</f>
        <v>0</v>
      </c>
      <c r="S108" s="52">
        <f>'LP Tabel Sem 2'!O36</f>
        <v>0</v>
      </c>
      <c r="T108" s="52">
        <f>'LP Tabel Sem 2'!P36</f>
        <v>0</v>
      </c>
      <c r="U108" s="133">
        <f>'LP Tabel Sem 2'!Q36</f>
        <v>0</v>
      </c>
      <c r="V108" s="133">
        <f>'LP Tabel Sem 2'!R36</f>
        <v>0</v>
      </c>
      <c r="W108" s="133">
        <f>'LP Tabel Sem 2'!S36</f>
        <v>0</v>
      </c>
    </row>
    <row r="109" spans="2:23" hidden="1" x14ac:dyDescent="0.25">
      <c r="B109" s="44"/>
      <c r="G109" s="50">
        <v>32</v>
      </c>
      <c r="H109" s="51">
        <f>'LP Tabel Sem 2'!B37</f>
        <v>0</v>
      </c>
      <c r="I109" s="52">
        <f>'LP Tabel Sem 2'!D37</f>
        <v>0</v>
      </c>
      <c r="J109" s="52">
        <f>'LP Tabel Sem 2'!F37</f>
        <v>0</v>
      </c>
      <c r="K109" s="52">
        <f>'LP Tabel Sem 2'!G37</f>
        <v>0</v>
      </c>
      <c r="L109" s="52">
        <f>'LP Tabel Sem 2'!H37</f>
        <v>0</v>
      </c>
      <c r="M109" s="52">
        <f>'LP Tabel Sem 2'!I37</f>
        <v>0</v>
      </c>
      <c r="N109" s="133">
        <f>'LP Tabel Sem 2'!J37</f>
        <v>0</v>
      </c>
      <c r="O109" s="52">
        <f>'LP Tabel Sem 2'!K37</f>
        <v>0</v>
      </c>
      <c r="P109" s="133">
        <f>'LP Tabel Sem 2'!L37</f>
        <v>0</v>
      </c>
      <c r="Q109" s="52">
        <f>'LP Tabel Sem 2'!M37</f>
        <v>0</v>
      </c>
      <c r="R109" s="133">
        <f>'LP Tabel Sem 2'!N37</f>
        <v>0</v>
      </c>
      <c r="S109" s="52">
        <f>'LP Tabel Sem 2'!O37</f>
        <v>0</v>
      </c>
      <c r="T109" s="52">
        <f>'LP Tabel Sem 2'!P37</f>
        <v>0</v>
      </c>
      <c r="U109" s="133">
        <f>'LP Tabel Sem 2'!Q37</f>
        <v>0</v>
      </c>
      <c r="V109" s="133">
        <f>'LP Tabel Sem 2'!R37</f>
        <v>0</v>
      </c>
      <c r="W109" s="133">
        <f>'LP Tabel Sem 2'!S37</f>
        <v>0</v>
      </c>
    </row>
    <row r="110" spans="2:23" hidden="1" x14ac:dyDescent="0.25">
      <c r="B110" s="44"/>
      <c r="G110" s="50">
        <v>33</v>
      </c>
      <c r="H110" s="51">
        <f>'LP Tabel Sem 2'!B38</f>
        <v>0</v>
      </c>
      <c r="I110" s="52">
        <f>'LP Tabel Sem 2'!D38</f>
        <v>0</v>
      </c>
      <c r="J110" s="52">
        <f>'LP Tabel Sem 2'!F38</f>
        <v>0</v>
      </c>
      <c r="K110" s="52">
        <f>'LP Tabel Sem 2'!G38</f>
        <v>0</v>
      </c>
      <c r="L110" s="52">
        <f>'LP Tabel Sem 2'!H38</f>
        <v>0</v>
      </c>
      <c r="M110" s="52">
        <f>'LP Tabel Sem 2'!I38</f>
        <v>0</v>
      </c>
      <c r="N110" s="133">
        <f>'LP Tabel Sem 2'!J38</f>
        <v>0</v>
      </c>
      <c r="O110" s="52">
        <f>'LP Tabel Sem 2'!K38</f>
        <v>0</v>
      </c>
      <c r="P110" s="133">
        <f>'LP Tabel Sem 2'!L38</f>
        <v>0</v>
      </c>
      <c r="Q110" s="52">
        <f>'LP Tabel Sem 2'!M38</f>
        <v>0</v>
      </c>
      <c r="R110" s="133">
        <f>'LP Tabel Sem 2'!N38</f>
        <v>0</v>
      </c>
      <c r="S110" s="52">
        <f>'LP Tabel Sem 2'!O38</f>
        <v>0</v>
      </c>
      <c r="T110" s="52">
        <f>'LP Tabel Sem 2'!P38</f>
        <v>0</v>
      </c>
      <c r="U110" s="133">
        <f>'LP Tabel Sem 2'!Q38</f>
        <v>0</v>
      </c>
      <c r="V110" s="133">
        <f>'LP Tabel Sem 2'!R38</f>
        <v>0</v>
      </c>
      <c r="W110" s="133">
        <f>'LP Tabel Sem 2'!S38</f>
        <v>0</v>
      </c>
    </row>
    <row r="111" spans="2:23" hidden="1" x14ac:dyDescent="0.25">
      <c r="B111" s="44"/>
      <c r="G111" s="50">
        <v>34</v>
      </c>
      <c r="H111" s="51">
        <f>'LP Tabel Sem 2'!B39</f>
        <v>0</v>
      </c>
      <c r="I111" s="52">
        <f>'LP Tabel Sem 2'!D39</f>
        <v>0</v>
      </c>
      <c r="J111" s="52">
        <f>'LP Tabel Sem 2'!F39</f>
        <v>0</v>
      </c>
      <c r="K111" s="52">
        <f>'LP Tabel Sem 2'!G39</f>
        <v>0</v>
      </c>
      <c r="L111" s="52">
        <f>'LP Tabel Sem 2'!H39</f>
        <v>0</v>
      </c>
      <c r="M111" s="52">
        <f>'LP Tabel Sem 2'!I39</f>
        <v>0</v>
      </c>
      <c r="N111" s="133">
        <f>'LP Tabel Sem 2'!J39</f>
        <v>0</v>
      </c>
      <c r="O111" s="52">
        <f>'LP Tabel Sem 2'!K39</f>
        <v>0</v>
      </c>
      <c r="P111" s="133">
        <f>'LP Tabel Sem 2'!L39</f>
        <v>0</v>
      </c>
      <c r="Q111" s="52">
        <f>'LP Tabel Sem 2'!M39</f>
        <v>0</v>
      </c>
      <c r="R111" s="133">
        <f>'LP Tabel Sem 2'!N39</f>
        <v>0</v>
      </c>
      <c r="S111" s="52">
        <f>'LP Tabel Sem 2'!O39</f>
        <v>0</v>
      </c>
      <c r="T111" s="52">
        <f>'LP Tabel Sem 2'!P39</f>
        <v>0</v>
      </c>
      <c r="U111" s="133">
        <f>'LP Tabel Sem 2'!Q39</f>
        <v>0</v>
      </c>
      <c r="V111" s="133">
        <f>'LP Tabel Sem 2'!R39</f>
        <v>0</v>
      </c>
      <c r="W111" s="133">
        <f>'LP Tabel Sem 2'!S39</f>
        <v>0</v>
      </c>
    </row>
    <row r="112" spans="2:23" hidden="1" x14ac:dyDescent="0.25">
      <c r="B112" s="44"/>
      <c r="G112" s="50">
        <v>35</v>
      </c>
      <c r="H112" s="51">
        <f>'LP Tabel Sem 2'!B40</f>
        <v>0</v>
      </c>
      <c r="I112" s="52">
        <f>'LP Tabel Sem 2'!D40</f>
        <v>0</v>
      </c>
      <c r="J112" s="52">
        <f>'LP Tabel Sem 2'!F40</f>
        <v>0</v>
      </c>
      <c r="K112" s="52">
        <f>'LP Tabel Sem 2'!G40</f>
        <v>0</v>
      </c>
      <c r="L112" s="52">
        <f>'LP Tabel Sem 2'!H40</f>
        <v>0</v>
      </c>
      <c r="M112" s="52">
        <f>'LP Tabel Sem 2'!I40</f>
        <v>0</v>
      </c>
      <c r="N112" s="133">
        <f>'LP Tabel Sem 2'!J40</f>
        <v>0</v>
      </c>
      <c r="O112" s="52">
        <f>'LP Tabel Sem 2'!K40</f>
        <v>0</v>
      </c>
      <c r="P112" s="133">
        <f>'LP Tabel Sem 2'!L40</f>
        <v>0</v>
      </c>
      <c r="Q112" s="52">
        <f>'LP Tabel Sem 2'!M40</f>
        <v>0</v>
      </c>
      <c r="R112" s="133">
        <f>'LP Tabel Sem 2'!N40</f>
        <v>0</v>
      </c>
      <c r="S112" s="52">
        <f>'LP Tabel Sem 2'!O40</f>
        <v>0</v>
      </c>
      <c r="T112" s="52">
        <f>'LP Tabel Sem 2'!P40</f>
        <v>0</v>
      </c>
      <c r="U112" s="133">
        <f>'LP Tabel Sem 2'!Q40</f>
        <v>0</v>
      </c>
      <c r="V112" s="133">
        <f>'LP Tabel Sem 2'!R40</f>
        <v>0</v>
      </c>
      <c r="W112" s="133">
        <f>'LP Tabel Sem 2'!S40</f>
        <v>0</v>
      </c>
    </row>
    <row r="113" spans="2:23" hidden="1" x14ac:dyDescent="0.25">
      <c r="B113" s="44"/>
      <c r="G113" s="50">
        <v>36</v>
      </c>
      <c r="H113" s="51">
        <f>'LP Tabel Sem 2'!B41</f>
        <v>0</v>
      </c>
      <c r="I113" s="52">
        <f>'LP Tabel Sem 2'!D41</f>
        <v>0</v>
      </c>
      <c r="J113" s="52">
        <f>'LP Tabel Sem 2'!F41</f>
        <v>0</v>
      </c>
      <c r="K113" s="52">
        <f>'LP Tabel Sem 2'!G41</f>
        <v>0</v>
      </c>
      <c r="L113" s="52">
        <f>'LP Tabel Sem 2'!H41</f>
        <v>0</v>
      </c>
      <c r="M113" s="52">
        <f>'LP Tabel Sem 2'!I41</f>
        <v>0</v>
      </c>
      <c r="N113" s="133">
        <f>'LP Tabel Sem 2'!J41</f>
        <v>0</v>
      </c>
      <c r="O113" s="52">
        <f>'LP Tabel Sem 2'!K41</f>
        <v>0</v>
      </c>
      <c r="P113" s="133">
        <f>'LP Tabel Sem 2'!L41</f>
        <v>0</v>
      </c>
      <c r="Q113" s="52">
        <f>'LP Tabel Sem 2'!M41</f>
        <v>0</v>
      </c>
      <c r="R113" s="133">
        <f>'LP Tabel Sem 2'!N41</f>
        <v>0</v>
      </c>
      <c r="S113" s="52">
        <f>'LP Tabel Sem 2'!O41</f>
        <v>0</v>
      </c>
      <c r="T113" s="52">
        <f>'LP Tabel Sem 2'!P41</f>
        <v>0</v>
      </c>
      <c r="U113" s="133">
        <f>'LP Tabel Sem 2'!Q41</f>
        <v>0</v>
      </c>
      <c r="V113" s="133">
        <f>'LP Tabel Sem 2'!R41</f>
        <v>0</v>
      </c>
      <c r="W113" s="133">
        <f>'LP Tabel Sem 2'!S41</f>
        <v>0</v>
      </c>
    </row>
    <row r="114" spans="2:23" hidden="1" x14ac:dyDescent="0.25">
      <c r="B114" s="44"/>
      <c r="G114" s="50">
        <v>37</v>
      </c>
      <c r="H114" s="51">
        <f>'LP Tabel Sem 2'!B42</f>
        <v>0</v>
      </c>
      <c r="I114" s="52">
        <f>'LP Tabel Sem 2'!D42</f>
        <v>0</v>
      </c>
      <c r="J114" s="52">
        <f>'LP Tabel Sem 2'!F42</f>
        <v>0</v>
      </c>
      <c r="K114" s="52">
        <f>'LP Tabel Sem 2'!G42</f>
        <v>0</v>
      </c>
      <c r="L114" s="52">
        <f>'LP Tabel Sem 2'!H42</f>
        <v>0</v>
      </c>
      <c r="M114" s="52">
        <f>'LP Tabel Sem 2'!I42</f>
        <v>0</v>
      </c>
      <c r="N114" s="133">
        <f>'LP Tabel Sem 2'!J42</f>
        <v>0</v>
      </c>
      <c r="O114" s="52">
        <f>'LP Tabel Sem 2'!K42</f>
        <v>0</v>
      </c>
      <c r="P114" s="133">
        <f>'LP Tabel Sem 2'!L42</f>
        <v>0</v>
      </c>
      <c r="Q114" s="52">
        <f>'LP Tabel Sem 2'!M42</f>
        <v>0</v>
      </c>
      <c r="R114" s="133">
        <f>'LP Tabel Sem 2'!N42</f>
        <v>0</v>
      </c>
      <c r="S114" s="52">
        <f>'LP Tabel Sem 2'!O42</f>
        <v>0</v>
      </c>
      <c r="T114" s="52">
        <f>'LP Tabel Sem 2'!P42</f>
        <v>0</v>
      </c>
      <c r="U114" s="133">
        <f>'LP Tabel Sem 2'!Q42</f>
        <v>0</v>
      </c>
      <c r="V114" s="133">
        <f>'LP Tabel Sem 2'!R42</f>
        <v>0</v>
      </c>
      <c r="W114" s="133">
        <f>'LP Tabel Sem 2'!S42</f>
        <v>0</v>
      </c>
    </row>
    <row r="115" spans="2:23" hidden="1" x14ac:dyDescent="0.25">
      <c r="B115" s="44"/>
      <c r="G115" s="50">
        <v>38</v>
      </c>
      <c r="H115" s="51">
        <f>'LP Tabel Sem 2'!B43</f>
        <v>0</v>
      </c>
      <c r="I115" s="52">
        <f>'LP Tabel Sem 2'!D43</f>
        <v>0</v>
      </c>
      <c r="J115" s="52">
        <f>'LP Tabel Sem 2'!F43</f>
        <v>0</v>
      </c>
      <c r="K115" s="52">
        <f>'LP Tabel Sem 2'!G43</f>
        <v>0</v>
      </c>
      <c r="L115" s="52">
        <f>'LP Tabel Sem 2'!H43</f>
        <v>0</v>
      </c>
      <c r="M115" s="52">
        <f>'LP Tabel Sem 2'!I43</f>
        <v>0</v>
      </c>
      <c r="N115" s="133">
        <f>'LP Tabel Sem 2'!J43</f>
        <v>0</v>
      </c>
      <c r="O115" s="52">
        <f>'LP Tabel Sem 2'!K43</f>
        <v>0</v>
      </c>
      <c r="P115" s="133">
        <f>'LP Tabel Sem 2'!L43</f>
        <v>0</v>
      </c>
      <c r="Q115" s="52">
        <f>'LP Tabel Sem 2'!M43</f>
        <v>0</v>
      </c>
      <c r="R115" s="133">
        <f>'LP Tabel Sem 2'!N43</f>
        <v>0</v>
      </c>
      <c r="S115" s="52">
        <f>'LP Tabel Sem 2'!O43</f>
        <v>0</v>
      </c>
      <c r="T115" s="52">
        <f>'LP Tabel Sem 2'!P43</f>
        <v>0</v>
      </c>
      <c r="U115" s="133">
        <f>'LP Tabel Sem 2'!Q43</f>
        <v>0</v>
      </c>
      <c r="V115" s="133">
        <f>'LP Tabel Sem 2'!R43</f>
        <v>0</v>
      </c>
      <c r="W115" s="133">
        <f>'LP Tabel Sem 2'!S43</f>
        <v>0</v>
      </c>
    </row>
    <row r="116" spans="2:23" hidden="1" x14ac:dyDescent="0.25">
      <c r="B116" s="44"/>
      <c r="G116" s="50">
        <v>39</v>
      </c>
      <c r="H116" s="51">
        <f>'LP Tabel Sem 2'!B44</f>
        <v>0</v>
      </c>
      <c r="I116" s="52">
        <f>'LP Tabel Sem 2'!D44</f>
        <v>0</v>
      </c>
      <c r="J116" s="52">
        <f>'LP Tabel Sem 2'!F44</f>
        <v>0</v>
      </c>
      <c r="K116" s="52">
        <f>'LP Tabel Sem 2'!G44</f>
        <v>0</v>
      </c>
      <c r="L116" s="52">
        <f>'LP Tabel Sem 2'!H44</f>
        <v>0</v>
      </c>
      <c r="M116" s="52">
        <f>'LP Tabel Sem 2'!I44</f>
        <v>0</v>
      </c>
      <c r="N116" s="133">
        <f>'LP Tabel Sem 2'!J44</f>
        <v>0</v>
      </c>
      <c r="O116" s="52">
        <f>'LP Tabel Sem 2'!K44</f>
        <v>0</v>
      </c>
      <c r="P116" s="133">
        <f>'LP Tabel Sem 2'!L44</f>
        <v>0</v>
      </c>
      <c r="Q116" s="52">
        <f>'LP Tabel Sem 2'!M44</f>
        <v>0</v>
      </c>
      <c r="R116" s="133">
        <f>'LP Tabel Sem 2'!N44</f>
        <v>0</v>
      </c>
      <c r="S116" s="52">
        <f>'LP Tabel Sem 2'!O44</f>
        <v>0</v>
      </c>
      <c r="T116" s="52">
        <f>'LP Tabel Sem 2'!P44</f>
        <v>0</v>
      </c>
      <c r="U116" s="133">
        <f>'LP Tabel Sem 2'!Q44</f>
        <v>0</v>
      </c>
      <c r="V116" s="133">
        <f>'LP Tabel Sem 2'!R44</f>
        <v>0</v>
      </c>
      <c r="W116" s="133">
        <f>'LP Tabel Sem 2'!S44</f>
        <v>0</v>
      </c>
    </row>
    <row r="117" spans="2:23" hidden="1" x14ac:dyDescent="0.25">
      <c r="B117" s="44"/>
      <c r="G117" s="50">
        <v>40</v>
      </c>
      <c r="H117" s="51">
        <f>'LP Tabel Sem 2'!B45</f>
        <v>0</v>
      </c>
      <c r="I117" s="52">
        <f>'LP Tabel Sem 2'!D45</f>
        <v>0</v>
      </c>
      <c r="J117" s="52">
        <f>'LP Tabel Sem 2'!F45</f>
        <v>0</v>
      </c>
      <c r="K117" s="52">
        <f>'LP Tabel Sem 2'!G45</f>
        <v>0</v>
      </c>
      <c r="L117" s="52">
        <f>'LP Tabel Sem 2'!H45</f>
        <v>0</v>
      </c>
      <c r="M117" s="52">
        <f>'LP Tabel Sem 2'!I45</f>
        <v>0</v>
      </c>
      <c r="N117" s="133">
        <f>'LP Tabel Sem 2'!J45</f>
        <v>0</v>
      </c>
      <c r="O117" s="52">
        <f>'LP Tabel Sem 2'!K45</f>
        <v>0</v>
      </c>
      <c r="P117" s="133">
        <f>'LP Tabel Sem 2'!L45</f>
        <v>0</v>
      </c>
      <c r="Q117" s="52">
        <f>'LP Tabel Sem 2'!M45</f>
        <v>0</v>
      </c>
      <c r="R117" s="133">
        <f>'LP Tabel Sem 2'!N45</f>
        <v>0</v>
      </c>
      <c r="S117" s="52">
        <f>'LP Tabel Sem 2'!O45</f>
        <v>0</v>
      </c>
      <c r="T117" s="52">
        <f>'LP Tabel Sem 2'!P45</f>
        <v>0</v>
      </c>
      <c r="U117" s="133">
        <f>'LP Tabel Sem 2'!Q45</f>
        <v>0</v>
      </c>
      <c r="V117" s="133">
        <f>'LP Tabel Sem 2'!R45</f>
        <v>0</v>
      </c>
      <c r="W117" s="133">
        <f>'LP Tabel Sem 2'!S45</f>
        <v>0</v>
      </c>
    </row>
    <row r="118" spans="2:23" hidden="1" x14ac:dyDescent="0.25">
      <c r="B118" s="44"/>
      <c r="G118" s="50">
        <v>41</v>
      </c>
      <c r="H118" s="51">
        <f>'LP Tabel Sem 2'!B46</f>
        <v>0</v>
      </c>
      <c r="I118" s="52">
        <f>'LP Tabel Sem 2'!D46</f>
        <v>0</v>
      </c>
      <c r="J118" s="52">
        <f>'LP Tabel Sem 2'!F46</f>
        <v>0</v>
      </c>
      <c r="K118" s="52">
        <f>'LP Tabel Sem 2'!G46</f>
        <v>0</v>
      </c>
      <c r="L118" s="52">
        <f>'LP Tabel Sem 2'!H46</f>
        <v>0</v>
      </c>
      <c r="M118" s="52">
        <f>'LP Tabel Sem 2'!I46</f>
        <v>0</v>
      </c>
      <c r="N118" s="133">
        <f>'LP Tabel Sem 2'!J46</f>
        <v>0</v>
      </c>
      <c r="O118" s="52">
        <f>'LP Tabel Sem 2'!K46</f>
        <v>0</v>
      </c>
      <c r="P118" s="133">
        <f>'LP Tabel Sem 2'!L46</f>
        <v>0</v>
      </c>
      <c r="Q118" s="52">
        <f>'LP Tabel Sem 2'!M46</f>
        <v>0</v>
      </c>
      <c r="R118" s="133">
        <f>'LP Tabel Sem 2'!N46</f>
        <v>0</v>
      </c>
      <c r="S118" s="52">
        <f>'LP Tabel Sem 2'!O46</f>
        <v>0</v>
      </c>
      <c r="T118" s="52">
        <f>'LP Tabel Sem 2'!P46</f>
        <v>0</v>
      </c>
      <c r="U118" s="133">
        <f>'LP Tabel Sem 2'!Q46</f>
        <v>0</v>
      </c>
      <c r="V118" s="133">
        <f>'LP Tabel Sem 2'!R46</f>
        <v>0</v>
      </c>
      <c r="W118" s="133">
        <f>'LP Tabel Sem 2'!S46</f>
        <v>0</v>
      </c>
    </row>
    <row r="119" spans="2:23" hidden="1" x14ac:dyDescent="0.25">
      <c r="B119" s="44"/>
      <c r="G119" s="50">
        <v>42</v>
      </c>
      <c r="H119" s="51">
        <f>'LP Tabel Sem 2'!B47</f>
        <v>0</v>
      </c>
      <c r="I119" s="52">
        <f>'LP Tabel Sem 2'!D47</f>
        <v>0</v>
      </c>
      <c r="J119" s="52">
        <f>'LP Tabel Sem 2'!F47</f>
        <v>0</v>
      </c>
      <c r="K119" s="52">
        <f>'LP Tabel Sem 2'!G47</f>
        <v>0</v>
      </c>
      <c r="L119" s="52">
        <f>'LP Tabel Sem 2'!H47</f>
        <v>0</v>
      </c>
      <c r="M119" s="52">
        <f>'LP Tabel Sem 2'!I47</f>
        <v>0</v>
      </c>
      <c r="N119" s="133">
        <f>'LP Tabel Sem 2'!J47</f>
        <v>0</v>
      </c>
      <c r="O119" s="52">
        <f>'LP Tabel Sem 2'!K47</f>
        <v>0</v>
      </c>
      <c r="P119" s="133">
        <f>'LP Tabel Sem 2'!L47</f>
        <v>0</v>
      </c>
      <c r="Q119" s="52">
        <f>'LP Tabel Sem 2'!M47</f>
        <v>0</v>
      </c>
      <c r="R119" s="133">
        <f>'LP Tabel Sem 2'!N47</f>
        <v>0</v>
      </c>
      <c r="S119" s="52">
        <f>'LP Tabel Sem 2'!O47</f>
        <v>0</v>
      </c>
      <c r="T119" s="52">
        <f>'LP Tabel Sem 2'!P47</f>
        <v>0</v>
      </c>
      <c r="U119" s="133">
        <f>'LP Tabel Sem 2'!Q47</f>
        <v>0</v>
      </c>
      <c r="V119" s="133">
        <f>'LP Tabel Sem 2'!R47</f>
        <v>0</v>
      </c>
      <c r="W119" s="133">
        <f>'LP Tabel Sem 2'!S47</f>
        <v>0</v>
      </c>
    </row>
    <row r="120" spans="2:23" hidden="1" x14ac:dyDescent="0.25">
      <c r="B120" s="44"/>
      <c r="G120" s="50">
        <v>43</v>
      </c>
      <c r="H120" s="51">
        <f>'LP Tabel Sem 2'!B48</f>
        <v>0</v>
      </c>
      <c r="I120" s="52">
        <f>'LP Tabel Sem 2'!D48</f>
        <v>0</v>
      </c>
      <c r="J120" s="52">
        <f>'LP Tabel Sem 2'!F48</f>
        <v>0</v>
      </c>
      <c r="K120" s="52">
        <f>'LP Tabel Sem 2'!G48</f>
        <v>0</v>
      </c>
      <c r="L120" s="52">
        <f>'LP Tabel Sem 2'!H48</f>
        <v>0</v>
      </c>
      <c r="M120" s="52">
        <f>'LP Tabel Sem 2'!I48</f>
        <v>0</v>
      </c>
      <c r="N120" s="133">
        <f>'LP Tabel Sem 2'!J48</f>
        <v>0</v>
      </c>
      <c r="O120" s="52">
        <f>'LP Tabel Sem 2'!K48</f>
        <v>0</v>
      </c>
      <c r="P120" s="133">
        <f>'LP Tabel Sem 2'!L48</f>
        <v>0</v>
      </c>
      <c r="Q120" s="52">
        <f>'LP Tabel Sem 2'!M48</f>
        <v>0</v>
      </c>
      <c r="R120" s="133">
        <f>'LP Tabel Sem 2'!N48</f>
        <v>0</v>
      </c>
      <c r="S120" s="52">
        <f>'LP Tabel Sem 2'!O48</f>
        <v>0</v>
      </c>
      <c r="T120" s="52">
        <f>'LP Tabel Sem 2'!P48</f>
        <v>0</v>
      </c>
      <c r="U120" s="133">
        <f>'LP Tabel Sem 2'!Q48</f>
        <v>0</v>
      </c>
      <c r="V120" s="133">
        <f>'LP Tabel Sem 2'!R48</f>
        <v>0</v>
      </c>
      <c r="W120" s="133">
        <f>'LP Tabel Sem 2'!S48</f>
        <v>0</v>
      </c>
    </row>
    <row r="121" spans="2:23" hidden="1" x14ac:dyDescent="0.25">
      <c r="B121" s="44"/>
      <c r="G121" s="50">
        <v>44</v>
      </c>
      <c r="H121" s="51">
        <f>'LP Tabel Sem 2'!B49</f>
        <v>0</v>
      </c>
      <c r="I121" s="52">
        <f>'LP Tabel Sem 2'!D49</f>
        <v>0</v>
      </c>
      <c r="J121" s="52">
        <f>'LP Tabel Sem 2'!F49</f>
        <v>0</v>
      </c>
      <c r="K121" s="52">
        <f>'LP Tabel Sem 2'!G49</f>
        <v>0</v>
      </c>
      <c r="L121" s="52">
        <f>'LP Tabel Sem 2'!H49</f>
        <v>0</v>
      </c>
      <c r="M121" s="52">
        <f>'LP Tabel Sem 2'!I49</f>
        <v>0</v>
      </c>
      <c r="N121" s="133">
        <f>'LP Tabel Sem 2'!J49</f>
        <v>0</v>
      </c>
      <c r="O121" s="52">
        <f>'LP Tabel Sem 2'!K49</f>
        <v>0</v>
      </c>
      <c r="P121" s="133">
        <f>'LP Tabel Sem 2'!L49</f>
        <v>0</v>
      </c>
      <c r="Q121" s="52">
        <f>'LP Tabel Sem 2'!M49</f>
        <v>0</v>
      </c>
      <c r="R121" s="133">
        <f>'LP Tabel Sem 2'!N49</f>
        <v>0</v>
      </c>
      <c r="S121" s="52">
        <f>'LP Tabel Sem 2'!O49</f>
        <v>0</v>
      </c>
      <c r="T121" s="52">
        <f>'LP Tabel Sem 2'!P49</f>
        <v>0</v>
      </c>
      <c r="U121" s="133">
        <f>'LP Tabel Sem 2'!Q49</f>
        <v>0</v>
      </c>
      <c r="V121" s="133">
        <f>'LP Tabel Sem 2'!R49</f>
        <v>0</v>
      </c>
      <c r="W121" s="133">
        <f>'LP Tabel Sem 2'!S49</f>
        <v>0</v>
      </c>
    </row>
    <row r="122" spans="2:23" hidden="1" x14ac:dyDescent="0.25">
      <c r="B122" s="44"/>
      <c r="G122" s="50">
        <v>45</v>
      </c>
      <c r="H122" s="51">
        <f>'LP Tabel Sem 2'!B50</f>
        <v>0</v>
      </c>
      <c r="I122" s="52">
        <f>'LP Tabel Sem 2'!D50</f>
        <v>0</v>
      </c>
      <c r="J122" s="52">
        <f>'LP Tabel Sem 2'!F50</f>
        <v>0</v>
      </c>
      <c r="K122" s="52">
        <f>'LP Tabel Sem 2'!G50</f>
        <v>0</v>
      </c>
      <c r="L122" s="52">
        <f>'LP Tabel Sem 2'!H50</f>
        <v>0</v>
      </c>
      <c r="M122" s="52">
        <f>'LP Tabel Sem 2'!I50</f>
        <v>0</v>
      </c>
      <c r="N122" s="133">
        <f>'LP Tabel Sem 2'!J50</f>
        <v>0</v>
      </c>
      <c r="O122" s="52">
        <f>'LP Tabel Sem 2'!K50</f>
        <v>0</v>
      </c>
      <c r="P122" s="133">
        <f>'LP Tabel Sem 2'!L50</f>
        <v>0</v>
      </c>
      <c r="Q122" s="52">
        <f>'LP Tabel Sem 2'!M50</f>
        <v>0</v>
      </c>
      <c r="R122" s="133">
        <f>'LP Tabel Sem 2'!N50</f>
        <v>0</v>
      </c>
      <c r="S122" s="52">
        <f>'LP Tabel Sem 2'!O50</f>
        <v>0</v>
      </c>
      <c r="T122" s="52">
        <f>'LP Tabel Sem 2'!P50</f>
        <v>0</v>
      </c>
      <c r="U122" s="133">
        <f>'LP Tabel Sem 2'!Q50</f>
        <v>0</v>
      </c>
      <c r="V122" s="133">
        <f>'LP Tabel Sem 2'!R50</f>
        <v>0</v>
      </c>
      <c r="W122" s="133">
        <f>'LP Tabel Sem 2'!S50</f>
        <v>0</v>
      </c>
    </row>
    <row r="123" spans="2:23" hidden="1" x14ac:dyDescent="0.25">
      <c r="B123" s="44"/>
      <c r="G123" s="50">
        <v>46</v>
      </c>
      <c r="H123" s="51">
        <f>'LP Tabel Sem 2'!B51</f>
        <v>0</v>
      </c>
      <c r="I123" s="52">
        <f>'LP Tabel Sem 2'!D51</f>
        <v>0</v>
      </c>
      <c r="J123" s="52">
        <f>'LP Tabel Sem 2'!F51</f>
        <v>0</v>
      </c>
      <c r="K123" s="52">
        <f>'LP Tabel Sem 2'!G51</f>
        <v>0</v>
      </c>
      <c r="L123" s="52">
        <f>'LP Tabel Sem 2'!H51</f>
        <v>0</v>
      </c>
      <c r="M123" s="52">
        <f>'LP Tabel Sem 2'!I51</f>
        <v>0</v>
      </c>
      <c r="N123" s="133">
        <f>'LP Tabel Sem 2'!J51</f>
        <v>0</v>
      </c>
      <c r="O123" s="52">
        <f>'LP Tabel Sem 2'!K51</f>
        <v>0</v>
      </c>
      <c r="P123" s="133">
        <f>'LP Tabel Sem 2'!L51</f>
        <v>0</v>
      </c>
      <c r="Q123" s="52">
        <f>'LP Tabel Sem 2'!M51</f>
        <v>0</v>
      </c>
      <c r="R123" s="133">
        <f>'LP Tabel Sem 2'!N51</f>
        <v>0</v>
      </c>
      <c r="S123" s="52">
        <f>'LP Tabel Sem 2'!O51</f>
        <v>0</v>
      </c>
      <c r="T123" s="52">
        <f>'LP Tabel Sem 2'!P51</f>
        <v>0</v>
      </c>
      <c r="U123" s="133">
        <f>'LP Tabel Sem 2'!Q51</f>
        <v>0</v>
      </c>
      <c r="V123" s="133">
        <f>'LP Tabel Sem 2'!R51</f>
        <v>0</v>
      </c>
      <c r="W123" s="133">
        <f>'LP Tabel Sem 2'!S51</f>
        <v>0</v>
      </c>
    </row>
    <row r="124" spans="2:23" hidden="1" x14ac:dyDescent="0.25">
      <c r="B124" s="44"/>
      <c r="G124" s="50">
        <v>47</v>
      </c>
      <c r="H124" s="51">
        <f>'LP Tabel Sem 2'!B52</f>
        <v>0</v>
      </c>
      <c r="I124" s="52">
        <f>'LP Tabel Sem 2'!D52</f>
        <v>0</v>
      </c>
      <c r="J124" s="52">
        <f>'LP Tabel Sem 2'!F52</f>
        <v>0</v>
      </c>
      <c r="K124" s="52">
        <f>'LP Tabel Sem 2'!G52</f>
        <v>0</v>
      </c>
      <c r="L124" s="52">
        <f>'LP Tabel Sem 2'!H52</f>
        <v>0</v>
      </c>
      <c r="M124" s="52">
        <f>'LP Tabel Sem 2'!I52</f>
        <v>0</v>
      </c>
      <c r="N124" s="133">
        <f>'LP Tabel Sem 2'!J52</f>
        <v>0</v>
      </c>
      <c r="O124" s="52">
        <f>'LP Tabel Sem 2'!K52</f>
        <v>0</v>
      </c>
      <c r="P124" s="133">
        <f>'LP Tabel Sem 2'!L52</f>
        <v>0</v>
      </c>
      <c r="Q124" s="52">
        <f>'LP Tabel Sem 2'!M52</f>
        <v>0</v>
      </c>
      <c r="R124" s="133">
        <f>'LP Tabel Sem 2'!N52</f>
        <v>0</v>
      </c>
      <c r="S124" s="52">
        <f>'LP Tabel Sem 2'!O52</f>
        <v>0</v>
      </c>
      <c r="T124" s="52">
        <f>'LP Tabel Sem 2'!P52</f>
        <v>0</v>
      </c>
      <c r="U124" s="133">
        <f>'LP Tabel Sem 2'!Q52</f>
        <v>0</v>
      </c>
      <c r="V124" s="133">
        <f>'LP Tabel Sem 2'!R52</f>
        <v>0</v>
      </c>
      <c r="W124" s="133">
        <f>'LP Tabel Sem 2'!S52</f>
        <v>0</v>
      </c>
    </row>
    <row r="125" spans="2:23" hidden="1" x14ac:dyDescent="0.25">
      <c r="B125" s="44"/>
      <c r="G125" s="50">
        <v>48</v>
      </c>
      <c r="H125" s="51">
        <f>'LP Tabel Sem 2'!B53</f>
        <v>0</v>
      </c>
      <c r="I125" s="52">
        <f>'LP Tabel Sem 2'!D53</f>
        <v>0</v>
      </c>
      <c r="J125" s="52">
        <f>'LP Tabel Sem 2'!F53</f>
        <v>0</v>
      </c>
      <c r="K125" s="52">
        <f>'LP Tabel Sem 2'!G53</f>
        <v>0</v>
      </c>
      <c r="L125" s="52">
        <f>'LP Tabel Sem 2'!H53</f>
        <v>0</v>
      </c>
      <c r="M125" s="52">
        <f>'LP Tabel Sem 2'!I53</f>
        <v>0</v>
      </c>
      <c r="N125" s="133">
        <f>'LP Tabel Sem 2'!J53</f>
        <v>0</v>
      </c>
      <c r="O125" s="52">
        <f>'LP Tabel Sem 2'!K53</f>
        <v>0</v>
      </c>
      <c r="P125" s="133">
        <f>'LP Tabel Sem 2'!L53</f>
        <v>0</v>
      </c>
      <c r="Q125" s="52">
        <f>'LP Tabel Sem 2'!M53</f>
        <v>0</v>
      </c>
      <c r="R125" s="133">
        <f>'LP Tabel Sem 2'!N53</f>
        <v>0</v>
      </c>
      <c r="S125" s="52">
        <f>'LP Tabel Sem 2'!O53</f>
        <v>0</v>
      </c>
      <c r="T125" s="52">
        <f>'LP Tabel Sem 2'!P53</f>
        <v>0</v>
      </c>
      <c r="U125" s="133">
        <f>'LP Tabel Sem 2'!Q53</f>
        <v>0</v>
      </c>
      <c r="V125" s="133">
        <f>'LP Tabel Sem 2'!R53</f>
        <v>0</v>
      </c>
      <c r="W125" s="133">
        <f>'LP Tabel Sem 2'!S53</f>
        <v>0</v>
      </c>
    </row>
    <row r="126" spans="2:23" hidden="1" x14ac:dyDescent="0.25">
      <c r="B126" s="44"/>
      <c r="G126" s="50">
        <v>49</v>
      </c>
      <c r="H126" s="51">
        <f>'LP Tabel Sem 2'!B54</f>
        <v>0</v>
      </c>
      <c r="I126" s="52">
        <f>'LP Tabel Sem 2'!D54</f>
        <v>0</v>
      </c>
      <c r="J126" s="52">
        <f>'LP Tabel Sem 2'!F54</f>
        <v>0</v>
      </c>
      <c r="K126" s="52">
        <f>'LP Tabel Sem 2'!G54</f>
        <v>0</v>
      </c>
      <c r="L126" s="52">
        <f>'LP Tabel Sem 2'!H54</f>
        <v>0</v>
      </c>
      <c r="M126" s="52">
        <f>'LP Tabel Sem 2'!I54</f>
        <v>0</v>
      </c>
      <c r="N126" s="133">
        <f>'LP Tabel Sem 2'!J54</f>
        <v>0</v>
      </c>
      <c r="O126" s="52">
        <f>'LP Tabel Sem 2'!K54</f>
        <v>0</v>
      </c>
      <c r="P126" s="133">
        <f>'LP Tabel Sem 2'!L54</f>
        <v>0</v>
      </c>
      <c r="Q126" s="52">
        <f>'LP Tabel Sem 2'!M54</f>
        <v>0</v>
      </c>
      <c r="R126" s="133">
        <f>'LP Tabel Sem 2'!N54</f>
        <v>0</v>
      </c>
      <c r="S126" s="52">
        <f>'LP Tabel Sem 2'!O54</f>
        <v>0</v>
      </c>
      <c r="T126" s="52">
        <f>'LP Tabel Sem 2'!P54</f>
        <v>0</v>
      </c>
      <c r="U126" s="133">
        <f>'LP Tabel Sem 2'!Q54</f>
        <v>0</v>
      </c>
      <c r="V126" s="133">
        <f>'LP Tabel Sem 2'!R54</f>
        <v>0</v>
      </c>
      <c r="W126" s="133">
        <f>'LP Tabel Sem 2'!S54</f>
        <v>0</v>
      </c>
    </row>
    <row r="127" spans="2:23" hidden="1" x14ac:dyDescent="0.25">
      <c r="B127" s="44"/>
      <c r="G127" s="50">
        <v>50</v>
      </c>
      <c r="H127" s="51">
        <f>'LP Tabel Sem 2'!B55</f>
        <v>0</v>
      </c>
      <c r="I127" s="52">
        <f>'LP Tabel Sem 2'!D55</f>
        <v>0</v>
      </c>
      <c r="J127" s="52">
        <f>'LP Tabel Sem 2'!F55</f>
        <v>0</v>
      </c>
      <c r="K127" s="52">
        <f>'LP Tabel Sem 2'!G55</f>
        <v>0</v>
      </c>
      <c r="L127" s="52">
        <f>'LP Tabel Sem 2'!H55</f>
        <v>0</v>
      </c>
      <c r="M127" s="52">
        <f>'LP Tabel Sem 2'!I55</f>
        <v>0</v>
      </c>
      <c r="N127" s="133">
        <f>'LP Tabel Sem 2'!J55</f>
        <v>0</v>
      </c>
      <c r="O127" s="52">
        <f>'LP Tabel Sem 2'!K55</f>
        <v>0</v>
      </c>
      <c r="P127" s="133">
        <f>'LP Tabel Sem 2'!L55</f>
        <v>0</v>
      </c>
      <c r="Q127" s="52">
        <f>'LP Tabel Sem 2'!M55</f>
        <v>0</v>
      </c>
      <c r="R127" s="133">
        <f>'LP Tabel Sem 2'!N55</f>
        <v>0</v>
      </c>
      <c r="S127" s="52">
        <f>'LP Tabel Sem 2'!O55</f>
        <v>0</v>
      </c>
      <c r="T127" s="52">
        <f>'LP Tabel Sem 2'!P55</f>
        <v>0</v>
      </c>
      <c r="U127" s="133">
        <f>'LP Tabel Sem 2'!Q55</f>
        <v>0</v>
      </c>
      <c r="V127" s="133">
        <f>'LP Tabel Sem 2'!R55</f>
        <v>0</v>
      </c>
      <c r="W127" s="133">
        <f>'LP Tabel Sem 2'!S55</f>
        <v>0</v>
      </c>
    </row>
    <row r="128" spans="2:23" hidden="1" x14ac:dyDescent="0.25">
      <c r="B128" s="44"/>
      <c r="G128" s="50">
        <v>51</v>
      </c>
      <c r="H128" s="51">
        <f>'LP Tabel Sem 2'!B56</f>
        <v>0</v>
      </c>
      <c r="I128" s="52">
        <f>'LP Tabel Sem 2'!D56</f>
        <v>0</v>
      </c>
      <c r="J128" s="52">
        <f>'LP Tabel Sem 2'!F56</f>
        <v>0</v>
      </c>
      <c r="K128" s="52">
        <f>'LP Tabel Sem 2'!G56</f>
        <v>0</v>
      </c>
      <c r="L128" s="52">
        <f>'LP Tabel Sem 2'!H56</f>
        <v>0</v>
      </c>
      <c r="M128" s="52">
        <f>'LP Tabel Sem 2'!I56</f>
        <v>0</v>
      </c>
      <c r="N128" s="133">
        <f>'LP Tabel Sem 2'!J56</f>
        <v>0</v>
      </c>
      <c r="O128" s="52">
        <f>'LP Tabel Sem 2'!K56</f>
        <v>0</v>
      </c>
      <c r="P128" s="133">
        <f>'LP Tabel Sem 2'!L56</f>
        <v>0</v>
      </c>
      <c r="Q128" s="52">
        <f>'LP Tabel Sem 2'!M56</f>
        <v>0</v>
      </c>
      <c r="R128" s="133">
        <f>'LP Tabel Sem 2'!N56</f>
        <v>0</v>
      </c>
      <c r="S128" s="52">
        <f>'LP Tabel Sem 2'!O56</f>
        <v>0</v>
      </c>
      <c r="T128" s="52">
        <f>'LP Tabel Sem 2'!P56</f>
        <v>0</v>
      </c>
      <c r="U128" s="133">
        <f>'LP Tabel Sem 2'!Q56</f>
        <v>0</v>
      </c>
      <c r="V128" s="133">
        <f>'LP Tabel Sem 2'!R56</f>
        <v>0</v>
      </c>
      <c r="W128" s="133">
        <f>'LP Tabel Sem 2'!S56</f>
        <v>0</v>
      </c>
    </row>
    <row r="129" spans="2:23" hidden="1" x14ac:dyDescent="0.25">
      <c r="B129" s="44"/>
      <c r="G129" s="50">
        <v>52</v>
      </c>
      <c r="H129" s="51">
        <f>'LP Tabel Sem 2'!B57</f>
        <v>0</v>
      </c>
      <c r="I129" s="52">
        <f>'LP Tabel Sem 2'!D57</f>
        <v>0</v>
      </c>
      <c r="J129" s="52">
        <f>'LP Tabel Sem 2'!F57</f>
        <v>0</v>
      </c>
      <c r="K129" s="52">
        <f>'LP Tabel Sem 2'!G57</f>
        <v>0</v>
      </c>
      <c r="L129" s="52">
        <f>'LP Tabel Sem 2'!H57</f>
        <v>0</v>
      </c>
      <c r="M129" s="52">
        <f>'LP Tabel Sem 2'!I57</f>
        <v>0</v>
      </c>
      <c r="N129" s="133">
        <f>'LP Tabel Sem 2'!J57</f>
        <v>0</v>
      </c>
      <c r="O129" s="52">
        <f>'LP Tabel Sem 2'!K57</f>
        <v>0</v>
      </c>
      <c r="P129" s="133">
        <f>'LP Tabel Sem 2'!L57</f>
        <v>0</v>
      </c>
      <c r="Q129" s="52">
        <f>'LP Tabel Sem 2'!M57</f>
        <v>0</v>
      </c>
      <c r="R129" s="133">
        <f>'LP Tabel Sem 2'!N57</f>
        <v>0</v>
      </c>
      <c r="S129" s="52">
        <f>'LP Tabel Sem 2'!O57</f>
        <v>0</v>
      </c>
      <c r="T129" s="52">
        <f>'LP Tabel Sem 2'!P57</f>
        <v>0</v>
      </c>
      <c r="U129" s="133">
        <f>'LP Tabel Sem 2'!Q57</f>
        <v>0</v>
      </c>
      <c r="V129" s="133">
        <f>'LP Tabel Sem 2'!R57</f>
        <v>0</v>
      </c>
      <c r="W129" s="133">
        <f>'LP Tabel Sem 2'!S57</f>
        <v>0</v>
      </c>
    </row>
    <row r="130" spans="2:23" hidden="1" x14ac:dyDescent="0.25">
      <c r="B130" s="44"/>
      <c r="G130" s="50">
        <v>53</v>
      </c>
      <c r="H130" s="51">
        <f>'LP Tabel Sem 2'!B58</f>
        <v>0</v>
      </c>
      <c r="I130" s="52">
        <f>'LP Tabel Sem 2'!D58</f>
        <v>0</v>
      </c>
      <c r="J130" s="52">
        <f>'LP Tabel Sem 2'!F58</f>
        <v>0</v>
      </c>
      <c r="K130" s="52">
        <f>'LP Tabel Sem 2'!G58</f>
        <v>0</v>
      </c>
      <c r="L130" s="52">
        <f>'LP Tabel Sem 2'!H58</f>
        <v>0</v>
      </c>
      <c r="M130" s="52">
        <f>'LP Tabel Sem 2'!I58</f>
        <v>0</v>
      </c>
      <c r="N130" s="133">
        <f>'LP Tabel Sem 2'!J58</f>
        <v>0</v>
      </c>
      <c r="O130" s="52">
        <f>'LP Tabel Sem 2'!K58</f>
        <v>0</v>
      </c>
      <c r="P130" s="133">
        <f>'LP Tabel Sem 2'!L58</f>
        <v>0</v>
      </c>
      <c r="Q130" s="52">
        <f>'LP Tabel Sem 2'!M58</f>
        <v>0</v>
      </c>
      <c r="R130" s="133">
        <f>'LP Tabel Sem 2'!N58</f>
        <v>0</v>
      </c>
      <c r="S130" s="52">
        <f>'LP Tabel Sem 2'!O58</f>
        <v>0</v>
      </c>
      <c r="T130" s="52">
        <f>'LP Tabel Sem 2'!P58</f>
        <v>0</v>
      </c>
      <c r="U130" s="133">
        <f>'LP Tabel Sem 2'!Q58</f>
        <v>0</v>
      </c>
      <c r="V130" s="133">
        <f>'LP Tabel Sem 2'!R58</f>
        <v>0</v>
      </c>
      <c r="W130" s="133">
        <f>'LP Tabel Sem 2'!S58</f>
        <v>0</v>
      </c>
    </row>
    <row r="131" spans="2:23" hidden="1" x14ac:dyDescent="0.25">
      <c r="B131" s="44"/>
      <c r="G131" s="50">
        <v>54</v>
      </c>
      <c r="H131" s="51">
        <f>'LP Tabel Sem 2'!B59</f>
        <v>0</v>
      </c>
      <c r="I131" s="52">
        <f>'LP Tabel Sem 2'!D59</f>
        <v>0</v>
      </c>
      <c r="J131" s="52">
        <f>'LP Tabel Sem 2'!F59</f>
        <v>0</v>
      </c>
      <c r="K131" s="52">
        <f>'LP Tabel Sem 2'!G59</f>
        <v>0</v>
      </c>
      <c r="L131" s="52">
        <f>'LP Tabel Sem 2'!H59</f>
        <v>0</v>
      </c>
      <c r="M131" s="52">
        <f>'LP Tabel Sem 2'!I59</f>
        <v>0</v>
      </c>
      <c r="N131" s="133">
        <f>'LP Tabel Sem 2'!J59</f>
        <v>0</v>
      </c>
      <c r="O131" s="52">
        <f>'LP Tabel Sem 2'!K59</f>
        <v>0</v>
      </c>
      <c r="P131" s="133">
        <f>'LP Tabel Sem 2'!L59</f>
        <v>0</v>
      </c>
      <c r="Q131" s="52">
        <f>'LP Tabel Sem 2'!M59</f>
        <v>0</v>
      </c>
      <c r="R131" s="133">
        <f>'LP Tabel Sem 2'!N59</f>
        <v>0</v>
      </c>
      <c r="S131" s="52">
        <f>'LP Tabel Sem 2'!O59</f>
        <v>0</v>
      </c>
      <c r="T131" s="52">
        <f>'LP Tabel Sem 2'!P59</f>
        <v>0</v>
      </c>
      <c r="U131" s="133">
        <f>'LP Tabel Sem 2'!Q59</f>
        <v>0</v>
      </c>
      <c r="V131" s="133">
        <f>'LP Tabel Sem 2'!R59</f>
        <v>0</v>
      </c>
      <c r="W131" s="133">
        <f>'LP Tabel Sem 2'!S59</f>
        <v>0</v>
      </c>
    </row>
    <row r="132" spans="2:23" hidden="1" x14ac:dyDescent="0.25">
      <c r="B132" s="44"/>
      <c r="G132" s="50">
        <v>55</v>
      </c>
      <c r="H132" s="51">
        <f>'LP Tabel Sem 2'!B60</f>
        <v>0</v>
      </c>
      <c r="I132" s="52">
        <f>'LP Tabel Sem 2'!D60</f>
        <v>0</v>
      </c>
      <c r="J132" s="52">
        <f>'LP Tabel Sem 2'!F60</f>
        <v>0</v>
      </c>
      <c r="K132" s="52">
        <f>'LP Tabel Sem 2'!G60</f>
        <v>0</v>
      </c>
      <c r="L132" s="52">
        <f>'LP Tabel Sem 2'!H60</f>
        <v>0</v>
      </c>
      <c r="M132" s="52">
        <f>'LP Tabel Sem 2'!I60</f>
        <v>0</v>
      </c>
      <c r="N132" s="133">
        <f>'LP Tabel Sem 2'!J60</f>
        <v>0</v>
      </c>
      <c r="O132" s="52">
        <f>'LP Tabel Sem 2'!K60</f>
        <v>0</v>
      </c>
      <c r="P132" s="133">
        <f>'LP Tabel Sem 2'!L60</f>
        <v>0</v>
      </c>
      <c r="Q132" s="52">
        <f>'LP Tabel Sem 2'!M60</f>
        <v>0</v>
      </c>
      <c r="R132" s="133">
        <f>'LP Tabel Sem 2'!N60</f>
        <v>0</v>
      </c>
      <c r="S132" s="52">
        <f>'LP Tabel Sem 2'!O60</f>
        <v>0</v>
      </c>
      <c r="T132" s="52">
        <f>'LP Tabel Sem 2'!P60</f>
        <v>0</v>
      </c>
      <c r="U132" s="133">
        <f>'LP Tabel Sem 2'!Q60</f>
        <v>0</v>
      </c>
      <c r="V132" s="133">
        <f>'LP Tabel Sem 2'!R60</f>
        <v>0</v>
      </c>
      <c r="W132" s="133">
        <f>'LP Tabel Sem 2'!S60</f>
        <v>0</v>
      </c>
    </row>
    <row r="133" spans="2:23" hidden="1" x14ac:dyDescent="0.25">
      <c r="B133" s="44"/>
      <c r="G133" s="50">
        <v>56</v>
      </c>
      <c r="H133" s="51">
        <f>'LP Tabel Sem 2'!B61</f>
        <v>0</v>
      </c>
      <c r="I133" s="52">
        <f>'LP Tabel Sem 2'!D61</f>
        <v>0</v>
      </c>
      <c r="J133" s="52">
        <f>'LP Tabel Sem 2'!F61</f>
        <v>0</v>
      </c>
      <c r="K133" s="52">
        <f>'LP Tabel Sem 2'!G61</f>
        <v>0</v>
      </c>
      <c r="L133" s="52">
        <f>'LP Tabel Sem 2'!H61</f>
        <v>0</v>
      </c>
      <c r="M133" s="52">
        <f>'LP Tabel Sem 2'!I61</f>
        <v>0</v>
      </c>
      <c r="N133" s="133">
        <f>'LP Tabel Sem 2'!J61</f>
        <v>0</v>
      </c>
      <c r="O133" s="52">
        <f>'LP Tabel Sem 2'!K61</f>
        <v>0</v>
      </c>
      <c r="P133" s="133">
        <f>'LP Tabel Sem 2'!L61</f>
        <v>0</v>
      </c>
      <c r="Q133" s="52">
        <f>'LP Tabel Sem 2'!M61</f>
        <v>0</v>
      </c>
      <c r="R133" s="133">
        <f>'LP Tabel Sem 2'!N61</f>
        <v>0</v>
      </c>
      <c r="S133" s="52">
        <f>'LP Tabel Sem 2'!O61</f>
        <v>0</v>
      </c>
      <c r="T133" s="52">
        <f>'LP Tabel Sem 2'!P61</f>
        <v>0</v>
      </c>
      <c r="U133" s="133">
        <f>'LP Tabel Sem 2'!Q61</f>
        <v>0</v>
      </c>
      <c r="V133" s="133">
        <f>'LP Tabel Sem 2'!R61</f>
        <v>0</v>
      </c>
      <c r="W133" s="133">
        <f>'LP Tabel Sem 2'!S61</f>
        <v>0</v>
      </c>
    </row>
    <row r="134" spans="2:23" hidden="1" x14ac:dyDescent="0.25">
      <c r="B134" s="44"/>
      <c r="G134" s="50">
        <v>57</v>
      </c>
      <c r="H134" s="51">
        <f>'LP Tabel Sem 2'!B62</f>
        <v>0</v>
      </c>
      <c r="I134" s="52">
        <f>'LP Tabel Sem 2'!D62</f>
        <v>0</v>
      </c>
      <c r="J134" s="52">
        <f>'LP Tabel Sem 2'!F62</f>
        <v>0</v>
      </c>
      <c r="K134" s="52">
        <f>'LP Tabel Sem 2'!G62</f>
        <v>0</v>
      </c>
      <c r="L134" s="52">
        <f>'LP Tabel Sem 2'!H62</f>
        <v>0</v>
      </c>
      <c r="M134" s="52">
        <f>'LP Tabel Sem 2'!I62</f>
        <v>0</v>
      </c>
      <c r="N134" s="133">
        <f>'LP Tabel Sem 2'!J62</f>
        <v>0</v>
      </c>
      <c r="O134" s="52">
        <f>'LP Tabel Sem 2'!K62</f>
        <v>0</v>
      </c>
      <c r="P134" s="133">
        <f>'LP Tabel Sem 2'!L62</f>
        <v>0</v>
      </c>
      <c r="Q134" s="52">
        <f>'LP Tabel Sem 2'!M62</f>
        <v>0</v>
      </c>
      <c r="R134" s="133">
        <f>'LP Tabel Sem 2'!N62</f>
        <v>0</v>
      </c>
      <c r="S134" s="52">
        <f>'LP Tabel Sem 2'!O62</f>
        <v>0</v>
      </c>
      <c r="T134" s="52">
        <f>'LP Tabel Sem 2'!P62</f>
        <v>0</v>
      </c>
      <c r="U134" s="133">
        <f>'LP Tabel Sem 2'!Q62</f>
        <v>0</v>
      </c>
      <c r="V134" s="133">
        <f>'LP Tabel Sem 2'!R62</f>
        <v>0</v>
      </c>
      <c r="W134" s="133">
        <f>'LP Tabel Sem 2'!S62</f>
        <v>0</v>
      </c>
    </row>
    <row r="135" spans="2:23" hidden="1" x14ac:dyDescent="0.25">
      <c r="B135" s="44"/>
      <c r="G135" s="50">
        <v>58</v>
      </c>
      <c r="H135" s="51">
        <f>'LP Tabel Sem 2'!B63</f>
        <v>0</v>
      </c>
      <c r="I135" s="52">
        <f>'LP Tabel Sem 2'!D63</f>
        <v>0</v>
      </c>
      <c r="J135" s="52">
        <f>'LP Tabel Sem 2'!F63</f>
        <v>0</v>
      </c>
      <c r="K135" s="52">
        <f>'LP Tabel Sem 2'!G63</f>
        <v>0</v>
      </c>
      <c r="L135" s="52">
        <f>'LP Tabel Sem 2'!H63</f>
        <v>0</v>
      </c>
      <c r="M135" s="52">
        <f>'LP Tabel Sem 2'!I63</f>
        <v>0</v>
      </c>
      <c r="N135" s="133">
        <f>'LP Tabel Sem 2'!J63</f>
        <v>0</v>
      </c>
      <c r="O135" s="52">
        <f>'LP Tabel Sem 2'!K63</f>
        <v>0</v>
      </c>
      <c r="P135" s="133">
        <f>'LP Tabel Sem 2'!L63</f>
        <v>0</v>
      </c>
      <c r="Q135" s="52">
        <f>'LP Tabel Sem 2'!M63</f>
        <v>0</v>
      </c>
      <c r="R135" s="133">
        <f>'LP Tabel Sem 2'!N63</f>
        <v>0</v>
      </c>
      <c r="S135" s="52">
        <f>'LP Tabel Sem 2'!O63</f>
        <v>0</v>
      </c>
      <c r="T135" s="52">
        <f>'LP Tabel Sem 2'!P63</f>
        <v>0</v>
      </c>
      <c r="U135" s="133">
        <f>'LP Tabel Sem 2'!Q63</f>
        <v>0</v>
      </c>
      <c r="V135" s="133">
        <f>'LP Tabel Sem 2'!R63</f>
        <v>0</v>
      </c>
      <c r="W135" s="133">
        <f>'LP Tabel Sem 2'!S63</f>
        <v>0</v>
      </c>
    </row>
    <row r="136" spans="2:23" hidden="1" x14ac:dyDescent="0.25">
      <c r="B136" s="44"/>
      <c r="G136" s="50">
        <v>59</v>
      </c>
      <c r="H136" s="51">
        <f>'LP Tabel Sem 2'!B64</f>
        <v>0</v>
      </c>
      <c r="I136" s="52">
        <f>'LP Tabel Sem 2'!D64</f>
        <v>0</v>
      </c>
      <c r="J136" s="52">
        <f>'LP Tabel Sem 2'!F64</f>
        <v>0</v>
      </c>
      <c r="K136" s="52">
        <f>'LP Tabel Sem 2'!G64</f>
        <v>0</v>
      </c>
      <c r="L136" s="52">
        <f>'LP Tabel Sem 2'!H64</f>
        <v>0</v>
      </c>
      <c r="M136" s="52">
        <f>'LP Tabel Sem 2'!I64</f>
        <v>0</v>
      </c>
      <c r="N136" s="133">
        <f>'LP Tabel Sem 2'!J64</f>
        <v>0</v>
      </c>
      <c r="O136" s="52">
        <f>'LP Tabel Sem 2'!K64</f>
        <v>0</v>
      </c>
      <c r="P136" s="133">
        <f>'LP Tabel Sem 2'!L64</f>
        <v>0</v>
      </c>
      <c r="Q136" s="52">
        <f>'LP Tabel Sem 2'!M64</f>
        <v>0</v>
      </c>
      <c r="R136" s="133">
        <f>'LP Tabel Sem 2'!N64</f>
        <v>0</v>
      </c>
      <c r="S136" s="52">
        <f>'LP Tabel Sem 2'!O64</f>
        <v>0</v>
      </c>
      <c r="T136" s="52">
        <f>'LP Tabel Sem 2'!P64</f>
        <v>0</v>
      </c>
      <c r="U136" s="133">
        <f>'LP Tabel Sem 2'!Q64</f>
        <v>0</v>
      </c>
      <c r="V136" s="133">
        <f>'LP Tabel Sem 2'!R64</f>
        <v>0</v>
      </c>
      <c r="W136" s="133">
        <f>'LP Tabel Sem 2'!S64</f>
        <v>0</v>
      </c>
    </row>
    <row r="137" spans="2:23" hidden="1" x14ac:dyDescent="0.25">
      <c r="B137" s="44"/>
      <c r="G137" s="50">
        <v>60</v>
      </c>
      <c r="H137" s="51">
        <f>'LP Tabel Sem 2'!B65</f>
        <v>0</v>
      </c>
      <c r="I137" s="52">
        <f>'LP Tabel Sem 2'!D65</f>
        <v>0</v>
      </c>
      <c r="J137" s="52">
        <f>'LP Tabel Sem 2'!F65</f>
        <v>0</v>
      </c>
      <c r="K137" s="52">
        <f>'LP Tabel Sem 2'!G65</f>
        <v>0</v>
      </c>
      <c r="L137" s="52">
        <f>'LP Tabel Sem 2'!H65</f>
        <v>0</v>
      </c>
      <c r="M137" s="52">
        <f>'LP Tabel Sem 2'!I65</f>
        <v>0</v>
      </c>
      <c r="N137" s="133">
        <f>'LP Tabel Sem 2'!J65</f>
        <v>0</v>
      </c>
      <c r="O137" s="52">
        <f>'LP Tabel Sem 2'!K65</f>
        <v>0</v>
      </c>
      <c r="P137" s="133">
        <f>'LP Tabel Sem 2'!L65</f>
        <v>0</v>
      </c>
      <c r="Q137" s="52">
        <f>'LP Tabel Sem 2'!M65</f>
        <v>0</v>
      </c>
      <c r="R137" s="133">
        <f>'LP Tabel Sem 2'!N65</f>
        <v>0</v>
      </c>
      <c r="S137" s="52">
        <f>'LP Tabel Sem 2'!O65</f>
        <v>0</v>
      </c>
      <c r="T137" s="52">
        <f>'LP Tabel Sem 2'!P65</f>
        <v>0</v>
      </c>
      <c r="U137" s="133">
        <f>'LP Tabel Sem 2'!Q65</f>
        <v>0</v>
      </c>
      <c r="V137" s="133">
        <f>'LP Tabel Sem 2'!R65</f>
        <v>0</v>
      </c>
      <c r="W137" s="133">
        <f>'LP Tabel Sem 2'!S65</f>
        <v>0</v>
      </c>
    </row>
    <row r="138" spans="2:23" hidden="1" x14ac:dyDescent="0.25">
      <c r="B138" s="44"/>
      <c r="G138" s="50">
        <v>61</v>
      </c>
      <c r="H138" s="51">
        <f>'LP Tabel Sem 2'!B66</f>
        <v>0</v>
      </c>
      <c r="I138" s="52">
        <f>'LP Tabel Sem 2'!D66</f>
        <v>0</v>
      </c>
      <c r="J138" s="52">
        <f>'LP Tabel Sem 2'!F66</f>
        <v>0</v>
      </c>
      <c r="K138" s="52">
        <f>'LP Tabel Sem 2'!G66</f>
        <v>0</v>
      </c>
      <c r="L138" s="52">
        <f>'LP Tabel Sem 2'!H66</f>
        <v>0</v>
      </c>
      <c r="M138" s="52">
        <f>'LP Tabel Sem 2'!I66</f>
        <v>0</v>
      </c>
      <c r="N138" s="133">
        <f>'LP Tabel Sem 2'!J66</f>
        <v>0</v>
      </c>
      <c r="O138" s="52">
        <f>'LP Tabel Sem 2'!K66</f>
        <v>0</v>
      </c>
      <c r="P138" s="133">
        <f>'LP Tabel Sem 2'!L66</f>
        <v>0</v>
      </c>
      <c r="Q138" s="52">
        <f>'LP Tabel Sem 2'!M66</f>
        <v>0</v>
      </c>
      <c r="R138" s="133">
        <f>'LP Tabel Sem 2'!N66</f>
        <v>0</v>
      </c>
      <c r="S138" s="52">
        <f>'LP Tabel Sem 2'!O66</f>
        <v>0</v>
      </c>
      <c r="T138" s="52">
        <f>'LP Tabel Sem 2'!P66</f>
        <v>0</v>
      </c>
      <c r="U138" s="133">
        <f>'LP Tabel Sem 2'!Q66</f>
        <v>0</v>
      </c>
      <c r="V138" s="133">
        <f>'LP Tabel Sem 2'!R66</f>
        <v>0</v>
      </c>
      <c r="W138" s="133">
        <f>'LP Tabel Sem 2'!S66</f>
        <v>0</v>
      </c>
    </row>
    <row r="139" spans="2:23" hidden="1" x14ac:dyDescent="0.25">
      <c r="B139" s="44"/>
      <c r="G139" s="50">
        <v>62</v>
      </c>
      <c r="H139" s="51">
        <f>'LP Tabel Sem 2'!B67</f>
        <v>0</v>
      </c>
      <c r="I139" s="52">
        <f>'LP Tabel Sem 2'!D67</f>
        <v>0</v>
      </c>
      <c r="J139" s="52">
        <f>'LP Tabel Sem 2'!F67</f>
        <v>0</v>
      </c>
      <c r="K139" s="52">
        <f>'LP Tabel Sem 2'!G67</f>
        <v>0</v>
      </c>
      <c r="L139" s="52">
        <f>'LP Tabel Sem 2'!H67</f>
        <v>0</v>
      </c>
      <c r="M139" s="52">
        <f>'LP Tabel Sem 2'!I67</f>
        <v>0</v>
      </c>
      <c r="N139" s="133">
        <f>'LP Tabel Sem 2'!J67</f>
        <v>0</v>
      </c>
      <c r="O139" s="52">
        <f>'LP Tabel Sem 2'!K67</f>
        <v>0</v>
      </c>
      <c r="P139" s="133">
        <f>'LP Tabel Sem 2'!L67</f>
        <v>0</v>
      </c>
      <c r="Q139" s="52">
        <f>'LP Tabel Sem 2'!M67</f>
        <v>0</v>
      </c>
      <c r="R139" s="133">
        <f>'LP Tabel Sem 2'!N67</f>
        <v>0</v>
      </c>
      <c r="S139" s="52">
        <f>'LP Tabel Sem 2'!O67</f>
        <v>0</v>
      </c>
      <c r="T139" s="52">
        <f>'LP Tabel Sem 2'!P67</f>
        <v>0</v>
      </c>
      <c r="U139" s="133">
        <f>'LP Tabel Sem 2'!Q67</f>
        <v>0</v>
      </c>
      <c r="V139" s="133">
        <f>'LP Tabel Sem 2'!R67</f>
        <v>0</v>
      </c>
      <c r="W139" s="133">
        <f>'LP Tabel Sem 2'!S67</f>
        <v>0</v>
      </c>
    </row>
    <row r="140" spans="2:23" hidden="1" x14ac:dyDescent="0.25">
      <c r="B140" s="44"/>
      <c r="G140" s="50">
        <v>63</v>
      </c>
      <c r="H140" s="51">
        <f>'LP Tabel Sem 2'!B68</f>
        <v>0</v>
      </c>
      <c r="I140" s="52">
        <f>'LP Tabel Sem 2'!D68</f>
        <v>0</v>
      </c>
      <c r="J140" s="52">
        <f>'LP Tabel Sem 2'!F68</f>
        <v>0</v>
      </c>
      <c r="K140" s="52">
        <f>'LP Tabel Sem 2'!G68</f>
        <v>0</v>
      </c>
      <c r="L140" s="52">
        <f>'LP Tabel Sem 2'!H68</f>
        <v>0</v>
      </c>
      <c r="M140" s="52">
        <f>'LP Tabel Sem 2'!I68</f>
        <v>0</v>
      </c>
      <c r="N140" s="133">
        <f>'LP Tabel Sem 2'!J68</f>
        <v>0</v>
      </c>
      <c r="O140" s="52">
        <f>'LP Tabel Sem 2'!K68</f>
        <v>0</v>
      </c>
      <c r="P140" s="133">
        <f>'LP Tabel Sem 2'!L68</f>
        <v>0</v>
      </c>
      <c r="Q140" s="52">
        <f>'LP Tabel Sem 2'!M68</f>
        <v>0</v>
      </c>
      <c r="R140" s="133">
        <f>'LP Tabel Sem 2'!N68</f>
        <v>0</v>
      </c>
      <c r="S140" s="52">
        <f>'LP Tabel Sem 2'!O68</f>
        <v>0</v>
      </c>
      <c r="T140" s="52">
        <f>'LP Tabel Sem 2'!P68</f>
        <v>0</v>
      </c>
      <c r="U140" s="133">
        <f>'LP Tabel Sem 2'!Q68</f>
        <v>0</v>
      </c>
      <c r="V140" s="133">
        <f>'LP Tabel Sem 2'!R68</f>
        <v>0</v>
      </c>
      <c r="W140" s="133">
        <f>'LP Tabel Sem 2'!S68</f>
        <v>0</v>
      </c>
    </row>
    <row r="141" spans="2:23" hidden="1" x14ac:dyDescent="0.25">
      <c r="B141" s="44"/>
      <c r="G141" s="50">
        <v>64</v>
      </c>
      <c r="H141" s="51">
        <f>'LP Tabel Sem 2'!B69</f>
        <v>0</v>
      </c>
      <c r="I141" s="52">
        <f>'LP Tabel Sem 2'!D69</f>
        <v>0</v>
      </c>
      <c r="J141" s="52">
        <f>'LP Tabel Sem 2'!F69</f>
        <v>0</v>
      </c>
      <c r="K141" s="52">
        <f>'LP Tabel Sem 2'!G69</f>
        <v>0</v>
      </c>
      <c r="L141" s="52">
        <f>'LP Tabel Sem 2'!H69</f>
        <v>0</v>
      </c>
      <c r="M141" s="52">
        <f>'LP Tabel Sem 2'!I69</f>
        <v>0</v>
      </c>
      <c r="N141" s="133">
        <f>'LP Tabel Sem 2'!J69</f>
        <v>0</v>
      </c>
      <c r="O141" s="52">
        <f>'LP Tabel Sem 2'!K69</f>
        <v>0</v>
      </c>
      <c r="P141" s="133">
        <f>'LP Tabel Sem 2'!L69</f>
        <v>0</v>
      </c>
      <c r="Q141" s="52">
        <f>'LP Tabel Sem 2'!M69</f>
        <v>0</v>
      </c>
      <c r="R141" s="133">
        <f>'LP Tabel Sem 2'!N69</f>
        <v>0</v>
      </c>
      <c r="S141" s="52">
        <f>'LP Tabel Sem 2'!O69</f>
        <v>0</v>
      </c>
      <c r="T141" s="52">
        <f>'LP Tabel Sem 2'!P69</f>
        <v>0</v>
      </c>
      <c r="U141" s="133">
        <f>'LP Tabel Sem 2'!Q69</f>
        <v>0</v>
      </c>
      <c r="V141" s="133">
        <f>'LP Tabel Sem 2'!R69</f>
        <v>0</v>
      </c>
      <c r="W141" s="133">
        <f>'LP Tabel Sem 2'!S69</f>
        <v>0</v>
      </c>
    </row>
    <row r="142" spans="2:23" hidden="1" x14ac:dyDescent="0.25">
      <c r="B142" s="44"/>
      <c r="G142" s="50">
        <v>65</v>
      </c>
      <c r="H142" s="51">
        <f>'LP Tabel Sem 2'!B70</f>
        <v>0</v>
      </c>
      <c r="I142" s="52">
        <f>'LP Tabel Sem 2'!D70</f>
        <v>0</v>
      </c>
      <c r="J142" s="52">
        <f>'LP Tabel Sem 2'!F70</f>
        <v>0</v>
      </c>
      <c r="K142" s="52">
        <f>'LP Tabel Sem 2'!G70</f>
        <v>0</v>
      </c>
      <c r="L142" s="52">
        <f>'LP Tabel Sem 2'!H70</f>
        <v>0</v>
      </c>
      <c r="M142" s="52">
        <f>'LP Tabel Sem 2'!I70</f>
        <v>0</v>
      </c>
      <c r="N142" s="133">
        <f>'LP Tabel Sem 2'!J70</f>
        <v>0</v>
      </c>
      <c r="O142" s="52">
        <f>'LP Tabel Sem 2'!K70</f>
        <v>0</v>
      </c>
      <c r="P142" s="133">
        <f>'LP Tabel Sem 2'!L70</f>
        <v>0</v>
      </c>
      <c r="Q142" s="52">
        <f>'LP Tabel Sem 2'!M70</f>
        <v>0</v>
      </c>
      <c r="R142" s="133">
        <f>'LP Tabel Sem 2'!N70</f>
        <v>0</v>
      </c>
      <c r="S142" s="52">
        <f>'LP Tabel Sem 2'!O70</f>
        <v>0</v>
      </c>
      <c r="T142" s="52">
        <f>'LP Tabel Sem 2'!P70</f>
        <v>0</v>
      </c>
      <c r="U142" s="133">
        <f>'LP Tabel Sem 2'!Q70</f>
        <v>0</v>
      </c>
      <c r="V142" s="133">
        <f>'LP Tabel Sem 2'!R70</f>
        <v>0</v>
      </c>
      <c r="W142" s="133">
        <f>'LP Tabel Sem 2'!S70</f>
        <v>0</v>
      </c>
    </row>
    <row r="143" spans="2:23" hidden="1" x14ac:dyDescent="0.25">
      <c r="B143" s="44"/>
      <c r="G143" s="50">
        <v>66</v>
      </c>
      <c r="H143" s="51">
        <f>'LP Tabel Sem 2'!B71</f>
        <v>0</v>
      </c>
      <c r="I143" s="52">
        <f>'LP Tabel Sem 2'!D71</f>
        <v>0</v>
      </c>
      <c r="J143" s="52">
        <f>'LP Tabel Sem 2'!F71</f>
        <v>0</v>
      </c>
      <c r="K143" s="52">
        <f>'LP Tabel Sem 2'!G71</f>
        <v>0</v>
      </c>
      <c r="L143" s="52">
        <f>'LP Tabel Sem 2'!H71</f>
        <v>0</v>
      </c>
      <c r="M143" s="52">
        <f>'LP Tabel Sem 2'!I71</f>
        <v>0</v>
      </c>
      <c r="N143" s="133">
        <f>'LP Tabel Sem 2'!J71</f>
        <v>0</v>
      </c>
      <c r="O143" s="52">
        <f>'LP Tabel Sem 2'!K71</f>
        <v>0</v>
      </c>
      <c r="P143" s="133">
        <f>'LP Tabel Sem 2'!L71</f>
        <v>0</v>
      </c>
      <c r="Q143" s="52">
        <f>'LP Tabel Sem 2'!M71</f>
        <v>0</v>
      </c>
      <c r="R143" s="133">
        <f>'LP Tabel Sem 2'!N71</f>
        <v>0</v>
      </c>
      <c r="S143" s="52">
        <f>'LP Tabel Sem 2'!O71</f>
        <v>0</v>
      </c>
      <c r="T143" s="52">
        <f>'LP Tabel Sem 2'!P71</f>
        <v>0</v>
      </c>
      <c r="U143" s="133">
        <f>'LP Tabel Sem 2'!Q71</f>
        <v>0</v>
      </c>
      <c r="V143" s="133">
        <f>'LP Tabel Sem 2'!R71</f>
        <v>0</v>
      </c>
      <c r="W143" s="133">
        <f>'LP Tabel Sem 2'!S71</f>
        <v>0</v>
      </c>
    </row>
    <row r="144" spans="2:23" hidden="1" x14ac:dyDescent="0.25">
      <c r="B144" s="44"/>
      <c r="G144" s="50">
        <v>67</v>
      </c>
      <c r="H144" s="51">
        <f>'LP Tabel Sem 2'!B72</f>
        <v>0</v>
      </c>
      <c r="I144" s="52">
        <f>'LP Tabel Sem 2'!D72</f>
        <v>0</v>
      </c>
      <c r="J144" s="52">
        <f>'LP Tabel Sem 2'!F72</f>
        <v>0</v>
      </c>
      <c r="K144" s="52">
        <f>'LP Tabel Sem 2'!G72</f>
        <v>0</v>
      </c>
      <c r="L144" s="52">
        <f>'LP Tabel Sem 2'!H72</f>
        <v>0</v>
      </c>
      <c r="M144" s="52">
        <f>'LP Tabel Sem 2'!I72</f>
        <v>0</v>
      </c>
      <c r="N144" s="133">
        <f>'LP Tabel Sem 2'!J72</f>
        <v>0</v>
      </c>
      <c r="O144" s="52">
        <f>'LP Tabel Sem 2'!K72</f>
        <v>0</v>
      </c>
      <c r="P144" s="133">
        <f>'LP Tabel Sem 2'!L72</f>
        <v>0</v>
      </c>
      <c r="Q144" s="52">
        <f>'LP Tabel Sem 2'!M72</f>
        <v>0</v>
      </c>
      <c r="R144" s="133">
        <f>'LP Tabel Sem 2'!N72</f>
        <v>0</v>
      </c>
      <c r="S144" s="52">
        <f>'LP Tabel Sem 2'!O72</f>
        <v>0</v>
      </c>
      <c r="T144" s="52">
        <f>'LP Tabel Sem 2'!P72</f>
        <v>0</v>
      </c>
      <c r="U144" s="133">
        <f>'LP Tabel Sem 2'!Q72</f>
        <v>0</v>
      </c>
      <c r="V144" s="133">
        <f>'LP Tabel Sem 2'!R72</f>
        <v>0</v>
      </c>
      <c r="W144" s="133">
        <f>'LP Tabel Sem 2'!S72</f>
        <v>0</v>
      </c>
    </row>
    <row r="145" spans="2:23" hidden="1" x14ac:dyDescent="0.25">
      <c r="B145" s="44"/>
      <c r="G145" s="50">
        <v>68</v>
      </c>
      <c r="H145" s="51">
        <f>'LP Tabel Sem 2'!B73</f>
        <v>0</v>
      </c>
      <c r="I145" s="52">
        <f>'LP Tabel Sem 2'!D73</f>
        <v>0</v>
      </c>
      <c r="J145" s="52">
        <f>'LP Tabel Sem 2'!F73</f>
        <v>0</v>
      </c>
      <c r="K145" s="52">
        <f>'LP Tabel Sem 2'!G73</f>
        <v>0</v>
      </c>
      <c r="L145" s="52">
        <f>'LP Tabel Sem 2'!H73</f>
        <v>0</v>
      </c>
      <c r="M145" s="52">
        <f>'LP Tabel Sem 2'!I73</f>
        <v>0</v>
      </c>
      <c r="N145" s="133">
        <f>'LP Tabel Sem 2'!J73</f>
        <v>0</v>
      </c>
      <c r="O145" s="52">
        <f>'LP Tabel Sem 2'!K73</f>
        <v>0</v>
      </c>
      <c r="P145" s="133">
        <f>'LP Tabel Sem 2'!L73</f>
        <v>0</v>
      </c>
      <c r="Q145" s="52">
        <f>'LP Tabel Sem 2'!M73</f>
        <v>0</v>
      </c>
      <c r="R145" s="133">
        <f>'LP Tabel Sem 2'!N73</f>
        <v>0</v>
      </c>
      <c r="S145" s="52">
        <f>'LP Tabel Sem 2'!O73</f>
        <v>0</v>
      </c>
      <c r="T145" s="52">
        <f>'LP Tabel Sem 2'!P73</f>
        <v>0</v>
      </c>
      <c r="U145" s="133">
        <f>'LP Tabel Sem 2'!Q73</f>
        <v>0</v>
      </c>
      <c r="V145" s="133">
        <f>'LP Tabel Sem 2'!R73</f>
        <v>0</v>
      </c>
      <c r="W145" s="133">
        <f>'LP Tabel Sem 2'!S73</f>
        <v>0</v>
      </c>
    </row>
    <row r="146" spans="2:23" hidden="1" x14ac:dyDescent="0.25">
      <c r="B146" s="44"/>
      <c r="G146" s="50">
        <v>69</v>
      </c>
      <c r="H146" s="51">
        <f>'LP Tabel Sem 2'!B74</f>
        <v>0</v>
      </c>
      <c r="I146" s="52">
        <f>'LP Tabel Sem 2'!D74</f>
        <v>0</v>
      </c>
      <c r="J146" s="52">
        <f>'LP Tabel Sem 2'!F74</f>
        <v>0</v>
      </c>
      <c r="K146" s="52">
        <f>'LP Tabel Sem 2'!G74</f>
        <v>0</v>
      </c>
      <c r="L146" s="52">
        <f>'LP Tabel Sem 2'!H74</f>
        <v>0</v>
      </c>
      <c r="M146" s="52">
        <f>'LP Tabel Sem 2'!I74</f>
        <v>0</v>
      </c>
      <c r="N146" s="133">
        <f>'LP Tabel Sem 2'!J74</f>
        <v>0</v>
      </c>
      <c r="O146" s="52">
        <f>'LP Tabel Sem 2'!K74</f>
        <v>0</v>
      </c>
      <c r="P146" s="133">
        <f>'LP Tabel Sem 2'!L74</f>
        <v>0</v>
      </c>
      <c r="Q146" s="52">
        <f>'LP Tabel Sem 2'!M74</f>
        <v>0</v>
      </c>
      <c r="R146" s="133">
        <f>'LP Tabel Sem 2'!N74</f>
        <v>0</v>
      </c>
      <c r="S146" s="52">
        <f>'LP Tabel Sem 2'!O74</f>
        <v>0</v>
      </c>
      <c r="T146" s="52">
        <f>'LP Tabel Sem 2'!P74</f>
        <v>0</v>
      </c>
      <c r="U146" s="133">
        <f>'LP Tabel Sem 2'!Q74</f>
        <v>0</v>
      </c>
      <c r="V146" s="133">
        <f>'LP Tabel Sem 2'!R74</f>
        <v>0</v>
      </c>
      <c r="W146" s="133">
        <f>'LP Tabel Sem 2'!S74</f>
        <v>0</v>
      </c>
    </row>
    <row r="147" spans="2:23" hidden="1" x14ac:dyDescent="0.25">
      <c r="B147" s="44"/>
      <c r="G147" s="50">
        <v>70</v>
      </c>
      <c r="H147" s="51">
        <f>'LP Tabel Sem 2'!B75</f>
        <v>0</v>
      </c>
      <c r="I147" s="52">
        <f>'LP Tabel Sem 2'!D75</f>
        <v>0</v>
      </c>
      <c r="J147" s="52">
        <f>'LP Tabel Sem 2'!F75</f>
        <v>0</v>
      </c>
      <c r="K147" s="52">
        <f>'LP Tabel Sem 2'!G75</f>
        <v>0</v>
      </c>
      <c r="L147" s="52">
        <f>'LP Tabel Sem 2'!H75</f>
        <v>0</v>
      </c>
      <c r="M147" s="52">
        <f>'LP Tabel Sem 2'!I75</f>
        <v>0</v>
      </c>
      <c r="N147" s="133">
        <f>'LP Tabel Sem 2'!J75</f>
        <v>0</v>
      </c>
      <c r="O147" s="52">
        <f>'LP Tabel Sem 2'!K75</f>
        <v>0</v>
      </c>
      <c r="P147" s="133">
        <f>'LP Tabel Sem 2'!L75</f>
        <v>0</v>
      </c>
      <c r="Q147" s="52">
        <f>'LP Tabel Sem 2'!M75</f>
        <v>0</v>
      </c>
      <c r="R147" s="133">
        <f>'LP Tabel Sem 2'!N75</f>
        <v>0</v>
      </c>
      <c r="S147" s="52">
        <f>'LP Tabel Sem 2'!O75</f>
        <v>0</v>
      </c>
      <c r="T147" s="52">
        <f>'LP Tabel Sem 2'!P75</f>
        <v>0</v>
      </c>
      <c r="U147" s="133">
        <f>'LP Tabel Sem 2'!Q75</f>
        <v>0</v>
      </c>
      <c r="V147" s="133">
        <f>'LP Tabel Sem 2'!R75</f>
        <v>0</v>
      </c>
      <c r="W147" s="133">
        <f>'LP Tabel Sem 2'!S75</f>
        <v>0</v>
      </c>
    </row>
    <row r="148" spans="2:23" hidden="1" x14ac:dyDescent="0.25">
      <c r="B148" s="44"/>
      <c r="G148" s="50">
        <v>71</v>
      </c>
      <c r="H148" s="51">
        <f>'LP Tabel Sem 2'!B76</f>
        <v>0</v>
      </c>
      <c r="I148" s="52">
        <f>'LP Tabel Sem 2'!D76</f>
        <v>0</v>
      </c>
      <c r="J148" s="52">
        <f>'LP Tabel Sem 2'!F76</f>
        <v>0</v>
      </c>
      <c r="K148" s="52">
        <f>'LP Tabel Sem 2'!G76</f>
        <v>0</v>
      </c>
      <c r="L148" s="52">
        <f>'LP Tabel Sem 2'!H76</f>
        <v>0</v>
      </c>
      <c r="M148" s="52">
        <f>'LP Tabel Sem 2'!I76</f>
        <v>0</v>
      </c>
      <c r="N148" s="133">
        <f>'LP Tabel Sem 2'!J76</f>
        <v>0</v>
      </c>
      <c r="O148" s="52">
        <f>'LP Tabel Sem 2'!K76</f>
        <v>0</v>
      </c>
      <c r="P148" s="133">
        <f>'LP Tabel Sem 2'!L76</f>
        <v>0</v>
      </c>
      <c r="Q148" s="52">
        <f>'LP Tabel Sem 2'!M76</f>
        <v>0</v>
      </c>
      <c r="R148" s="133">
        <f>'LP Tabel Sem 2'!N76</f>
        <v>0</v>
      </c>
      <c r="S148" s="52">
        <f>'LP Tabel Sem 2'!O76</f>
        <v>0</v>
      </c>
      <c r="T148" s="52">
        <f>'LP Tabel Sem 2'!P76</f>
        <v>0</v>
      </c>
      <c r="U148" s="133">
        <f>'LP Tabel Sem 2'!Q76</f>
        <v>0</v>
      </c>
      <c r="V148" s="133">
        <f>'LP Tabel Sem 2'!R76</f>
        <v>0</v>
      </c>
      <c r="W148" s="133">
        <f>'LP Tabel Sem 2'!S76</f>
        <v>0</v>
      </c>
    </row>
    <row r="149" spans="2:23" hidden="1" x14ac:dyDescent="0.25">
      <c r="B149" s="44"/>
      <c r="G149" s="50">
        <v>72</v>
      </c>
      <c r="H149" s="51">
        <f>'LP Tabel Sem 2'!B77</f>
        <v>0</v>
      </c>
      <c r="I149" s="52">
        <f>'LP Tabel Sem 2'!D77</f>
        <v>0</v>
      </c>
      <c r="J149" s="52">
        <f>'LP Tabel Sem 2'!F77</f>
        <v>0</v>
      </c>
      <c r="K149" s="52">
        <f>'LP Tabel Sem 2'!G77</f>
        <v>0</v>
      </c>
      <c r="L149" s="52">
        <f>'LP Tabel Sem 2'!H77</f>
        <v>0</v>
      </c>
      <c r="M149" s="52">
        <f>'LP Tabel Sem 2'!I77</f>
        <v>0</v>
      </c>
      <c r="N149" s="133">
        <f>'LP Tabel Sem 2'!J77</f>
        <v>0</v>
      </c>
      <c r="O149" s="52">
        <f>'LP Tabel Sem 2'!K77</f>
        <v>0</v>
      </c>
      <c r="P149" s="133">
        <f>'LP Tabel Sem 2'!L77</f>
        <v>0</v>
      </c>
      <c r="Q149" s="52">
        <f>'LP Tabel Sem 2'!M77</f>
        <v>0</v>
      </c>
      <c r="R149" s="133">
        <f>'LP Tabel Sem 2'!N77</f>
        <v>0</v>
      </c>
      <c r="S149" s="52">
        <f>'LP Tabel Sem 2'!O77</f>
        <v>0</v>
      </c>
      <c r="T149" s="52">
        <f>'LP Tabel Sem 2'!P77</f>
        <v>0</v>
      </c>
      <c r="U149" s="133">
        <f>'LP Tabel Sem 2'!Q77</f>
        <v>0</v>
      </c>
      <c r="V149" s="133">
        <f>'LP Tabel Sem 2'!R77</f>
        <v>0</v>
      </c>
      <c r="W149" s="133">
        <f>'LP Tabel Sem 2'!S77</f>
        <v>0</v>
      </c>
    </row>
    <row r="150" spans="2:23" hidden="1" x14ac:dyDescent="0.25">
      <c r="B150" s="44"/>
      <c r="G150" s="50">
        <v>73</v>
      </c>
      <c r="H150" s="51">
        <f>'LP Tabel Sem 2'!B78</f>
        <v>0</v>
      </c>
      <c r="I150" s="52">
        <f>'LP Tabel Sem 2'!D78</f>
        <v>0</v>
      </c>
      <c r="J150" s="52">
        <f>'LP Tabel Sem 2'!F78</f>
        <v>0</v>
      </c>
      <c r="K150" s="52">
        <f>'LP Tabel Sem 2'!G78</f>
        <v>0</v>
      </c>
      <c r="L150" s="52">
        <f>'LP Tabel Sem 2'!H78</f>
        <v>0</v>
      </c>
      <c r="M150" s="52">
        <f>'LP Tabel Sem 2'!I78</f>
        <v>0</v>
      </c>
      <c r="N150" s="133">
        <f>'LP Tabel Sem 2'!J78</f>
        <v>0</v>
      </c>
      <c r="O150" s="52">
        <f>'LP Tabel Sem 2'!K78</f>
        <v>0</v>
      </c>
      <c r="P150" s="133">
        <f>'LP Tabel Sem 2'!L78</f>
        <v>0</v>
      </c>
      <c r="Q150" s="52">
        <f>'LP Tabel Sem 2'!M78</f>
        <v>0</v>
      </c>
      <c r="R150" s="133">
        <f>'LP Tabel Sem 2'!N78</f>
        <v>0</v>
      </c>
      <c r="S150" s="52">
        <f>'LP Tabel Sem 2'!O78</f>
        <v>0</v>
      </c>
      <c r="T150" s="52">
        <f>'LP Tabel Sem 2'!P78</f>
        <v>0</v>
      </c>
      <c r="U150" s="133">
        <f>'LP Tabel Sem 2'!Q78</f>
        <v>0</v>
      </c>
      <c r="V150" s="133">
        <f>'LP Tabel Sem 2'!R78</f>
        <v>0</v>
      </c>
      <c r="W150" s="133">
        <f>'LP Tabel Sem 2'!S78</f>
        <v>0</v>
      </c>
    </row>
    <row r="151" spans="2:23" hidden="1" x14ac:dyDescent="0.25">
      <c r="B151" s="44"/>
      <c r="G151" s="50">
        <v>74</v>
      </c>
      <c r="H151" s="51">
        <f>'LP Tabel Sem 2'!B79</f>
        <v>0</v>
      </c>
      <c r="I151" s="52">
        <f>'LP Tabel Sem 2'!D79</f>
        <v>0</v>
      </c>
      <c r="J151" s="52">
        <f>'LP Tabel Sem 2'!F79</f>
        <v>0</v>
      </c>
      <c r="K151" s="52">
        <f>'LP Tabel Sem 2'!G79</f>
        <v>0</v>
      </c>
      <c r="L151" s="52">
        <f>'LP Tabel Sem 2'!H79</f>
        <v>0</v>
      </c>
      <c r="M151" s="52">
        <f>'LP Tabel Sem 2'!I79</f>
        <v>0</v>
      </c>
      <c r="N151" s="133">
        <f>'LP Tabel Sem 2'!J79</f>
        <v>0</v>
      </c>
      <c r="O151" s="52">
        <f>'LP Tabel Sem 2'!K79</f>
        <v>0</v>
      </c>
      <c r="P151" s="133">
        <f>'LP Tabel Sem 2'!L79</f>
        <v>0</v>
      </c>
      <c r="Q151" s="52">
        <f>'LP Tabel Sem 2'!M79</f>
        <v>0</v>
      </c>
      <c r="R151" s="133">
        <f>'LP Tabel Sem 2'!N79</f>
        <v>0</v>
      </c>
      <c r="S151" s="52">
        <f>'LP Tabel Sem 2'!O79</f>
        <v>0</v>
      </c>
      <c r="T151" s="52">
        <f>'LP Tabel Sem 2'!P79</f>
        <v>0</v>
      </c>
      <c r="U151" s="133">
        <f>'LP Tabel Sem 2'!Q79</f>
        <v>0</v>
      </c>
      <c r="V151" s="133">
        <f>'LP Tabel Sem 2'!R79</f>
        <v>0</v>
      </c>
      <c r="W151" s="133">
        <f>'LP Tabel Sem 2'!S79</f>
        <v>0</v>
      </c>
    </row>
    <row r="152" spans="2:23" hidden="1" x14ac:dyDescent="0.25">
      <c r="B152" s="44"/>
      <c r="G152" s="50">
        <v>75</v>
      </c>
      <c r="H152" s="51">
        <f>'LP Tabel Sem 2'!B80</f>
        <v>0</v>
      </c>
      <c r="I152" s="52">
        <f>'LP Tabel Sem 2'!D80</f>
        <v>0</v>
      </c>
      <c r="J152" s="52">
        <f>'LP Tabel Sem 2'!F80</f>
        <v>0</v>
      </c>
      <c r="K152" s="52">
        <f>'LP Tabel Sem 2'!G80</f>
        <v>0</v>
      </c>
      <c r="L152" s="52">
        <f>'LP Tabel Sem 2'!H80</f>
        <v>0</v>
      </c>
      <c r="M152" s="52">
        <f>'LP Tabel Sem 2'!I80</f>
        <v>0</v>
      </c>
      <c r="N152" s="133">
        <f>'LP Tabel Sem 2'!J80</f>
        <v>0</v>
      </c>
      <c r="O152" s="52">
        <f>'LP Tabel Sem 2'!K80</f>
        <v>0</v>
      </c>
      <c r="P152" s="133">
        <f>'LP Tabel Sem 2'!L80</f>
        <v>0</v>
      </c>
      <c r="Q152" s="52">
        <f>'LP Tabel Sem 2'!M80</f>
        <v>0</v>
      </c>
      <c r="R152" s="133">
        <f>'LP Tabel Sem 2'!N80</f>
        <v>0</v>
      </c>
      <c r="S152" s="52">
        <f>'LP Tabel Sem 2'!O80</f>
        <v>0</v>
      </c>
      <c r="T152" s="52">
        <f>'LP Tabel Sem 2'!P80</f>
        <v>0</v>
      </c>
      <c r="U152" s="133">
        <f>'LP Tabel Sem 2'!Q80</f>
        <v>0</v>
      </c>
      <c r="V152" s="133">
        <f>'LP Tabel Sem 2'!R80</f>
        <v>0</v>
      </c>
      <c r="W152" s="133">
        <f>'LP Tabel Sem 2'!S80</f>
        <v>0</v>
      </c>
    </row>
    <row r="153" spans="2:23" hidden="1" x14ac:dyDescent="0.25">
      <c r="B153" s="44"/>
      <c r="G153" s="50">
        <v>76</v>
      </c>
      <c r="H153" s="51">
        <f>'LP Tabel Sem 2'!B81</f>
        <v>0</v>
      </c>
      <c r="I153" s="52">
        <f>'LP Tabel Sem 2'!D81</f>
        <v>0</v>
      </c>
      <c r="J153" s="52">
        <f>'LP Tabel Sem 2'!F81</f>
        <v>0</v>
      </c>
      <c r="K153" s="52">
        <f>'LP Tabel Sem 2'!G81</f>
        <v>0</v>
      </c>
      <c r="L153" s="52">
        <f>'LP Tabel Sem 2'!H81</f>
        <v>0</v>
      </c>
      <c r="M153" s="52">
        <f>'LP Tabel Sem 2'!I81</f>
        <v>0</v>
      </c>
      <c r="N153" s="133">
        <f>'LP Tabel Sem 2'!J81</f>
        <v>0</v>
      </c>
      <c r="O153" s="52">
        <f>'LP Tabel Sem 2'!K81</f>
        <v>0</v>
      </c>
      <c r="P153" s="133">
        <f>'LP Tabel Sem 2'!L81</f>
        <v>0</v>
      </c>
      <c r="Q153" s="52">
        <f>'LP Tabel Sem 2'!M81</f>
        <v>0</v>
      </c>
      <c r="R153" s="133">
        <f>'LP Tabel Sem 2'!N81</f>
        <v>0</v>
      </c>
      <c r="S153" s="52">
        <f>'LP Tabel Sem 2'!O81</f>
        <v>0</v>
      </c>
      <c r="T153" s="52">
        <f>'LP Tabel Sem 2'!P81</f>
        <v>0</v>
      </c>
      <c r="U153" s="133">
        <f>'LP Tabel Sem 2'!Q81</f>
        <v>0</v>
      </c>
      <c r="V153" s="133">
        <f>'LP Tabel Sem 2'!R81</f>
        <v>0</v>
      </c>
      <c r="W153" s="133">
        <f>'LP Tabel Sem 2'!S81</f>
        <v>0</v>
      </c>
    </row>
    <row r="154" spans="2:23" hidden="1" x14ac:dyDescent="0.25">
      <c r="B154" s="44"/>
      <c r="G154" s="50">
        <v>77</v>
      </c>
      <c r="H154" s="51">
        <f>'LP Tabel Sem 2'!B82</f>
        <v>0</v>
      </c>
      <c r="I154" s="52">
        <f>'LP Tabel Sem 2'!D82</f>
        <v>0</v>
      </c>
      <c r="J154" s="52">
        <f>'LP Tabel Sem 2'!F82</f>
        <v>0</v>
      </c>
      <c r="K154" s="52">
        <f>'LP Tabel Sem 2'!G82</f>
        <v>0</v>
      </c>
      <c r="L154" s="52">
        <f>'LP Tabel Sem 2'!H82</f>
        <v>0</v>
      </c>
      <c r="M154" s="52">
        <f>'LP Tabel Sem 2'!I82</f>
        <v>0</v>
      </c>
      <c r="N154" s="133">
        <f>'LP Tabel Sem 2'!J82</f>
        <v>0</v>
      </c>
      <c r="O154" s="52">
        <f>'LP Tabel Sem 2'!K82</f>
        <v>0</v>
      </c>
      <c r="P154" s="133">
        <f>'LP Tabel Sem 2'!L82</f>
        <v>0</v>
      </c>
      <c r="Q154" s="52">
        <f>'LP Tabel Sem 2'!M82</f>
        <v>0</v>
      </c>
      <c r="R154" s="133">
        <f>'LP Tabel Sem 2'!N82</f>
        <v>0</v>
      </c>
      <c r="S154" s="52">
        <f>'LP Tabel Sem 2'!O82</f>
        <v>0</v>
      </c>
      <c r="T154" s="52">
        <f>'LP Tabel Sem 2'!P82</f>
        <v>0</v>
      </c>
      <c r="U154" s="133">
        <f>'LP Tabel Sem 2'!Q82</f>
        <v>0</v>
      </c>
      <c r="V154" s="133">
        <f>'LP Tabel Sem 2'!R82</f>
        <v>0</v>
      </c>
      <c r="W154" s="133">
        <f>'LP Tabel Sem 2'!S82</f>
        <v>0</v>
      </c>
    </row>
    <row r="155" spans="2:23" hidden="1" x14ac:dyDescent="0.25">
      <c r="B155" s="44"/>
      <c r="G155" s="50">
        <v>78</v>
      </c>
      <c r="H155" s="51">
        <f>'LP Tabel Sem 2'!B83</f>
        <v>0</v>
      </c>
      <c r="I155" s="52">
        <f>'LP Tabel Sem 2'!D83</f>
        <v>0</v>
      </c>
      <c r="J155" s="52">
        <f>'LP Tabel Sem 2'!F83</f>
        <v>0</v>
      </c>
      <c r="K155" s="52">
        <f>'LP Tabel Sem 2'!G83</f>
        <v>0</v>
      </c>
      <c r="L155" s="52">
        <f>'LP Tabel Sem 2'!H83</f>
        <v>0</v>
      </c>
      <c r="M155" s="52">
        <f>'LP Tabel Sem 2'!I83</f>
        <v>0</v>
      </c>
      <c r="N155" s="133">
        <f>'LP Tabel Sem 2'!J83</f>
        <v>0</v>
      </c>
      <c r="O155" s="52">
        <f>'LP Tabel Sem 2'!K83</f>
        <v>0</v>
      </c>
      <c r="P155" s="133">
        <f>'LP Tabel Sem 2'!L83</f>
        <v>0</v>
      </c>
      <c r="Q155" s="52">
        <f>'LP Tabel Sem 2'!M83</f>
        <v>0</v>
      </c>
      <c r="R155" s="133">
        <f>'LP Tabel Sem 2'!N83</f>
        <v>0</v>
      </c>
      <c r="S155" s="52">
        <f>'LP Tabel Sem 2'!O83</f>
        <v>0</v>
      </c>
      <c r="T155" s="52">
        <f>'LP Tabel Sem 2'!P83</f>
        <v>0</v>
      </c>
      <c r="U155" s="133">
        <f>'LP Tabel Sem 2'!Q83</f>
        <v>0</v>
      </c>
      <c r="V155" s="133">
        <f>'LP Tabel Sem 2'!R83</f>
        <v>0</v>
      </c>
      <c r="W155" s="133">
        <f>'LP Tabel Sem 2'!S83</f>
        <v>0</v>
      </c>
    </row>
    <row r="156" spans="2:23" hidden="1" x14ac:dyDescent="0.25">
      <c r="B156" s="44"/>
      <c r="G156" s="50">
        <v>79</v>
      </c>
      <c r="H156" s="51">
        <f>'LP Tabel Sem 2'!B84</f>
        <v>0</v>
      </c>
      <c r="I156" s="52">
        <f>'LP Tabel Sem 2'!D84</f>
        <v>0</v>
      </c>
      <c r="J156" s="52">
        <f>'LP Tabel Sem 2'!F84</f>
        <v>0</v>
      </c>
      <c r="K156" s="52">
        <f>'LP Tabel Sem 2'!G84</f>
        <v>0</v>
      </c>
      <c r="L156" s="52">
        <f>'LP Tabel Sem 2'!H84</f>
        <v>0</v>
      </c>
      <c r="M156" s="52">
        <f>'LP Tabel Sem 2'!I84</f>
        <v>0</v>
      </c>
      <c r="N156" s="133">
        <f>'LP Tabel Sem 2'!J84</f>
        <v>0</v>
      </c>
      <c r="O156" s="52">
        <f>'LP Tabel Sem 2'!K84</f>
        <v>0</v>
      </c>
      <c r="P156" s="133">
        <f>'LP Tabel Sem 2'!L84</f>
        <v>0</v>
      </c>
      <c r="Q156" s="52">
        <f>'LP Tabel Sem 2'!M84</f>
        <v>0</v>
      </c>
      <c r="R156" s="133">
        <f>'LP Tabel Sem 2'!N84</f>
        <v>0</v>
      </c>
      <c r="S156" s="52">
        <f>'LP Tabel Sem 2'!O84</f>
        <v>0</v>
      </c>
      <c r="T156" s="52">
        <f>'LP Tabel Sem 2'!P84</f>
        <v>0</v>
      </c>
      <c r="U156" s="133">
        <f>'LP Tabel Sem 2'!Q84</f>
        <v>0</v>
      </c>
      <c r="V156" s="133">
        <f>'LP Tabel Sem 2'!R84</f>
        <v>0</v>
      </c>
      <c r="W156" s="133">
        <f>'LP Tabel Sem 2'!S84</f>
        <v>0</v>
      </c>
    </row>
    <row r="157" spans="2:23" hidden="1" x14ac:dyDescent="0.25">
      <c r="B157" s="44"/>
      <c r="G157" s="50">
        <v>80</v>
      </c>
      <c r="H157" s="51">
        <f>'LP Tabel Sem 2'!B85</f>
        <v>0</v>
      </c>
      <c r="I157" s="52">
        <f>'LP Tabel Sem 2'!D85</f>
        <v>0</v>
      </c>
      <c r="J157" s="52">
        <f>'LP Tabel Sem 2'!F85</f>
        <v>0</v>
      </c>
      <c r="K157" s="52">
        <f>'LP Tabel Sem 2'!G85</f>
        <v>0</v>
      </c>
      <c r="L157" s="52">
        <f>'LP Tabel Sem 2'!H85</f>
        <v>0</v>
      </c>
      <c r="M157" s="52">
        <f>'LP Tabel Sem 2'!I85</f>
        <v>0</v>
      </c>
      <c r="N157" s="133">
        <f>'LP Tabel Sem 2'!J85</f>
        <v>0</v>
      </c>
      <c r="O157" s="52">
        <f>'LP Tabel Sem 2'!K85</f>
        <v>0</v>
      </c>
      <c r="P157" s="133">
        <f>'LP Tabel Sem 2'!L85</f>
        <v>0</v>
      </c>
      <c r="Q157" s="52">
        <f>'LP Tabel Sem 2'!M85</f>
        <v>0</v>
      </c>
      <c r="R157" s="133">
        <f>'LP Tabel Sem 2'!N85</f>
        <v>0</v>
      </c>
      <c r="S157" s="52">
        <f>'LP Tabel Sem 2'!O85</f>
        <v>0</v>
      </c>
      <c r="T157" s="52">
        <f>'LP Tabel Sem 2'!P85</f>
        <v>0</v>
      </c>
      <c r="U157" s="133">
        <f>'LP Tabel Sem 2'!Q85</f>
        <v>0</v>
      </c>
      <c r="V157" s="133">
        <f>'LP Tabel Sem 2'!R85</f>
        <v>0</v>
      </c>
      <c r="W157" s="133">
        <f>'LP Tabel Sem 2'!S85</f>
        <v>0</v>
      </c>
    </row>
    <row r="158" spans="2:23" hidden="1" x14ac:dyDescent="0.25">
      <c r="B158" s="44"/>
      <c r="G158" s="89"/>
      <c r="H158" s="132"/>
      <c r="I158" s="90"/>
      <c r="J158" s="90"/>
      <c r="K158" s="90"/>
      <c r="L158" s="90"/>
      <c r="M158" s="90"/>
      <c r="N158" s="89"/>
      <c r="O158" s="90"/>
      <c r="P158" s="89"/>
      <c r="Q158" s="90"/>
      <c r="R158" s="89"/>
      <c r="S158" s="90"/>
      <c r="T158" s="90"/>
      <c r="U158" s="89"/>
      <c r="V158" s="89"/>
      <c r="W158" s="89"/>
    </row>
    <row r="159" spans="2:23" hidden="1" x14ac:dyDescent="0.25">
      <c r="H159" s="45"/>
    </row>
    <row r="160" spans="2:23" hidden="1" x14ac:dyDescent="0.25">
      <c r="H160" s="45"/>
    </row>
    <row r="161" spans="8:8" x14ac:dyDescent="0.25">
      <c r="H161" s="45"/>
    </row>
  </sheetData>
  <sheetProtection algorithmName="SHA-512" hashValue="qDA7nQbE1bDBbokY0zudnuxovWj7EVGEAgZ/DLu6jwm5d/XxUdiGzMRt+2Q7LhsV37tkQDQNL5fgznPnAv7O1A==" saltValue="qLS1U6+OGpzGWBsjH9TXLg==" spinCount="100000" sheet="1" objects="1" scenarios="1" formatRows="0"/>
  <mergeCells count="27">
    <mergeCell ref="M76:R76"/>
    <mergeCell ref="S76:S77"/>
    <mergeCell ref="T76:T77"/>
    <mergeCell ref="U76:W76"/>
    <mergeCell ref="M77:N77"/>
    <mergeCell ref="O77:P77"/>
    <mergeCell ref="Q77:R77"/>
    <mergeCell ref="L76:L77"/>
    <mergeCell ref="B26:D26"/>
    <mergeCell ref="B29:D29"/>
    <mergeCell ref="C33:D33"/>
    <mergeCell ref="C34:D34"/>
    <mergeCell ref="C44:D44"/>
    <mergeCell ref="C52:D52"/>
    <mergeCell ref="G76:G77"/>
    <mergeCell ref="H76:H77"/>
    <mergeCell ref="I76:I77"/>
    <mergeCell ref="J76:J77"/>
    <mergeCell ref="K76:K77"/>
    <mergeCell ref="B23:E23"/>
    <mergeCell ref="A2:E2"/>
    <mergeCell ref="D13:E13"/>
    <mergeCell ref="D15:E15"/>
    <mergeCell ref="D17:E17"/>
    <mergeCell ref="B22:D22"/>
    <mergeCell ref="A11:B11"/>
    <mergeCell ref="A3:E3"/>
  </mergeCells>
  <printOptions horizontalCentered="1"/>
  <pageMargins left="0.7" right="0.7" top="0.75" bottom="0.75" header="0.3" footer="0.3"/>
  <pageSetup paperSize="9" scale="89" fitToHeight="0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"/>
  <sheetViews>
    <sheetView workbookViewId="0"/>
  </sheetViews>
  <sheetFormatPr defaultRowHeight="15" x14ac:dyDescent="0.25"/>
  <cols>
    <col min="1" max="16384" width="9.140625" style="168"/>
  </cols>
  <sheetData>
    <row r="2" spans="2:14" ht="34.5" x14ac:dyDescent="0.45">
      <c r="B2" s="197" t="s">
        <v>77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2:14" ht="34.5" x14ac:dyDescent="0.45">
      <c r="B3" s="198" t="s">
        <v>158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</row>
  </sheetData>
  <sheetProtection algorithmName="SHA-512" hashValue="8H1Do96CQyWEL0GX9jiryMLIS4nKhk0NlZvwKoeEoi9R0lbmLTJbaBkBLYs4xBro0Y5xbtWdjR8S437VVTZpGw==" saltValue="SWbmD6sAnU0ZC3yhUl5Vmw==" spinCount="100000" sheet="1" objects="1" scenarios="1"/>
  <mergeCells count="2">
    <mergeCell ref="B2:N2"/>
    <mergeCell ref="B3:N3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G100"/>
  <sheetViews>
    <sheetView zoomScaleNormal="100" workbookViewId="0">
      <selection activeCell="V11" sqref="V11:AA11"/>
    </sheetView>
  </sheetViews>
  <sheetFormatPr defaultRowHeight="12.75" x14ac:dyDescent="0.2"/>
  <cols>
    <col min="1" max="1" width="5.140625" style="15" customWidth="1"/>
    <col min="2" max="2" width="16.140625" style="15" customWidth="1"/>
    <col min="3" max="3" width="33.5703125" style="15" customWidth="1"/>
    <col min="4" max="33" width="2.7109375" style="15" customWidth="1"/>
    <col min="34" max="34" width="19.28515625" style="15" customWidth="1"/>
    <col min="35" max="35" width="21.28515625" style="15" customWidth="1"/>
    <col min="36" max="37" width="3.7109375" style="15" customWidth="1"/>
    <col min="38" max="38" width="4" style="15" customWidth="1"/>
    <col min="39" max="39" width="2.28515625" style="15" customWidth="1"/>
    <col min="40" max="45" width="3.7109375" style="15" customWidth="1"/>
    <col min="46" max="46" width="3.7109375" style="16" customWidth="1"/>
    <col min="47" max="99" width="3.7109375" style="15" customWidth="1"/>
    <col min="100" max="16384" width="9.140625" style="15"/>
  </cols>
  <sheetData>
    <row r="1" spans="1:85" ht="18" x14ac:dyDescent="0.25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85" ht="18" x14ac:dyDescent="0.25">
      <c r="A2" s="208" t="s">
        <v>160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</row>
    <row r="3" spans="1:85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</row>
    <row r="4" spans="1:85" x14ac:dyDescent="0.2">
      <c r="A4" s="37" t="s">
        <v>20</v>
      </c>
      <c r="B4" s="37"/>
      <c r="C4" s="19">
        <f>INPUT!D16</f>
        <v>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X4" s="17"/>
      <c r="Y4" s="17"/>
      <c r="Z4" s="17"/>
      <c r="AA4" s="17"/>
      <c r="AB4" s="17"/>
      <c r="AC4" s="17"/>
      <c r="AD4" s="17"/>
      <c r="AE4" s="17"/>
      <c r="AF4" s="17"/>
      <c r="AH4" s="32" t="s">
        <v>23</v>
      </c>
      <c r="AI4" s="19">
        <f>INPUT!D18</f>
        <v>0</v>
      </c>
      <c r="AK4" s="17"/>
      <c r="AL4" s="17"/>
    </row>
    <row r="5" spans="1:85" x14ac:dyDescent="0.2">
      <c r="A5" s="37" t="s">
        <v>33</v>
      </c>
      <c r="B5" s="37"/>
      <c r="C5" s="19">
        <f>INPUT!K16</f>
        <v>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X5" s="17"/>
      <c r="Y5" s="17"/>
      <c r="Z5" s="17"/>
      <c r="AA5" s="17"/>
      <c r="AB5" s="17"/>
      <c r="AC5" s="17"/>
      <c r="AD5" s="17"/>
      <c r="AE5" s="17"/>
      <c r="AF5" s="17"/>
      <c r="AH5" s="32" t="s">
        <v>24</v>
      </c>
      <c r="AI5" s="19" t="s">
        <v>71</v>
      </c>
      <c r="AK5" s="17"/>
      <c r="AL5" s="17"/>
    </row>
    <row r="6" spans="1:85" x14ac:dyDescent="0.2">
      <c r="A6" s="37" t="s">
        <v>9</v>
      </c>
      <c r="B6" s="37"/>
      <c r="C6" s="20">
        <f>INPUT!K17</f>
        <v>0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X6" s="17"/>
      <c r="Y6" s="17"/>
      <c r="Z6" s="17"/>
      <c r="AA6" s="17"/>
      <c r="AB6" s="17"/>
      <c r="AC6" s="17"/>
      <c r="AD6" s="17"/>
      <c r="AE6" s="17"/>
      <c r="AF6" s="17"/>
      <c r="AI6" s="21"/>
      <c r="AK6" s="17"/>
      <c r="AL6" s="17"/>
    </row>
    <row r="8" spans="1:85" ht="25.5" customHeight="1" x14ac:dyDescent="0.2">
      <c r="A8" s="209" t="s">
        <v>2</v>
      </c>
      <c r="B8" s="210" t="s">
        <v>152</v>
      </c>
      <c r="C8" s="210"/>
      <c r="D8" s="210" t="s">
        <v>3</v>
      </c>
      <c r="E8" s="210"/>
      <c r="F8" s="210"/>
      <c r="G8" s="210"/>
      <c r="H8" s="210"/>
      <c r="I8" s="210" t="s">
        <v>4</v>
      </c>
      <c r="J8" s="210"/>
      <c r="K8" s="210"/>
      <c r="L8" s="210"/>
      <c r="M8" s="210"/>
      <c r="N8" s="210" t="s">
        <v>5</v>
      </c>
      <c r="O8" s="210"/>
      <c r="P8" s="210"/>
      <c r="Q8" s="210"/>
      <c r="R8" s="210"/>
      <c r="S8" s="210" t="s">
        <v>6</v>
      </c>
      <c r="T8" s="210"/>
      <c r="U8" s="210"/>
      <c r="V8" s="210"/>
      <c r="W8" s="210"/>
      <c r="X8" s="210" t="s">
        <v>7</v>
      </c>
      <c r="Y8" s="210"/>
      <c r="Z8" s="210"/>
      <c r="AA8" s="210"/>
      <c r="AB8" s="210"/>
      <c r="AC8" s="210" t="s">
        <v>8</v>
      </c>
      <c r="AD8" s="210"/>
      <c r="AE8" s="210"/>
      <c r="AF8" s="210"/>
      <c r="AG8" s="210"/>
      <c r="AH8" s="210" t="s">
        <v>9</v>
      </c>
      <c r="AI8" s="210" t="s">
        <v>10</v>
      </c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3"/>
      <c r="AU8" s="22"/>
      <c r="AV8" s="22"/>
    </row>
    <row r="9" spans="1:85" ht="17.100000000000001" customHeight="1" x14ac:dyDescent="0.2">
      <c r="A9" s="209"/>
      <c r="B9" s="210"/>
      <c r="C9" s="210"/>
      <c r="D9" s="137">
        <v>1</v>
      </c>
      <c r="E9" s="137">
        <v>2</v>
      </c>
      <c r="F9" s="137">
        <v>3</v>
      </c>
      <c r="G9" s="137">
        <v>4</v>
      </c>
      <c r="H9" s="137">
        <v>5</v>
      </c>
      <c r="I9" s="137">
        <v>1</v>
      </c>
      <c r="J9" s="137">
        <v>2</v>
      </c>
      <c r="K9" s="137">
        <v>3</v>
      </c>
      <c r="L9" s="137">
        <v>4</v>
      </c>
      <c r="M9" s="137">
        <v>5</v>
      </c>
      <c r="N9" s="137">
        <v>1</v>
      </c>
      <c r="O9" s="137">
        <v>2</v>
      </c>
      <c r="P9" s="137">
        <v>3</v>
      </c>
      <c r="Q9" s="137">
        <v>4</v>
      </c>
      <c r="R9" s="137">
        <v>5</v>
      </c>
      <c r="S9" s="137">
        <v>1</v>
      </c>
      <c r="T9" s="137">
        <v>2</v>
      </c>
      <c r="U9" s="137">
        <v>3</v>
      </c>
      <c r="V9" s="137">
        <v>4</v>
      </c>
      <c r="W9" s="137">
        <v>5</v>
      </c>
      <c r="X9" s="137">
        <v>1</v>
      </c>
      <c r="Y9" s="137">
        <v>2</v>
      </c>
      <c r="Z9" s="137">
        <v>3</v>
      </c>
      <c r="AA9" s="137">
        <v>4</v>
      </c>
      <c r="AB9" s="137">
        <v>5</v>
      </c>
      <c r="AC9" s="137">
        <v>1</v>
      </c>
      <c r="AD9" s="137">
        <v>2</v>
      </c>
      <c r="AE9" s="137">
        <v>3</v>
      </c>
      <c r="AF9" s="137">
        <v>4</v>
      </c>
      <c r="AG9" s="137">
        <v>5</v>
      </c>
      <c r="AH9" s="210"/>
      <c r="AI9" s="210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3"/>
      <c r="AU9" s="22"/>
      <c r="AV9" s="22"/>
    </row>
    <row r="10" spans="1:85" ht="17.100000000000001" customHeight="1" x14ac:dyDescent="0.2">
      <c r="A10" s="209"/>
      <c r="B10" s="210"/>
      <c r="C10" s="210"/>
      <c r="D10" s="137"/>
      <c r="E10" s="176">
        <f>$C$6</f>
        <v>0</v>
      </c>
      <c r="F10" s="137">
        <f>$C$6</f>
        <v>0</v>
      </c>
      <c r="G10" s="137"/>
      <c r="H10" s="137"/>
      <c r="I10" s="176"/>
      <c r="J10" s="176">
        <v>0</v>
      </c>
      <c r="K10" s="176">
        <f t="shared" ref="K10:L10" si="0">$C$6</f>
        <v>0</v>
      </c>
      <c r="L10" s="176">
        <f t="shared" si="0"/>
        <v>0</v>
      </c>
      <c r="M10" s="176">
        <v>0</v>
      </c>
      <c r="N10" s="137">
        <f>$C$6</f>
        <v>0</v>
      </c>
      <c r="O10" s="137">
        <f>$C$6</f>
        <v>0</v>
      </c>
      <c r="P10" s="137">
        <f>$C$6</f>
        <v>0</v>
      </c>
      <c r="Q10" s="137">
        <f>$C$6</f>
        <v>0</v>
      </c>
      <c r="R10" s="137"/>
      <c r="S10" s="137">
        <f t="shared" ref="S10:Z10" si="1">$C$6</f>
        <v>0</v>
      </c>
      <c r="T10" s="137">
        <f t="shared" si="1"/>
        <v>0</v>
      </c>
      <c r="U10" s="137"/>
      <c r="V10" s="137">
        <f t="shared" si="1"/>
        <v>0</v>
      </c>
      <c r="W10" s="176">
        <f t="shared" si="1"/>
        <v>0</v>
      </c>
      <c r="X10" s="137">
        <f t="shared" si="1"/>
        <v>0</v>
      </c>
      <c r="Y10" s="137">
        <f t="shared" si="1"/>
        <v>0</v>
      </c>
      <c r="Z10" s="137">
        <f t="shared" si="1"/>
        <v>0</v>
      </c>
      <c r="AA10" s="176">
        <v>0</v>
      </c>
      <c r="AB10" s="176"/>
      <c r="AC10" s="176"/>
      <c r="AD10" s="137"/>
      <c r="AE10" s="137"/>
      <c r="AF10" s="137"/>
      <c r="AG10" s="137"/>
      <c r="AH10" s="210"/>
      <c r="AI10" s="210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</row>
    <row r="11" spans="1:85" ht="12.75" customHeight="1" x14ac:dyDescent="0.2">
      <c r="A11" s="169"/>
      <c r="B11" s="212"/>
      <c r="C11" s="213"/>
      <c r="D11" s="187"/>
      <c r="E11" s="188"/>
      <c r="F11" s="188"/>
      <c r="G11" s="189"/>
      <c r="H11" s="189"/>
      <c r="I11" s="189"/>
      <c r="J11" s="188"/>
      <c r="K11" s="188"/>
      <c r="L11" s="188"/>
      <c r="M11" s="188"/>
      <c r="N11" s="188"/>
      <c r="O11" s="188"/>
      <c r="P11" s="188"/>
      <c r="Q11" s="188"/>
      <c r="R11" s="187"/>
      <c r="S11" s="188"/>
      <c r="T11" s="188"/>
      <c r="U11" s="201" t="s">
        <v>168</v>
      </c>
      <c r="V11" s="188"/>
      <c r="W11" s="188"/>
      <c r="X11" s="188"/>
      <c r="Y11" s="188"/>
      <c r="Z11" s="188"/>
      <c r="AA11" s="188"/>
      <c r="AB11" s="187"/>
      <c r="AC11" s="203" t="s">
        <v>169</v>
      </c>
      <c r="AD11" s="204"/>
      <c r="AE11" s="187"/>
      <c r="AF11" s="187"/>
      <c r="AG11" s="187"/>
      <c r="AH11" s="24">
        <f>SUM(D11:AA11)</f>
        <v>0</v>
      </c>
      <c r="AI11" s="25"/>
      <c r="AO11" s="26"/>
    </row>
    <row r="12" spans="1:85" x14ac:dyDescent="0.2">
      <c r="A12" s="169"/>
      <c r="B12" s="212"/>
      <c r="C12" s="213"/>
      <c r="D12" s="190"/>
      <c r="E12" s="191"/>
      <c r="F12" s="191"/>
      <c r="G12" s="192"/>
      <c r="H12" s="192"/>
      <c r="I12" s="192"/>
      <c r="J12" s="191"/>
      <c r="K12" s="191"/>
      <c r="L12" s="191"/>
      <c r="M12" s="191"/>
      <c r="N12" s="191"/>
      <c r="O12" s="191"/>
      <c r="P12" s="191"/>
      <c r="Q12" s="191"/>
      <c r="R12" s="190"/>
      <c r="S12" s="191"/>
      <c r="T12" s="191"/>
      <c r="U12" s="201"/>
      <c r="V12" s="191"/>
      <c r="W12" s="191"/>
      <c r="X12" s="191"/>
      <c r="Y12" s="191"/>
      <c r="Z12" s="191"/>
      <c r="AA12" s="191"/>
      <c r="AB12" s="190"/>
      <c r="AC12" s="203"/>
      <c r="AD12" s="204"/>
      <c r="AE12" s="190"/>
      <c r="AF12" s="190"/>
      <c r="AG12" s="190"/>
      <c r="AH12" s="24">
        <f t="shared" ref="AH12:AH40" si="2">SUM(D12:AA12)</f>
        <v>0</v>
      </c>
      <c r="AI12" s="25"/>
      <c r="AO12" s="26"/>
      <c r="AT12" s="93"/>
    </row>
    <row r="13" spans="1:85" x14ac:dyDescent="0.2">
      <c r="A13" s="169"/>
      <c r="B13" s="212"/>
      <c r="C13" s="213"/>
      <c r="D13" s="190"/>
      <c r="E13" s="191"/>
      <c r="F13" s="191"/>
      <c r="G13" s="192"/>
      <c r="H13" s="192"/>
      <c r="I13" s="192"/>
      <c r="J13" s="191"/>
      <c r="K13" s="191"/>
      <c r="L13" s="191"/>
      <c r="M13" s="191"/>
      <c r="N13" s="191"/>
      <c r="O13" s="191"/>
      <c r="P13" s="191"/>
      <c r="Q13" s="191"/>
      <c r="R13" s="190"/>
      <c r="S13" s="191"/>
      <c r="T13" s="191"/>
      <c r="U13" s="201"/>
      <c r="V13" s="191"/>
      <c r="W13" s="191"/>
      <c r="X13" s="191"/>
      <c r="Y13" s="191"/>
      <c r="Z13" s="191"/>
      <c r="AA13" s="191"/>
      <c r="AB13" s="190"/>
      <c r="AC13" s="203"/>
      <c r="AD13" s="204"/>
      <c r="AE13" s="190"/>
      <c r="AF13" s="190"/>
      <c r="AG13" s="190"/>
      <c r="AH13" s="24">
        <f t="shared" si="2"/>
        <v>0</v>
      </c>
      <c r="AI13" s="25"/>
      <c r="AO13" s="26"/>
      <c r="AT13" s="93"/>
    </row>
    <row r="14" spans="1:85" x14ac:dyDescent="0.2">
      <c r="A14" s="169"/>
      <c r="B14" s="212"/>
      <c r="C14" s="213"/>
      <c r="D14" s="190"/>
      <c r="E14" s="191"/>
      <c r="F14" s="191"/>
      <c r="G14" s="192"/>
      <c r="H14" s="192"/>
      <c r="I14" s="192"/>
      <c r="J14" s="191"/>
      <c r="K14" s="191"/>
      <c r="L14" s="191"/>
      <c r="M14" s="191"/>
      <c r="N14" s="191"/>
      <c r="O14" s="191"/>
      <c r="P14" s="191"/>
      <c r="Q14" s="191"/>
      <c r="R14" s="190"/>
      <c r="S14" s="191"/>
      <c r="T14" s="191"/>
      <c r="U14" s="201"/>
      <c r="V14" s="191"/>
      <c r="W14" s="191"/>
      <c r="X14" s="191"/>
      <c r="Y14" s="191"/>
      <c r="Z14" s="191"/>
      <c r="AA14" s="191"/>
      <c r="AB14" s="190"/>
      <c r="AC14" s="203"/>
      <c r="AD14" s="204"/>
      <c r="AE14" s="190"/>
      <c r="AF14" s="190"/>
      <c r="AG14" s="190"/>
      <c r="AH14" s="24">
        <f t="shared" si="2"/>
        <v>0</v>
      </c>
      <c r="AI14" s="25"/>
      <c r="AO14" s="26"/>
      <c r="AT14" s="93"/>
    </row>
    <row r="15" spans="1:85" x14ac:dyDescent="0.2">
      <c r="A15" s="169"/>
      <c r="B15" s="212"/>
      <c r="C15" s="213"/>
      <c r="D15" s="190"/>
      <c r="E15" s="191"/>
      <c r="F15" s="191"/>
      <c r="G15" s="192"/>
      <c r="H15" s="192"/>
      <c r="I15" s="192"/>
      <c r="J15" s="191"/>
      <c r="K15" s="191"/>
      <c r="L15" s="191"/>
      <c r="M15" s="191"/>
      <c r="N15" s="191"/>
      <c r="O15" s="191"/>
      <c r="P15" s="191"/>
      <c r="Q15" s="191"/>
      <c r="R15" s="190"/>
      <c r="S15" s="191"/>
      <c r="T15" s="191"/>
      <c r="U15" s="201"/>
      <c r="V15" s="191"/>
      <c r="W15" s="191"/>
      <c r="X15" s="191"/>
      <c r="Y15" s="191"/>
      <c r="Z15" s="191"/>
      <c r="AA15" s="191"/>
      <c r="AB15" s="190"/>
      <c r="AC15" s="203"/>
      <c r="AD15" s="204"/>
      <c r="AE15" s="190"/>
      <c r="AF15" s="190"/>
      <c r="AG15" s="190"/>
      <c r="AH15" s="24">
        <f t="shared" si="2"/>
        <v>0</v>
      </c>
      <c r="AI15" s="25"/>
      <c r="AO15" s="26"/>
      <c r="AT15" s="93"/>
    </row>
    <row r="16" spans="1:85" x14ac:dyDescent="0.2">
      <c r="A16" s="169"/>
      <c r="B16" s="212"/>
      <c r="C16" s="213"/>
      <c r="D16" s="190"/>
      <c r="E16" s="191"/>
      <c r="F16" s="191"/>
      <c r="G16" s="192"/>
      <c r="H16" s="192"/>
      <c r="I16" s="192"/>
      <c r="J16" s="191"/>
      <c r="K16" s="191"/>
      <c r="L16" s="191"/>
      <c r="M16" s="191"/>
      <c r="N16" s="191"/>
      <c r="O16" s="191"/>
      <c r="P16" s="191"/>
      <c r="Q16" s="191"/>
      <c r="R16" s="190"/>
      <c r="S16" s="191"/>
      <c r="T16" s="191"/>
      <c r="U16" s="201"/>
      <c r="V16" s="191"/>
      <c r="W16" s="191"/>
      <c r="X16" s="191"/>
      <c r="Y16" s="191"/>
      <c r="Z16" s="191"/>
      <c r="AA16" s="191"/>
      <c r="AB16" s="190"/>
      <c r="AC16" s="203"/>
      <c r="AD16" s="204"/>
      <c r="AE16" s="190"/>
      <c r="AF16" s="190"/>
      <c r="AG16" s="190"/>
      <c r="AH16" s="24">
        <f t="shared" si="2"/>
        <v>0</v>
      </c>
      <c r="AI16" s="25"/>
      <c r="AO16" s="26"/>
      <c r="AT16" s="93"/>
    </row>
    <row r="17" spans="1:46" x14ac:dyDescent="0.2">
      <c r="A17" s="169"/>
      <c r="B17" s="212"/>
      <c r="C17" s="213"/>
      <c r="D17" s="190"/>
      <c r="E17" s="191"/>
      <c r="F17" s="191"/>
      <c r="G17" s="192"/>
      <c r="H17" s="192"/>
      <c r="I17" s="192"/>
      <c r="J17" s="191"/>
      <c r="K17" s="191"/>
      <c r="L17" s="191"/>
      <c r="M17" s="191"/>
      <c r="N17" s="191"/>
      <c r="O17" s="191"/>
      <c r="P17" s="191"/>
      <c r="Q17" s="191"/>
      <c r="R17" s="190"/>
      <c r="S17" s="191"/>
      <c r="T17" s="191"/>
      <c r="U17" s="201"/>
      <c r="V17" s="191"/>
      <c r="W17" s="191"/>
      <c r="X17" s="191"/>
      <c r="Y17" s="191"/>
      <c r="Z17" s="191"/>
      <c r="AA17" s="191"/>
      <c r="AB17" s="190"/>
      <c r="AC17" s="203"/>
      <c r="AD17" s="204"/>
      <c r="AE17" s="190"/>
      <c r="AF17" s="190"/>
      <c r="AG17" s="190"/>
      <c r="AH17" s="24">
        <f t="shared" si="2"/>
        <v>0</v>
      </c>
      <c r="AI17" s="25"/>
      <c r="AO17" s="26"/>
      <c r="AT17" s="93"/>
    </row>
    <row r="18" spans="1:46" x14ac:dyDescent="0.2">
      <c r="A18" s="169"/>
      <c r="B18" s="212"/>
      <c r="C18" s="213"/>
      <c r="D18" s="190"/>
      <c r="E18" s="191"/>
      <c r="F18" s="191"/>
      <c r="G18" s="192"/>
      <c r="H18" s="192"/>
      <c r="I18" s="192"/>
      <c r="J18" s="191"/>
      <c r="K18" s="191"/>
      <c r="L18" s="191"/>
      <c r="M18" s="191"/>
      <c r="N18" s="191"/>
      <c r="O18" s="191"/>
      <c r="P18" s="191"/>
      <c r="Q18" s="191"/>
      <c r="R18" s="190"/>
      <c r="S18" s="191"/>
      <c r="T18" s="191"/>
      <c r="U18" s="201"/>
      <c r="V18" s="191"/>
      <c r="W18" s="191"/>
      <c r="X18" s="191"/>
      <c r="Y18" s="191"/>
      <c r="Z18" s="191"/>
      <c r="AA18" s="191"/>
      <c r="AB18" s="190"/>
      <c r="AC18" s="203"/>
      <c r="AD18" s="204"/>
      <c r="AE18" s="190"/>
      <c r="AF18" s="190"/>
      <c r="AG18" s="190"/>
      <c r="AH18" s="24">
        <f t="shared" si="2"/>
        <v>0</v>
      </c>
      <c r="AI18" s="25"/>
      <c r="AO18" s="26"/>
      <c r="AT18" s="93"/>
    </row>
    <row r="19" spans="1:46" x14ac:dyDescent="0.2">
      <c r="A19" s="169"/>
      <c r="B19" s="212"/>
      <c r="C19" s="213"/>
      <c r="D19" s="190"/>
      <c r="E19" s="191"/>
      <c r="F19" s="191"/>
      <c r="G19" s="192"/>
      <c r="H19" s="192"/>
      <c r="I19" s="192"/>
      <c r="J19" s="191"/>
      <c r="K19" s="191"/>
      <c r="L19" s="191"/>
      <c r="M19" s="191"/>
      <c r="N19" s="191"/>
      <c r="O19" s="191"/>
      <c r="P19" s="191"/>
      <c r="Q19" s="191"/>
      <c r="R19" s="190"/>
      <c r="S19" s="191"/>
      <c r="T19" s="191"/>
      <c r="U19" s="201"/>
      <c r="V19" s="191"/>
      <c r="W19" s="191"/>
      <c r="X19" s="191"/>
      <c r="Y19" s="191"/>
      <c r="Z19" s="191"/>
      <c r="AA19" s="191"/>
      <c r="AB19" s="190"/>
      <c r="AC19" s="203"/>
      <c r="AD19" s="204"/>
      <c r="AE19" s="190"/>
      <c r="AF19" s="190"/>
      <c r="AG19" s="190"/>
      <c r="AH19" s="24">
        <f t="shared" si="2"/>
        <v>0</v>
      </c>
      <c r="AI19" s="25"/>
      <c r="AO19" s="26"/>
      <c r="AT19" s="93"/>
    </row>
    <row r="20" spans="1:46" x14ac:dyDescent="0.2">
      <c r="A20" s="169"/>
      <c r="B20" s="212"/>
      <c r="C20" s="213"/>
      <c r="D20" s="190"/>
      <c r="E20" s="191"/>
      <c r="F20" s="191"/>
      <c r="G20" s="192"/>
      <c r="H20" s="192"/>
      <c r="I20" s="192"/>
      <c r="J20" s="191"/>
      <c r="K20" s="191"/>
      <c r="L20" s="191"/>
      <c r="M20" s="191"/>
      <c r="N20" s="191"/>
      <c r="O20" s="191"/>
      <c r="P20" s="191"/>
      <c r="Q20" s="191"/>
      <c r="R20" s="190"/>
      <c r="S20" s="191"/>
      <c r="T20" s="191"/>
      <c r="U20" s="201"/>
      <c r="V20" s="191"/>
      <c r="W20" s="191"/>
      <c r="X20" s="191"/>
      <c r="Y20" s="191"/>
      <c r="Z20" s="191"/>
      <c r="AA20" s="191"/>
      <c r="AB20" s="190"/>
      <c r="AC20" s="203"/>
      <c r="AD20" s="204"/>
      <c r="AE20" s="190"/>
      <c r="AF20" s="190"/>
      <c r="AG20" s="190"/>
      <c r="AH20" s="24">
        <f t="shared" si="2"/>
        <v>0</v>
      </c>
      <c r="AI20" s="25"/>
      <c r="AO20" s="26"/>
      <c r="AT20" s="93"/>
    </row>
    <row r="21" spans="1:46" x14ac:dyDescent="0.2">
      <c r="A21" s="169"/>
      <c r="B21" s="212"/>
      <c r="C21" s="213"/>
      <c r="D21" s="190"/>
      <c r="E21" s="191"/>
      <c r="F21" s="191"/>
      <c r="G21" s="192"/>
      <c r="H21" s="192"/>
      <c r="I21" s="192"/>
      <c r="J21" s="191"/>
      <c r="K21" s="191"/>
      <c r="L21" s="191"/>
      <c r="M21" s="191"/>
      <c r="N21" s="191"/>
      <c r="O21" s="191"/>
      <c r="P21" s="191"/>
      <c r="Q21" s="191"/>
      <c r="R21" s="190"/>
      <c r="S21" s="191"/>
      <c r="T21" s="191"/>
      <c r="U21" s="201"/>
      <c r="V21" s="191"/>
      <c r="W21" s="191"/>
      <c r="X21" s="191"/>
      <c r="Y21" s="191"/>
      <c r="Z21" s="191"/>
      <c r="AA21" s="191"/>
      <c r="AB21" s="190"/>
      <c r="AC21" s="203"/>
      <c r="AD21" s="204"/>
      <c r="AE21" s="190"/>
      <c r="AF21" s="190"/>
      <c r="AG21" s="190"/>
      <c r="AH21" s="24">
        <f t="shared" si="2"/>
        <v>0</v>
      </c>
      <c r="AI21" s="25"/>
      <c r="AO21" s="26"/>
      <c r="AT21" s="93"/>
    </row>
    <row r="22" spans="1:46" x14ac:dyDescent="0.2">
      <c r="A22" s="169"/>
      <c r="B22" s="212"/>
      <c r="C22" s="213"/>
      <c r="D22" s="190"/>
      <c r="E22" s="191"/>
      <c r="F22" s="191"/>
      <c r="G22" s="192"/>
      <c r="H22" s="192"/>
      <c r="I22" s="192"/>
      <c r="J22" s="191"/>
      <c r="K22" s="191"/>
      <c r="L22" s="191"/>
      <c r="M22" s="191"/>
      <c r="N22" s="191"/>
      <c r="O22" s="191"/>
      <c r="P22" s="191"/>
      <c r="Q22" s="191"/>
      <c r="R22" s="190"/>
      <c r="S22" s="191"/>
      <c r="T22" s="191"/>
      <c r="U22" s="201"/>
      <c r="V22" s="191"/>
      <c r="W22" s="191"/>
      <c r="X22" s="191"/>
      <c r="Y22" s="191"/>
      <c r="Z22" s="191"/>
      <c r="AA22" s="191"/>
      <c r="AB22" s="190"/>
      <c r="AC22" s="203"/>
      <c r="AD22" s="204"/>
      <c r="AE22" s="190"/>
      <c r="AF22" s="190"/>
      <c r="AG22" s="190"/>
      <c r="AH22" s="24">
        <f t="shared" si="2"/>
        <v>0</v>
      </c>
      <c r="AI22" s="25"/>
      <c r="AO22" s="26"/>
      <c r="AT22" s="93"/>
    </row>
    <row r="23" spans="1:46" x14ac:dyDescent="0.2">
      <c r="A23" s="169"/>
      <c r="B23" s="212"/>
      <c r="C23" s="213"/>
      <c r="D23" s="190"/>
      <c r="E23" s="191"/>
      <c r="F23" s="191"/>
      <c r="G23" s="192"/>
      <c r="H23" s="192"/>
      <c r="I23" s="192"/>
      <c r="J23" s="191"/>
      <c r="K23" s="191"/>
      <c r="L23" s="191"/>
      <c r="M23" s="191"/>
      <c r="N23" s="191"/>
      <c r="O23" s="191"/>
      <c r="P23" s="191"/>
      <c r="Q23" s="191"/>
      <c r="R23" s="190"/>
      <c r="S23" s="191"/>
      <c r="T23" s="191"/>
      <c r="U23" s="201"/>
      <c r="V23" s="191"/>
      <c r="W23" s="191"/>
      <c r="X23" s="191"/>
      <c r="Y23" s="191"/>
      <c r="Z23" s="191"/>
      <c r="AA23" s="191"/>
      <c r="AB23" s="190"/>
      <c r="AC23" s="203"/>
      <c r="AD23" s="204"/>
      <c r="AE23" s="190"/>
      <c r="AF23" s="190"/>
      <c r="AG23" s="190"/>
      <c r="AH23" s="24">
        <f t="shared" si="2"/>
        <v>0</v>
      </c>
      <c r="AI23" s="25"/>
      <c r="AO23" s="26"/>
      <c r="AT23" s="93"/>
    </row>
    <row r="24" spans="1:46" x14ac:dyDescent="0.2">
      <c r="A24" s="169"/>
      <c r="B24" s="212"/>
      <c r="C24" s="213"/>
      <c r="D24" s="190"/>
      <c r="E24" s="191"/>
      <c r="F24" s="191"/>
      <c r="G24" s="192"/>
      <c r="H24" s="192"/>
      <c r="I24" s="192"/>
      <c r="J24" s="191"/>
      <c r="K24" s="191"/>
      <c r="L24" s="191"/>
      <c r="M24" s="191"/>
      <c r="N24" s="191"/>
      <c r="O24" s="191"/>
      <c r="P24" s="191"/>
      <c r="Q24" s="191"/>
      <c r="R24" s="190"/>
      <c r="S24" s="191"/>
      <c r="T24" s="191"/>
      <c r="U24" s="201"/>
      <c r="V24" s="191"/>
      <c r="W24" s="191"/>
      <c r="X24" s="191"/>
      <c r="Y24" s="191"/>
      <c r="Z24" s="191"/>
      <c r="AA24" s="191"/>
      <c r="AB24" s="190"/>
      <c r="AC24" s="203"/>
      <c r="AD24" s="204"/>
      <c r="AE24" s="190"/>
      <c r="AF24" s="190"/>
      <c r="AG24" s="190"/>
      <c r="AH24" s="24">
        <f t="shared" si="2"/>
        <v>0</v>
      </c>
      <c r="AI24" s="25"/>
      <c r="AO24" s="26"/>
      <c r="AT24" s="93"/>
    </row>
    <row r="25" spans="1:46" x14ac:dyDescent="0.2">
      <c r="A25" s="169"/>
      <c r="B25" s="212"/>
      <c r="C25" s="213"/>
      <c r="D25" s="190"/>
      <c r="E25" s="191"/>
      <c r="F25" s="191"/>
      <c r="G25" s="192"/>
      <c r="H25" s="192"/>
      <c r="I25" s="192"/>
      <c r="J25" s="191"/>
      <c r="K25" s="191"/>
      <c r="L25" s="191"/>
      <c r="M25" s="191"/>
      <c r="N25" s="191"/>
      <c r="O25" s="191"/>
      <c r="P25" s="191"/>
      <c r="Q25" s="191"/>
      <c r="R25" s="190"/>
      <c r="S25" s="191"/>
      <c r="T25" s="191"/>
      <c r="U25" s="201"/>
      <c r="V25" s="191"/>
      <c r="W25" s="191"/>
      <c r="X25" s="191"/>
      <c r="Y25" s="191"/>
      <c r="Z25" s="191"/>
      <c r="AA25" s="191"/>
      <c r="AB25" s="190"/>
      <c r="AC25" s="203"/>
      <c r="AD25" s="204"/>
      <c r="AE25" s="190"/>
      <c r="AF25" s="190"/>
      <c r="AG25" s="190"/>
      <c r="AH25" s="24">
        <f t="shared" si="2"/>
        <v>0</v>
      </c>
      <c r="AI25" s="25"/>
      <c r="AO25" s="26"/>
      <c r="AT25" s="93"/>
    </row>
    <row r="26" spans="1:46" x14ac:dyDescent="0.2">
      <c r="A26" s="169"/>
      <c r="B26" s="212"/>
      <c r="C26" s="213"/>
      <c r="D26" s="190"/>
      <c r="E26" s="191"/>
      <c r="F26" s="191"/>
      <c r="G26" s="192"/>
      <c r="H26" s="192"/>
      <c r="I26" s="192"/>
      <c r="J26" s="191"/>
      <c r="K26" s="191"/>
      <c r="L26" s="191"/>
      <c r="M26" s="191"/>
      <c r="N26" s="191"/>
      <c r="O26" s="191"/>
      <c r="P26" s="191"/>
      <c r="Q26" s="191"/>
      <c r="R26" s="190"/>
      <c r="S26" s="191"/>
      <c r="T26" s="191"/>
      <c r="U26" s="201"/>
      <c r="V26" s="191"/>
      <c r="W26" s="191"/>
      <c r="X26" s="191"/>
      <c r="Y26" s="191"/>
      <c r="Z26" s="191"/>
      <c r="AA26" s="191"/>
      <c r="AB26" s="190"/>
      <c r="AC26" s="203"/>
      <c r="AD26" s="204"/>
      <c r="AE26" s="190"/>
      <c r="AF26" s="190"/>
      <c r="AG26" s="190"/>
      <c r="AH26" s="24">
        <f t="shared" si="2"/>
        <v>0</v>
      </c>
      <c r="AI26" s="25"/>
      <c r="AO26" s="26"/>
      <c r="AT26" s="93"/>
    </row>
    <row r="27" spans="1:46" x14ac:dyDescent="0.2">
      <c r="A27" s="169"/>
      <c r="B27" s="212"/>
      <c r="C27" s="213"/>
      <c r="D27" s="190"/>
      <c r="E27" s="191"/>
      <c r="F27" s="191"/>
      <c r="G27" s="192"/>
      <c r="H27" s="192"/>
      <c r="I27" s="192"/>
      <c r="J27" s="191"/>
      <c r="K27" s="191"/>
      <c r="L27" s="191"/>
      <c r="M27" s="191"/>
      <c r="N27" s="191"/>
      <c r="O27" s="191"/>
      <c r="P27" s="191"/>
      <c r="Q27" s="191"/>
      <c r="R27" s="190"/>
      <c r="S27" s="191"/>
      <c r="T27" s="191"/>
      <c r="U27" s="201"/>
      <c r="V27" s="191"/>
      <c r="W27" s="191"/>
      <c r="X27" s="191"/>
      <c r="Y27" s="191"/>
      <c r="Z27" s="191"/>
      <c r="AA27" s="191"/>
      <c r="AB27" s="190"/>
      <c r="AC27" s="203"/>
      <c r="AD27" s="204"/>
      <c r="AE27" s="190"/>
      <c r="AF27" s="190"/>
      <c r="AG27" s="190"/>
      <c r="AH27" s="24">
        <f t="shared" si="2"/>
        <v>0</v>
      </c>
      <c r="AI27" s="25"/>
      <c r="AO27" s="26"/>
      <c r="AT27" s="93"/>
    </row>
    <row r="28" spans="1:46" x14ac:dyDescent="0.2">
      <c r="A28" s="169"/>
      <c r="B28" s="212"/>
      <c r="C28" s="213"/>
      <c r="D28" s="190"/>
      <c r="E28" s="191"/>
      <c r="F28" s="191"/>
      <c r="G28" s="192"/>
      <c r="H28" s="192"/>
      <c r="I28" s="192"/>
      <c r="J28" s="191"/>
      <c r="K28" s="191"/>
      <c r="L28" s="191"/>
      <c r="M28" s="191"/>
      <c r="N28" s="191"/>
      <c r="O28" s="191"/>
      <c r="P28" s="191"/>
      <c r="Q28" s="191"/>
      <c r="R28" s="190"/>
      <c r="S28" s="191"/>
      <c r="T28" s="191"/>
      <c r="U28" s="201"/>
      <c r="V28" s="191"/>
      <c r="W28" s="191"/>
      <c r="X28" s="191"/>
      <c r="Y28" s="191"/>
      <c r="Z28" s="191"/>
      <c r="AA28" s="191"/>
      <c r="AB28" s="190"/>
      <c r="AC28" s="203"/>
      <c r="AD28" s="204"/>
      <c r="AE28" s="190"/>
      <c r="AF28" s="190"/>
      <c r="AG28" s="190"/>
      <c r="AH28" s="24">
        <f t="shared" si="2"/>
        <v>0</v>
      </c>
      <c r="AI28" s="25"/>
      <c r="AO28" s="26"/>
      <c r="AT28" s="93"/>
    </row>
    <row r="29" spans="1:46" x14ac:dyDescent="0.2">
      <c r="A29" s="169"/>
      <c r="B29" s="212"/>
      <c r="C29" s="213"/>
      <c r="D29" s="190"/>
      <c r="E29" s="191"/>
      <c r="F29" s="191"/>
      <c r="G29" s="192"/>
      <c r="H29" s="192"/>
      <c r="I29" s="192"/>
      <c r="J29" s="191"/>
      <c r="K29" s="191"/>
      <c r="L29" s="191"/>
      <c r="M29" s="191"/>
      <c r="N29" s="191"/>
      <c r="O29" s="191"/>
      <c r="P29" s="191"/>
      <c r="Q29" s="191"/>
      <c r="R29" s="190"/>
      <c r="S29" s="191"/>
      <c r="T29" s="191"/>
      <c r="U29" s="201"/>
      <c r="V29" s="191"/>
      <c r="W29" s="191"/>
      <c r="X29" s="191"/>
      <c r="Y29" s="191"/>
      <c r="Z29" s="191"/>
      <c r="AA29" s="191"/>
      <c r="AB29" s="190"/>
      <c r="AC29" s="203"/>
      <c r="AD29" s="204"/>
      <c r="AE29" s="190"/>
      <c r="AF29" s="190"/>
      <c r="AG29" s="190"/>
      <c r="AH29" s="24">
        <f t="shared" si="2"/>
        <v>0</v>
      </c>
      <c r="AI29" s="25"/>
      <c r="AO29" s="26"/>
      <c r="AT29" s="93"/>
    </row>
    <row r="30" spans="1:46" x14ac:dyDescent="0.2">
      <c r="A30" s="169"/>
      <c r="B30" s="212"/>
      <c r="C30" s="213"/>
      <c r="D30" s="190"/>
      <c r="E30" s="191"/>
      <c r="F30" s="191"/>
      <c r="G30" s="192"/>
      <c r="H30" s="192"/>
      <c r="I30" s="192"/>
      <c r="J30" s="191"/>
      <c r="K30" s="191"/>
      <c r="L30" s="191"/>
      <c r="M30" s="191"/>
      <c r="N30" s="191"/>
      <c r="O30" s="191"/>
      <c r="P30" s="191"/>
      <c r="Q30" s="191"/>
      <c r="R30" s="190"/>
      <c r="S30" s="191"/>
      <c r="T30" s="191"/>
      <c r="U30" s="201"/>
      <c r="V30" s="191"/>
      <c r="W30" s="191"/>
      <c r="X30" s="191"/>
      <c r="Y30" s="191"/>
      <c r="Z30" s="191"/>
      <c r="AA30" s="191"/>
      <c r="AB30" s="190"/>
      <c r="AC30" s="203"/>
      <c r="AD30" s="204"/>
      <c r="AE30" s="190"/>
      <c r="AF30" s="190"/>
      <c r="AG30" s="190"/>
      <c r="AH30" s="24">
        <f t="shared" si="2"/>
        <v>0</v>
      </c>
      <c r="AI30" s="25"/>
      <c r="AO30" s="26"/>
      <c r="AT30" s="93"/>
    </row>
    <row r="31" spans="1:46" x14ac:dyDescent="0.2">
      <c r="A31" s="169"/>
      <c r="B31" s="212"/>
      <c r="C31" s="213"/>
      <c r="D31" s="190"/>
      <c r="E31" s="191"/>
      <c r="F31" s="191"/>
      <c r="G31" s="192"/>
      <c r="H31" s="192"/>
      <c r="I31" s="192"/>
      <c r="J31" s="191"/>
      <c r="K31" s="191"/>
      <c r="L31" s="191"/>
      <c r="M31" s="191"/>
      <c r="N31" s="191"/>
      <c r="O31" s="191"/>
      <c r="P31" s="191"/>
      <c r="Q31" s="191"/>
      <c r="R31" s="190"/>
      <c r="S31" s="191"/>
      <c r="T31" s="191"/>
      <c r="U31" s="201"/>
      <c r="V31" s="191"/>
      <c r="W31" s="191"/>
      <c r="X31" s="191"/>
      <c r="Y31" s="191"/>
      <c r="Z31" s="191"/>
      <c r="AA31" s="191"/>
      <c r="AB31" s="190"/>
      <c r="AC31" s="203"/>
      <c r="AD31" s="204"/>
      <c r="AE31" s="190"/>
      <c r="AF31" s="190"/>
      <c r="AG31" s="190"/>
      <c r="AH31" s="24">
        <f t="shared" si="2"/>
        <v>0</v>
      </c>
      <c r="AI31" s="25"/>
      <c r="AO31" s="26"/>
      <c r="AT31" s="93"/>
    </row>
    <row r="32" spans="1:46" x14ac:dyDescent="0.2">
      <c r="A32" s="169"/>
      <c r="B32" s="212"/>
      <c r="C32" s="213"/>
      <c r="D32" s="190"/>
      <c r="E32" s="191"/>
      <c r="F32" s="191"/>
      <c r="G32" s="192"/>
      <c r="H32" s="192"/>
      <c r="I32" s="192"/>
      <c r="J32" s="191"/>
      <c r="K32" s="191"/>
      <c r="L32" s="191"/>
      <c r="M32" s="191"/>
      <c r="N32" s="191"/>
      <c r="O32" s="191"/>
      <c r="P32" s="191"/>
      <c r="Q32" s="191"/>
      <c r="R32" s="190"/>
      <c r="S32" s="191"/>
      <c r="T32" s="191"/>
      <c r="U32" s="201"/>
      <c r="V32" s="191"/>
      <c r="W32" s="191"/>
      <c r="X32" s="191"/>
      <c r="Y32" s="191"/>
      <c r="Z32" s="191"/>
      <c r="AA32" s="191"/>
      <c r="AB32" s="190"/>
      <c r="AC32" s="203"/>
      <c r="AD32" s="204"/>
      <c r="AE32" s="190"/>
      <c r="AF32" s="190"/>
      <c r="AG32" s="190"/>
      <c r="AH32" s="24">
        <f t="shared" si="2"/>
        <v>0</v>
      </c>
      <c r="AI32" s="25"/>
      <c r="AO32" s="26"/>
    </row>
    <row r="33" spans="1:46" x14ac:dyDescent="0.2">
      <c r="A33" s="169"/>
      <c r="B33" s="212"/>
      <c r="C33" s="213"/>
      <c r="D33" s="190"/>
      <c r="E33" s="191"/>
      <c r="F33" s="191"/>
      <c r="G33" s="192"/>
      <c r="H33" s="192"/>
      <c r="I33" s="192"/>
      <c r="J33" s="191"/>
      <c r="K33" s="191"/>
      <c r="L33" s="191"/>
      <c r="M33" s="191"/>
      <c r="N33" s="191"/>
      <c r="O33" s="191"/>
      <c r="P33" s="191"/>
      <c r="Q33" s="191"/>
      <c r="R33" s="190"/>
      <c r="S33" s="191"/>
      <c r="T33" s="191"/>
      <c r="U33" s="201"/>
      <c r="V33" s="191"/>
      <c r="W33" s="191"/>
      <c r="X33" s="191"/>
      <c r="Y33" s="191"/>
      <c r="Z33" s="191"/>
      <c r="AA33" s="191"/>
      <c r="AB33" s="190"/>
      <c r="AC33" s="203"/>
      <c r="AD33" s="204"/>
      <c r="AE33" s="190"/>
      <c r="AF33" s="190"/>
      <c r="AG33" s="190"/>
      <c r="AH33" s="24">
        <f t="shared" si="2"/>
        <v>0</v>
      </c>
      <c r="AI33" s="25"/>
      <c r="AO33" s="26"/>
    </row>
    <row r="34" spans="1:46" x14ac:dyDescent="0.2">
      <c r="A34" s="169"/>
      <c r="B34" s="212"/>
      <c r="C34" s="213"/>
      <c r="D34" s="190"/>
      <c r="E34" s="191"/>
      <c r="F34" s="191"/>
      <c r="G34" s="192"/>
      <c r="H34" s="192"/>
      <c r="I34" s="192"/>
      <c r="J34" s="191"/>
      <c r="K34" s="191"/>
      <c r="L34" s="191"/>
      <c r="M34" s="191"/>
      <c r="N34" s="191"/>
      <c r="O34" s="191"/>
      <c r="P34" s="191"/>
      <c r="Q34" s="191"/>
      <c r="R34" s="190"/>
      <c r="S34" s="191"/>
      <c r="T34" s="191"/>
      <c r="U34" s="201"/>
      <c r="V34" s="191"/>
      <c r="W34" s="191"/>
      <c r="X34" s="191"/>
      <c r="Y34" s="191"/>
      <c r="Z34" s="191"/>
      <c r="AA34" s="191"/>
      <c r="AB34" s="190"/>
      <c r="AC34" s="203"/>
      <c r="AD34" s="204"/>
      <c r="AE34" s="190"/>
      <c r="AF34" s="190"/>
      <c r="AG34" s="190"/>
      <c r="AH34" s="24">
        <f t="shared" si="2"/>
        <v>0</v>
      </c>
      <c r="AI34" s="25"/>
      <c r="AO34" s="26"/>
      <c r="AT34" s="93"/>
    </row>
    <row r="35" spans="1:46" x14ac:dyDescent="0.2">
      <c r="A35" s="169"/>
      <c r="B35" s="212"/>
      <c r="C35" s="213"/>
      <c r="D35" s="190"/>
      <c r="E35" s="191"/>
      <c r="F35" s="191"/>
      <c r="G35" s="192"/>
      <c r="H35" s="192"/>
      <c r="I35" s="192"/>
      <c r="J35" s="191"/>
      <c r="K35" s="191"/>
      <c r="L35" s="191"/>
      <c r="M35" s="191"/>
      <c r="N35" s="191"/>
      <c r="O35" s="191"/>
      <c r="P35" s="191"/>
      <c r="Q35" s="191"/>
      <c r="R35" s="190"/>
      <c r="S35" s="191"/>
      <c r="T35" s="191"/>
      <c r="U35" s="201"/>
      <c r="V35" s="191"/>
      <c r="W35" s="191"/>
      <c r="X35" s="191"/>
      <c r="Y35" s="191"/>
      <c r="Z35" s="191"/>
      <c r="AA35" s="191"/>
      <c r="AB35" s="190"/>
      <c r="AC35" s="203"/>
      <c r="AD35" s="204"/>
      <c r="AE35" s="190"/>
      <c r="AF35" s="190"/>
      <c r="AG35" s="190"/>
      <c r="AH35" s="24">
        <f t="shared" si="2"/>
        <v>0</v>
      </c>
      <c r="AI35" s="25"/>
      <c r="AO35" s="26"/>
      <c r="AT35" s="93"/>
    </row>
    <row r="36" spans="1:46" x14ac:dyDescent="0.2">
      <c r="A36" s="169"/>
      <c r="B36" s="212"/>
      <c r="C36" s="213"/>
      <c r="D36" s="190"/>
      <c r="E36" s="191"/>
      <c r="F36" s="191"/>
      <c r="G36" s="192"/>
      <c r="H36" s="192"/>
      <c r="I36" s="192"/>
      <c r="J36" s="191"/>
      <c r="K36" s="191"/>
      <c r="L36" s="191"/>
      <c r="M36" s="191"/>
      <c r="N36" s="191"/>
      <c r="O36" s="191"/>
      <c r="P36" s="191"/>
      <c r="Q36" s="191"/>
      <c r="R36" s="190"/>
      <c r="S36" s="191"/>
      <c r="T36" s="191"/>
      <c r="U36" s="201"/>
      <c r="V36" s="191"/>
      <c r="W36" s="191"/>
      <c r="X36" s="191"/>
      <c r="Y36" s="191"/>
      <c r="Z36" s="191"/>
      <c r="AA36" s="191"/>
      <c r="AB36" s="190"/>
      <c r="AC36" s="203"/>
      <c r="AD36" s="204"/>
      <c r="AE36" s="190"/>
      <c r="AF36" s="190"/>
      <c r="AG36" s="190"/>
      <c r="AH36" s="24">
        <f t="shared" si="2"/>
        <v>0</v>
      </c>
      <c r="AI36" s="25"/>
      <c r="AO36" s="26"/>
    </row>
    <row r="37" spans="1:46" s="28" customFormat="1" x14ac:dyDescent="0.2">
      <c r="A37" s="169"/>
      <c r="B37" s="212"/>
      <c r="C37" s="213"/>
      <c r="D37" s="190"/>
      <c r="E37" s="191"/>
      <c r="F37" s="191"/>
      <c r="G37" s="192"/>
      <c r="H37" s="192"/>
      <c r="I37" s="192"/>
      <c r="J37" s="191"/>
      <c r="K37" s="191"/>
      <c r="L37" s="191"/>
      <c r="M37" s="191"/>
      <c r="N37" s="191"/>
      <c r="O37" s="191"/>
      <c r="P37" s="191"/>
      <c r="Q37" s="191"/>
      <c r="R37" s="190"/>
      <c r="S37" s="191"/>
      <c r="T37" s="191"/>
      <c r="U37" s="201"/>
      <c r="V37" s="191"/>
      <c r="W37" s="191"/>
      <c r="X37" s="191"/>
      <c r="Y37" s="191"/>
      <c r="Z37" s="191"/>
      <c r="AA37" s="191"/>
      <c r="AB37" s="190"/>
      <c r="AC37" s="203"/>
      <c r="AD37" s="204"/>
      <c r="AE37" s="190"/>
      <c r="AF37" s="190"/>
      <c r="AG37" s="190"/>
      <c r="AH37" s="24">
        <f t="shared" si="2"/>
        <v>0</v>
      </c>
      <c r="AI37" s="25"/>
      <c r="AK37" s="15"/>
      <c r="AO37" s="26"/>
      <c r="AT37" s="26"/>
    </row>
    <row r="38" spans="1:46" x14ac:dyDescent="0.2">
      <c r="A38" s="169"/>
      <c r="B38" s="212"/>
      <c r="C38" s="213"/>
      <c r="D38" s="190"/>
      <c r="E38" s="191"/>
      <c r="F38" s="191"/>
      <c r="G38" s="192"/>
      <c r="H38" s="192"/>
      <c r="I38" s="192"/>
      <c r="J38" s="191"/>
      <c r="K38" s="191"/>
      <c r="L38" s="191"/>
      <c r="M38" s="191"/>
      <c r="N38" s="191"/>
      <c r="O38" s="191"/>
      <c r="P38" s="191"/>
      <c r="Q38" s="191"/>
      <c r="R38" s="190"/>
      <c r="S38" s="191"/>
      <c r="T38" s="191"/>
      <c r="U38" s="201"/>
      <c r="V38" s="191"/>
      <c r="W38" s="191"/>
      <c r="X38" s="191"/>
      <c r="Y38" s="191"/>
      <c r="Z38" s="191"/>
      <c r="AA38" s="191"/>
      <c r="AB38" s="190"/>
      <c r="AC38" s="203"/>
      <c r="AD38" s="204"/>
      <c r="AE38" s="190"/>
      <c r="AF38" s="190"/>
      <c r="AG38" s="190"/>
      <c r="AH38" s="24">
        <f t="shared" si="2"/>
        <v>0</v>
      </c>
      <c r="AI38" s="25"/>
      <c r="AO38" s="26"/>
    </row>
    <row r="39" spans="1:46" x14ac:dyDescent="0.2">
      <c r="A39" s="169"/>
      <c r="B39" s="212"/>
      <c r="C39" s="213"/>
      <c r="D39" s="190"/>
      <c r="E39" s="191"/>
      <c r="F39" s="191"/>
      <c r="G39" s="192"/>
      <c r="H39" s="192"/>
      <c r="I39" s="192"/>
      <c r="J39" s="191"/>
      <c r="K39" s="191"/>
      <c r="L39" s="191"/>
      <c r="M39" s="191"/>
      <c r="N39" s="191"/>
      <c r="O39" s="191"/>
      <c r="P39" s="191"/>
      <c r="Q39" s="191"/>
      <c r="R39" s="190"/>
      <c r="S39" s="191"/>
      <c r="T39" s="191"/>
      <c r="U39" s="201"/>
      <c r="V39" s="191"/>
      <c r="W39" s="191"/>
      <c r="X39" s="191"/>
      <c r="Y39" s="191"/>
      <c r="Z39" s="191"/>
      <c r="AA39" s="191"/>
      <c r="AB39" s="190"/>
      <c r="AC39" s="203"/>
      <c r="AD39" s="204"/>
      <c r="AE39" s="190"/>
      <c r="AF39" s="190"/>
      <c r="AG39" s="190"/>
      <c r="AH39" s="24">
        <f t="shared" si="2"/>
        <v>0</v>
      </c>
      <c r="AI39" s="25"/>
      <c r="AO39" s="26"/>
    </row>
    <row r="40" spans="1:46" x14ac:dyDescent="0.2">
      <c r="A40" s="169"/>
      <c r="B40" s="212"/>
      <c r="C40" s="213"/>
      <c r="D40" s="190"/>
      <c r="E40" s="191"/>
      <c r="F40" s="191"/>
      <c r="G40" s="192"/>
      <c r="H40" s="192"/>
      <c r="I40" s="192"/>
      <c r="J40" s="191"/>
      <c r="K40" s="191"/>
      <c r="L40" s="191"/>
      <c r="M40" s="191"/>
      <c r="N40" s="191"/>
      <c r="O40" s="191"/>
      <c r="P40" s="191"/>
      <c r="Q40" s="191"/>
      <c r="R40" s="190"/>
      <c r="S40" s="191"/>
      <c r="T40" s="191"/>
      <c r="U40" s="202"/>
      <c r="V40" s="191"/>
      <c r="W40" s="191"/>
      <c r="X40" s="191"/>
      <c r="Y40" s="191"/>
      <c r="Z40" s="191"/>
      <c r="AA40" s="191"/>
      <c r="AB40" s="190"/>
      <c r="AC40" s="205"/>
      <c r="AD40" s="206"/>
      <c r="AE40" s="190"/>
      <c r="AF40" s="190"/>
      <c r="AG40" s="190"/>
      <c r="AH40" s="24">
        <f t="shared" si="2"/>
        <v>0</v>
      </c>
      <c r="AI40" s="25"/>
      <c r="AO40" s="26"/>
    </row>
    <row r="41" spans="1:46" ht="14.1" customHeight="1" x14ac:dyDescent="0.2">
      <c r="B41" s="16"/>
      <c r="C41" s="16"/>
      <c r="D41" s="29" t="str">
        <f t="shared" ref="D41:AG41" si="3">IF(SUM(D11:D40)=D10," ","X")</f>
        <v xml:space="preserve"> </v>
      </c>
      <c r="E41" s="29" t="str">
        <f t="shared" si="3"/>
        <v xml:space="preserve"> </v>
      </c>
      <c r="F41" s="29" t="str">
        <f t="shared" si="3"/>
        <v xml:space="preserve"> </v>
      </c>
      <c r="G41" s="29" t="str">
        <f t="shared" si="3"/>
        <v xml:space="preserve"> </v>
      </c>
      <c r="H41" s="29" t="str">
        <f t="shared" si="3"/>
        <v xml:space="preserve"> </v>
      </c>
      <c r="I41" s="29" t="str">
        <f t="shared" si="3"/>
        <v xml:space="preserve"> </v>
      </c>
      <c r="J41" s="29" t="str">
        <f t="shared" si="3"/>
        <v xml:space="preserve"> </v>
      </c>
      <c r="K41" s="29" t="str">
        <f t="shared" si="3"/>
        <v xml:space="preserve"> </v>
      </c>
      <c r="L41" s="29" t="str">
        <f t="shared" si="3"/>
        <v xml:space="preserve"> </v>
      </c>
      <c r="M41" s="29" t="str">
        <f t="shared" si="3"/>
        <v xml:space="preserve"> </v>
      </c>
      <c r="N41" s="29" t="str">
        <f t="shared" si="3"/>
        <v xml:space="preserve"> </v>
      </c>
      <c r="O41" s="29" t="str">
        <f t="shared" si="3"/>
        <v xml:space="preserve"> </v>
      </c>
      <c r="P41" s="29" t="str">
        <f t="shared" si="3"/>
        <v xml:space="preserve"> </v>
      </c>
      <c r="Q41" s="29" t="str">
        <f t="shared" si="3"/>
        <v xml:space="preserve"> </v>
      </c>
      <c r="R41" s="29" t="str">
        <f t="shared" si="3"/>
        <v xml:space="preserve"> </v>
      </c>
      <c r="S41" s="29" t="str">
        <f t="shared" si="3"/>
        <v xml:space="preserve"> </v>
      </c>
      <c r="T41" s="29" t="str">
        <f t="shared" si="3"/>
        <v xml:space="preserve"> </v>
      </c>
      <c r="U41" s="29" t="str">
        <f t="shared" si="3"/>
        <v xml:space="preserve"> </v>
      </c>
      <c r="V41" s="29" t="str">
        <f t="shared" si="3"/>
        <v xml:space="preserve"> </v>
      </c>
      <c r="W41" s="29" t="str">
        <f t="shared" si="3"/>
        <v xml:space="preserve"> </v>
      </c>
      <c r="X41" s="29" t="str">
        <f t="shared" si="3"/>
        <v xml:space="preserve"> </v>
      </c>
      <c r="Y41" s="29" t="str">
        <f t="shared" si="3"/>
        <v xml:space="preserve"> </v>
      </c>
      <c r="Z41" s="29" t="str">
        <f t="shared" si="3"/>
        <v xml:space="preserve"> </v>
      </c>
      <c r="AA41" s="29" t="str">
        <f>IF(SUM(AA11:AA40)=AA10," ","X")</f>
        <v xml:space="preserve"> </v>
      </c>
      <c r="AB41" s="29" t="str">
        <f t="shared" si="3"/>
        <v xml:space="preserve"> </v>
      </c>
      <c r="AC41" s="29" t="str">
        <f t="shared" si="3"/>
        <v xml:space="preserve"> </v>
      </c>
      <c r="AD41" s="29" t="str">
        <f t="shared" si="3"/>
        <v xml:space="preserve"> </v>
      </c>
      <c r="AE41" s="29" t="str">
        <f t="shared" si="3"/>
        <v xml:space="preserve"> </v>
      </c>
      <c r="AF41" s="29" t="str">
        <f t="shared" si="3"/>
        <v xml:space="preserve"> </v>
      </c>
      <c r="AG41" s="29" t="str">
        <f t="shared" si="3"/>
        <v xml:space="preserve"> </v>
      </c>
      <c r="AH41" s="26">
        <f>SUM(AH11:AH40)</f>
        <v>0</v>
      </c>
    </row>
    <row r="42" spans="1:46" ht="14.1" customHeight="1" x14ac:dyDescent="0.2">
      <c r="B42" s="16"/>
      <c r="C42" s="16"/>
      <c r="AH42" s="26"/>
    </row>
    <row r="43" spans="1:46" ht="14.1" customHeight="1" x14ac:dyDescent="0.2">
      <c r="B43" s="18"/>
      <c r="C43" s="18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G43" s="17"/>
      <c r="AH43" s="17"/>
    </row>
    <row r="44" spans="1:46" ht="14.1" customHeight="1" x14ac:dyDescent="0.2">
      <c r="B44" s="17" t="s">
        <v>11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30" t="s">
        <v>68</v>
      </c>
      <c r="AI44" s="126">
        <f>INPUT!D17</f>
        <v>0</v>
      </c>
    </row>
    <row r="45" spans="1:46" ht="14.1" customHeight="1" x14ac:dyDescent="0.2">
      <c r="B45" s="17" t="s">
        <v>161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211" t="s">
        <v>12</v>
      </c>
      <c r="AI45" s="211"/>
    </row>
    <row r="46" spans="1:46" ht="14.1" customHeight="1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46" ht="14.1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46" ht="14.1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46" x14ac:dyDescent="0.2">
      <c r="B49" s="32" t="s">
        <v>162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32"/>
      <c r="AH49" s="207">
        <f>INPUT!D15</f>
        <v>0</v>
      </c>
      <c r="AI49" s="207"/>
    </row>
    <row r="52" spans="1:46" ht="18" x14ac:dyDescent="0.25">
      <c r="A52" s="208" t="s">
        <v>0</v>
      </c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</row>
    <row r="53" spans="1:46" ht="18" x14ac:dyDescent="0.25">
      <c r="A53" s="208" t="s">
        <v>160</v>
      </c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</row>
    <row r="54" spans="1:46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</row>
    <row r="55" spans="1:46" x14ac:dyDescent="0.2">
      <c r="A55" s="37" t="s">
        <v>20</v>
      </c>
      <c r="B55" s="18"/>
      <c r="C55" s="19">
        <f>INPUT!D16</f>
        <v>0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X55" s="17"/>
      <c r="Y55" s="17"/>
      <c r="Z55" s="17"/>
      <c r="AA55" s="17"/>
      <c r="AB55" s="17"/>
      <c r="AC55" s="17"/>
      <c r="AD55" s="17"/>
      <c r="AE55" s="17"/>
      <c r="AF55" s="17"/>
      <c r="AH55" s="32" t="s">
        <v>23</v>
      </c>
      <c r="AI55" s="19">
        <f>INPUT!D18</f>
        <v>0</v>
      </c>
    </row>
    <row r="56" spans="1:46" x14ac:dyDescent="0.2">
      <c r="A56" s="37" t="s">
        <v>33</v>
      </c>
      <c r="B56" s="18"/>
      <c r="C56" s="19">
        <f>INPUT!K16</f>
        <v>0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X56" s="17"/>
      <c r="Y56" s="17"/>
      <c r="Z56" s="17"/>
      <c r="AA56" s="17"/>
      <c r="AB56" s="17"/>
      <c r="AC56" s="17"/>
      <c r="AD56" s="17"/>
      <c r="AE56" s="17"/>
      <c r="AF56" s="17"/>
      <c r="AH56" s="32" t="s">
        <v>24</v>
      </c>
      <c r="AI56" s="19" t="s">
        <v>72</v>
      </c>
    </row>
    <row r="57" spans="1:46" x14ac:dyDescent="0.2">
      <c r="A57" s="37" t="s">
        <v>9</v>
      </c>
      <c r="B57" s="18"/>
      <c r="C57" s="20">
        <f>$C$6</f>
        <v>0</v>
      </c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X57" s="17"/>
      <c r="Y57" s="17"/>
      <c r="Z57" s="17"/>
      <c r="AA57" s="17"/>
      <c r="AB57" s="17"/>
      <c r="AC57" s="17"/>
      <c r="AD57" s="17"/>
      <c r="AE57" s="17"/>
      <c r="AF57" s="17"/>
      <c r="AI57" s="21"/>
    </row>
    <row r="59" spans="1:46" x14ac:dyDescent="0.2">
      <c r="A59" s="209" t="s">
        <v>2</v>
      </c>
      <c r="B59" s="210" t="s">
        <v>152</v>
      </c>
      <c r="C59" s="210"/>
      <c r="D59" s="210" t="s">
        <v>13</v>
      </c>
      <c r="E59" s="210"/>
      <c r="F59" s="210"/>
      <c r="G59" s="210"/>
      <c r="H59" s="210"/>
      <c r="I59" s="210" t="s">
        <v>14</v>
      </c>
      <c r="J59" s="210"/>
      <c r="K59" s="210"/>
      <c r="L59" s="210"/>
      <c r="M59" s="210"/>
      <c r="N59" s="210" t="s">
        <v>15</v>
      </c>
      <c r="O59" s="210"/>
      <c r="P59" s="210"/>
      <c r="Q59" s="210"/>
      <c r="R59" s="210"/>
      <c r="S59" s="210" t="s">
        <v>16</v>
      </c>
      <c r="T59" s="210"/>
      <c r="U59" s="210"/>
      <c r="V59" s="210"/>
      <c r="W59" s="210"/>
      <c r="X59" s="210" t="s">
        <v>17</v>
      </c>
      <c r="Y59" s="210"/>
      <c r="Z59" s="210"/>
      <c r="AA59" s="210"/>
      <c r="AB59" s="210"/>
      <c r="AC59" s="210" t="s">
        <v>18</v>
      </c>
      <c r="AD59" s="210"/>
      <c r="AE59" s="210"/>
      <c r="AF59" s="210"/>
      <c r="AG59" s="210"/>
      <c r="AH59" s="210" t="s">
        <v>9</v>
      </c>
      <c r="AI59" s="210" t="s">
        <v>10</v>
      </c>
    </row>
    <row r="60" spans="1:46" x14ac:dyDescent="0.2">
      <c r="A60" s="209"/>
      <c r="B60" s="210"/>
      <c r="C60" s="210"/>
      <c r="D60" s="137">
        <v>1</v>
      </c>
      <c r="E60" s="137">
        <v>2</v>
      </c>
      <c r="F60" s="137">
        <v>3</v>
      </c>
      <c r="G60" s="137">
        <v>4</v>
      </c>
      <c r="H60" s="137">
        <v>5</v>
      </c>
      <c r="I60" s="137">
        <v>1</v>
      </c>
      <c r="J60" s="137">
        <v>2</v>
      </c>
      <c r="K60" s="137">
        <v>3</v>
      </c>
      <c r="L60" s="137">
        <v>4</v>
      </c>
      <c r="M60" s="137">
        <v>5</v>
      </c>
      <c r="N60" s="137">
        <v>1</v>
      </c>
      <c r="O60" s="137">
        <v>2</v>
      </c>
      <c r="P60" s="137">
        <v>3</v>
      </c>
      <c r="Q60" s="137">
        <v>4</v>
      </c>
      <c r="R60" s="137">
        <v>5</v>
      </c>
      <c r="S60" s="137">
        <v>1</v>
      </c>
      <c r="T60" s="137">
        <v>2</v>
      </c>
      <c r="U60" s="137">
        <v>3</v>
      </c>
      <c r="V60" s="137">
        <v>4</v>
      </c>
      <c r="W60" s="137">
        <v>5</v>
      </c>
      <c r="X60" s="137">
        <v>1</v>
      </c>
      <c r="Y60" s="137">
        <v>2</v>
      </c>
      <c r="Z60" s="137">
        <v>3</v>
      </c>
      <c r="AA60" s="137">
        <v>4</v>
      </c>
      <c r="AB60" s="137">
        <v>5</v>
      </c>
      <c r="AC60" s="137">
        <v>1</v>
      </c>
      <c r="AD60" s="137">
        <v>2</v>
      </c>
      <c r="AE60" s="137">
        <v>3</v>
      </c>
      <c r="AF60" s="137">
        <v>4</v>
      </c>
      <c r="AG60" s="137">
        <v>5</v>
      </c>
      <c r="AH60" s="210"/>
      <c r="AI60" s="210"/>
    </row>
    <row r="61" spans="1:46" x14ac:dyDescent="0.2">
      <c r="A61" s="209"/>
      <c r="B61" s="210"/>
      <c r="C61" s="210"/>
      <c r="D61" s="137"/>
      <c r="E61" s="137">
        <f t="shared" ref="E61:L61" si="4">$C$6</f>
        <v>0</v>
      </c>
      <c r="F61" s="137">
        <f t="shared" si="4"/>
        <v>0</v>
      </c>
      <c r="G61" s="137">
        <f t="shared" si="4"/>
        <v>0</v>
      </c>
      <c r="H61" s="176">
        <v>0</v>
      </c>
      <c r="I61" s="137">
        <f t="shared" si="4"/>
        <v>0</v>
      </c>
      <c r="J61" s="137">
        <f t="shared" si="4"/>
        <v>0</v>
      </c>
      <c r="K61" s="137">
        <f t="shared" si="4"/>
        <v>0</v>
      </c>
      <c r="L61" s="137">
        <f t="shared" si="4"/>
        <v>0</v>
      </c>
      <c r="M61" s="137"/>
      <c r="N61" s="137">
        <f>$C$6</f>
        <v>0</v>
      </c>
      <c r="O61" s="137">
        <f>$C$6</f>
        <v>0</v>
      </c>
      <c r="P61" s="137">
        <f>$C$6</f>
        <v>0</v>
      </c>
      <c r="Q61" s="137">
        <f>$C$6</f>
        <v>0</v>
      </c>
      <c r="R61" s="137"/>
      <c r="S61" s="137">
        <f>$C$6</f>
        <v>0</v>
      </c>
      <c r="T61" s="137">
        <f>$C$6</f>
        <v>0</v>
      </c>
      <c r="U61" s="179"/>
      <c r="V61" s="179">
        <v>0</v>
      </c>
      <c r="W61" s="176">
        <f>$C$6</f>
        <v>0</v>
      </c>
      <c r="X61" s="137">
        <f>$C$6</f>
        <v>0</v>
      </c>
      <c r="Y61" s="137">
        <f>$C$6</f>
        <v>0</v>
      </c>
      <c r="Z61" s="137">
        <f>$C$6</f>
        <v>0</v>
      </c>
      <c r="AA61" s="176">
        <v>0</v>
      </c>
      <c r="AB61" s="137"/>
      <c r="AC61" s="137"/>
      <c r="AD61" s="137"/>
      <c r="AE61" s="137"/>
      <c r="AF61" s="137"/>
      <c r="AG61" s="137"/>
      <c r="AH61" s="210"/>
      <c r="AI61" s="210"/>
    </row>
    <row r="62" spans="1:46" ht="12.75" customHeight="1" x14ac:dyDescent="0.2">
      <c r="A62" s="169"/>
      <c r="B62" s="212"/>
      <c r="C62" s="213"/>
      <c r="D62" s="189"/>
      <c r="E62" s="188"/>
      <c r="F62" s="188"/>
      <c r="G62" s="188"/>
      <c r="H62" s="188"/>
      <c r="I62" s="188"/>
      <c r="J62" s="188"/>
      <c r="K62" s="188"/>
      <c r="L62" s="188"/>
      <c r="M62" s="189"/>
      <c r="N62" s="188"/>
      <c r="O62" s="188"/>
      <c r="P62" s="188"/>
      <c r="Q62" s="188"/>
      <c r="R62" s="189"/>
      <c r="S62" s="188"/>
      <c r="T62" s="188"/>
      <c r="U62" s="201" t="s">
        <v>170</v>
      </c>
      <c r="V62" s="188"/>
      <c r="W62" s="188"/>
      <c r="X62" s="188"/>
      <c r="Y62" s="188"/>
      <c r="Z62" s="188"/>
      <c r="AA62" s="188"/>
      <c r="AB62" s="203" t="s">
        <v>169</v>
      </c>
      <c r="AC62" s="204"/>
      <c r="AD62" s="193"/>
      <c r="AE62" s="193"/>
      <c r="AF62" s="193"/>
      <c r="AG62" s="193"/>
      <c r="AH62" s="24">
        <f>SUM(D62:AA62)</f>
        <v>0</v>
      </c>
      <c r="AI62" s="27"/>
    </row>
    <row r="63" spans="1:46" x14ac:dyDescent="0.2">
      <c r="A63" s="169"/>
      <c r="B63" s="212"/>
      <c r="C63" s="213"/>
      <c r="D63" s="192"/>
      <c r="E63" s="191"/>
      <c r="F63" s="191"/>
      <c r="G63" s="191"/>
      <c r="H63" s="191"/>
      <c r="I63" s="191"/>
      <c r="J63" s="191"/>
      <c r="K63" s="191"/>
      <c r="L63" s="191"/>
      <c r="M63" s="192"/>
      <c r="N63" s="191"/>
      <c r="O63" s="191"/>
      <c r="P63" s="191"/>
      <c r="Q63" s="191"/>
      <c r="R63" s="192"/>
      <c r="S63" s="191"/>
      <c r="T63" s="191"/>
      <c r="U63" s="201"/>
      <c r="V63" s="191"/>
      <c r="W63" s="191"/>
      <c r="X63" s="191"/>
      <c r="Y63" s="191"/>
      <c r="Z63" s="191"/>
      <c r="AA63" s="191"/>
      <c r="AB63" s="203"/>
      <c r="AC63" s="204"/>
      <c r="AD63" s="194"/>
      <c r="AE63" s="194"/>
      <c r="AF63" s="194"/>
      <c r="AG63" s="194"/>
      <c r="AH63" s="24">
        <f t="shared" ref="AH63:AH86" si="5">SUM(D63:AA63)</f>
        <v>0</v>
      </c>
      <c r="AI63" s="27"/>
      <c r="AT63" s="93"/>
    </row>
    <row r="64" spans="1:46" x14ac:dyDescent="0.2">
      <c r="A64" s="169"/>
      <c r="B64" s="212"/>
      <c r="C64" s="213"/>
      <c r="D64" s="192"/>
      <c r="E64" s="191"/>
      <c r="F64" s="191"/>
      <c r="G64" s="191"/>
      <c r="H64" s="191"/>
      <c r="I64" s="191"/>
      <c r="J64" s="191"/>
      <c r="K64" s="191"/>
      <c r="L64" s="191"/>
      <c r="M64" s="192"/>
      <c r="N64" s="191"/>
      <c r="O64" s="191"/>
      <c r="P64" s="191"/>
      <c r="Q64" s="191"/>
      <c r="R64" s="192"/>
      <c r="S64" s="191"/>
      <c r="T64" s="191"/>
      <c r="U64" s="201"/>
      <c r="V64" s="191"/>
      <c r="W64" s="191"/>
      <c r="X64" s="191"/>
      <c r="Y64" s="191"/>
      <c r="Z64" s="191"/>
      <c r="AA64" s="191"/>
      <c r="AB64" s="203"/>
      <c r="AC64" s="204"/>
      <c r="AD64" s="194"/>
      <c r="AE64" s="194"/>
      <c r="AF64" s="194"/>
      <c r="AG64" s="194"/>
      <c r="AH64" s="24">
        <f t="shared" si="5"/>
        <v>0</v>
      </c>
      <c r="AI64" s="27"/>
      <c r="AT64" s="93"/>
    </row>
    <row r="65" spans="1:46" x14ac:dyDescent="0.2">
      <c r="A65" s="169"/>
      <c r="B65" s="212"/>
      <c r="C65" s="213"/>
      <c r="D65" s="192"/>
      <c r="E65" s="191"/>
      <c r="F65" s="191"/>
      <c r="G65" s="191"/>
      <c r="H65" s="191"/>
      <c r="I65" s="191"/>
      <c r="J65" s="191"/>
      <c r="K65" s="191"/>
      <c r="L65" s="191"/>
      <c r="M65" s="192"/>
      <c r="N65" s="191"/>
      <c r="O65" s="191"/>
      <c r="P65" s="191"/>
      <c r="Q65" s="191"/>
      <c r="R65" s="192"/>
      <c r="S65" s="191"/>
      <c r="T65" s="191"/>
      <c r="U65" s="201"/>
      <c r="V65" s="191"/>
      <c r="W65" s="191"/>
      <c r="X65" s="191"/>
      <c r="Y65" s="191"/>
      <c r="Z65" s="191"/>
      <c r="AA65" s="191"/>
      <c r="AB65" s="203"/>
      <c r="AC65" s="204"/>
      <c r="AD65" s="194"/>
      <c r="AE65" s="194"/>
      <c r="AF65" s="194"/>
      <c r="AG65" s="194"/>
      <c r="AH65" s="24">
        <f t="shared" si="5"/>
        <v>0</v>
      </c>
      <c r="AI65" s="27"/>
      <c r="AT65" s="93"/>
    </row>
    <row r="66" spans="1:46" x14ac:dyDescent="0.2">
      <c r="A66" s="169"/>
      <c r="B66" s="212"/>
      <c r="C66" s="213"/>
      <c r="D66" s="192"/>
      <c r="E66" s="191"/>
      <c r="F66" s="191"/>
      <c r="G66" s="191"/>
      <c r="H66" s="191"/>
      <c r="I66" s="191"/>
      <c r="J66" s="191"/>
      <c r="K66" s="191"/>
      <c r="L66" s="191"/>
      <c r="M66" s="192"/>
      <c r="N66" s="191"/>
      <c r="O66" s="191"/>
      <c r="P66" s="191"/>
      <c r="Q66" s="191"/>
      <c r="R66" s="192"/>
      <c r="S66" s="191"/>
      <c r="T66" s="191"/>
      <c r="U66" s="201"/>
      <c r="V66" s="191"/>
      <c r="W66" s="191"/>
      <c r="X66" s="191"/>
      <c r="Y66" s="191"/>
      <c r="Z66" s="191"/>
      <c r="AA66" s="191"/>
      <c r="AB66" s="203"/>
      <c r="AC66" s="204"/>
      <c r="AD66" s="194"/>
      <c r="AE66" s="194"/>
      <c r="AF66" s="194"/>
      <c r="AG66" s="194"/>
      <c r="AH66" s="24">
        <f t="shared" si="5"/>
        <v>0</v>
      </c>
      <c r="AI66" s="27"/>
      <c r="AT66" s="93"/>
    </row>
    <row r="67" spans="1:46" x14ac:dyDescent="0.2">
      <c r="A67" s="169"/>
      <c r="B67" s="212"/>
      <c r="C67" s="213"/>
      <c r="D67" s="192"/>
      <c r="E67" s="191"/>
      <c r="F67" s="191"/>
      <c r="G67" s="191"/>
      <c r="H67" s="191"/>
      <c r="I67" s="191"/>
      <c r="J67" s="191"/>
      <c r="K67" s="191"/>
      <c r="L67" s="191"/>
      <c r="M67" s="192"/>
      <c r="N67" s="191"/>
      <c r="O67" s="191"/>
      <c r="P67" s="191"/>
      <c r="Q67" s="191"/>
      <c r="R67" s="192"/>
      <c r="S67" s="191"/>
      <c r="T67" s="191"/>
      <c r="U67" s="201"/>
      <c r="V67" s="191"/>
      <c r="W67" s="191"/>
      <c r="X67" s="191"/>
      <c r="Y67" s="191"/>
      <c r="Z67" s="191"/>
      <c r="AA67" s="191"/>
      <c r="AB67" s="203"/>
      <c r="AC67" s="204"/>
      <c r="AD67" s="194"/>
      <c r="AE67" s="194"/>
      <c r="AF67" s="194"/>
      <c r="AG67" s="194"/>
      <c r="AH67" s="24">
        <f t="shared" si="5"/>
        <v>0</v>
      </c>
      <c r="AI67" s="27"/>
      <c r="AT67" s="93"/>
    </row>
    <row r="68" spans="1:46" x14ac:dyDescent="0.2">
      <c r="A68" s="169"/>
      <c r="B68" s="212"/>
      <c r="C68" s="213"/>
      <c r="D68" s="192"/>
      <c r="E68" s="191"/>
      <c r="F68" s="191"/>
      <c r="G68" s="191"/>
      <c r="H68" s="191"/>
      <c r="I68" s="191"/>
      <c r="J68" s="191"/>
      <c r="K68" s="191"/>
      <c r="L68" s="191"/>
      <c r="M68" s="192"/>
      <c r="N68" s="191"/>
      <c r="O68" s="191"/>
      <c r="P68" s="191"/>
      <c r="Q68" s="191"/>
      <c r="R68" s="192"/>
      <c r="S68" s="191"/>
      <c r="T68" s="191"/>
      <c r="U68" s="201"/>
      <c r="V68" s="191"/>
      <c r="W68" s="191"/>
      <c r="X68" s="191"/>
      <c r="Y68" s="191"/>
      <c r="Z68" s="191"/>
      <c r="AA68" s="191"/>
      <c r="AB68" s="203"/>
      <c r="AC68" s="204"/>
      <c r="AD68" s="194"/>
      <c r="AE68" s="194"/>
      <c r="AF68" s="194"/>
      <c r="AG68" s="194"/>
      <c r="AH68" s="24">
        <f t="shared" si="5"/>
        <v>0</v>
      </c>
      <c r="AI68" s="27"/>
      <c r="AT68" s="93"/>
    </row>
    <row r="69" spans="1:46" x14ac:dyDescent="0.2">
      <c r="A69" s="169"/>
      <c r="B69" s="212"/>
      <c r="C69" s="213"/>
      <c r="D69" s="192"/>
      <c r="E69" s="191"/>
      <c r="F69" s="191"/>
      <c r="G69" s="191"/>
      <c r="H69" s="191"/>
      <c r="I69" s="191"/>
      <c r="J69" s="191"/>
      <c r="K69" s="191"/>
      <c r="L69" s="191"/>
      <c r="M69" s="192"/>
      <c r="N69" s="191"/>
      <c r="O69" s="191"/>
      <c r="P69" s="191"/>
      <c r="Q69" s="191"/>
      <c r="R69" s="192"/>
      <c r="S69" s="191"/>
      <c r="T69" s="191"/>
      <c r="U69" s="201"/>
      <c r="V69" s="191"/>
      <c r="W69" s="191"/>
      <c r="X69" s="191"/>
      <c r="Y69" s="191"/>
      <c r="Z69" s="191"/>
      <c r="AA69" s="191"/>
      <c r="AB69" s="203"/>
      <c r="AC69" s="204"/>
      <c r="AD69" s="194"/>
      <c r="AE69" s="194"/>
      <c r="AF69" s="194"/>
      <c r="AG69" s="194"/>
      <c r="AH69" s="24">
        <f t="shared" si="5"/>
        <v>0</v>
      </c>
      <c r="AI69" s="27"/>
      <c r="AT69" s="93"/>
    </row>
    <row r="70" spans="1:46" x14ac:dyDescent="0.2">
      <c r="A70" s="169"/>
      <c r="B70" s="212"/>
      <c r="C70" s="213"/>
      <c r="D70" s="192"/>
      <c r="E70" s="191"/>
      <c r="F70" s="191"/>
      <c r="G70" s="191"/>
      <c r="H70" s="191"/>
      <c r="I70" s="191"/>
      <c r="J70" s="191"/>
      <c r="K70" s="191"/>
      <c r="L70" s="191"/>
      <c r="M70" s="192"/>
      <c r="N70" s="191"/>
      <c r="O70" s="191"/>
      <c r="P70" s="191"/>
      <c r="Q70" s="191"/>
      <c r="R70" s="192"/>
      <c r="S70" s="191"/>
      <c r="T70" s="191"/>
      <c r="U70" s="201"/>
      <c r="V70" s="191"/>
      <c r="W70" s="191"/>
      <c r="X70" s="191"/>
      <c r="Y70" s="191"/>
      <c r="Z70" s="191"/>
      <c r="AA70" s="191"/>
      <c r="AB70" s="203"/>
      <c r="AC70" s="204"/>
      <c r="AD70" s="194"/>
      <c r="AE70" s="194"/>
      <c r="AF70" s="194"/>
      <c r="AG70" s="194"/>
      <c r="AH70" s="24">
        <f t="shared" si="5"/>
        <v>0</v>
      </c>
      <c r="AI70" s="27"/>
      <c r="AT70" s="93"/>
    </row>
    <row r="71" spans="1:46" x14ac:dyDescent="0.2">
      <c r="A71" s="169"/>
      <c r="B71" s="212"/>
      <c r="C71" s="213"/>
      <c r="D71" s="192"/>
      <c r="E71" s="191"/>
      <c r="F71" s="191"/>
      <c r="G71" s="191"/>
      <c r="H71" s="191"/>
      <c r="I71" s="191"/>
      <c r="J71" s="191"/>
      <c r="K71" s="191"/>
      <c r="L71" s="191"/>
      <c r="M71" s="192"/>
      <c r="N71" s="191"/>
      <c r="O71" s="191"/>
      <c r="P71" s="191"/>
      <c r="Q71" s="191"/>
      <c r="R71" s="192"/>
      <c r="S71" s="191"/>
      <c r="T71" s="191"/>
      <c r="U71" s="201"/>
      <c r="V71" s="191"/>
      <c r="W71" s="191"/>
      <c r="X71" s="191"/>
      <c r="Y71" s="191"/>
      <c r="Z71" s="191"/>
      <c r="AA71" s="191"/>
      <c r="AB71" s="203"/>
      <c r="AC71" s="204"/>
      <c r="AD71" s="194"/>
      <c r="AE71" s="194"/>
      <c r="AF71" s="194"/>
      <c r="AG71" s="194"/>
      <c r="AH71" s="24">
        <f t="shared" si="5"/>
        <v>0</v>
      </c>
      <c r="AI71" s="27"/>
      <c r="AT71" s="93"/>
    </row>
    <row r="72" spans="1:46" x14ac:dyDescent="0.2">
      <c r="A72" s="169"/>
      <c r="B72" s="212"/>
      <c r="C72" s="213"/>
      <c r="D72" s="192"/>
      <c r="E72" s="191"/>
      <c r="F72" s="191"/>
      <c r="G72" s="191"/>
      <c r="H72" s="191"/>
      <c r="I72" s="191"/>
      <c r="J72" s="191"/>
      <c r="K72" s="191"/>
      <c r="L72" s="191"/>
      <c r="M72" s="192"/>
      <c r="N72" s="191"/>
      <c r="O72" s="191"/>
      <c r="P72" s="191"/>
      <c r="Q72" s="191"/>
      <c r="R72" s="192"/>
      <c r="S72" s="191"/>
      <c r="T72" s="191"/>
      <c r="U72" s="201"/>
      <c r="V72" s="191"/>
      <c r="W72" s="191"/>
      <c r="X72" s="191"/>
      <c r="Y72" s="191"/>
      <c r="Z72" s="191"/>
      <c r="AA72" s="191"/>
      <c r="AB72" s="203"/>
      <c r="AC72" s="204"/>
      <c r="AD72" s="194"/>
      <c r="AE72" s="194"/>
      <c r="AF72" s="194"/>
      <c r="AG72" s="194"/>
      <c r="AH72" s="24">
        <f t="shared" si="5"/>
        <v>0</v>
      </c>
      <c r="AI72" s="27"/>
      <c r="AT72" s="93"/>
    </row>
    <row r="73" spans="1:46" x14ac:dyDescent="0.2">
      <c r="A73" s="169"/>
      <c r="B73" s="212"/>
      <c r="C73" s="213"/>
      <c r="D73" s="192"/>
      <c r="E73" s="191"/>
      <c r="F73" s="191"/>
      <c r="G73" s="191"/>
      <c r="H73" s="191"/>
      <c r="I73" s="191"/>
      <c r="J73" s="191"/>
      <c r="K73" s="191"/>
      <c r="L73" s="191"/>
      <c r="M73" s="192"/>
      <c r="N73" s="191"/>
      <c r="O73" s="191"/>
      <c r="P73" s="191"/>
      <c r="Q73" s="191"/>
      <c r="R73" s="192"/>
      <c r="S73" s="191"/>
      <c r="T73" s="191"/>
      <c r="U73" s="201"/>
      <c r="V73" s="191"/>
      <c r="W73" s="191"/>
      <c r="X73" s="191"/>
      <c r="Y73" s="191"/>
      <c r="Z73" s="191"/>
      <c r="AA73" s="191"/>
      <c r="AB73" s="203"/>
      <c r="AC73" s="204"/>
      <c r="AD73" s="194"/>
      <c r="AE73" s="194"/>
      <c r="AF73" s="194"/>
      <c r="AG73" s="194"/>
      <c r="AH73" s="24">
        <f t="shared" si="5"/>
        <v>0</v>
      </c>
      <c r="AI73" s="27"/>
      <c r="AT73" s="93"/>
    </row>
    <row r="74" spans="1:46" x14ac:dyDescent="0.2">
      <c r="A74" s="169"/>
      <c r="B74" s="212"/>
      <c r="C74" s="213"/>
      <c r="D74" s="192"/>
      <c r="E74" s="191"/>
      <c r="F74" s="191"/>
      <c r="G74" s="191"/>
      <c r="H74" s="191"/>
      <c r="I74" s="191"/>
      <c r="J74" s="191"/>
      <c r="K74" s="191"/>
      <c r="L74" s="191"/>
      <c r="M74" s="192"/>
      <c r="N74" s="191"/>
      <c r="O74" s="191"/>
      <c r="P74" s="191"/>
      <c r="Q74" s="191"/>
      <c r="R74" s="192"/>
      <c r="S74" s="191"/>
      <c r="T74" s="191"/>
      <c r="U74" s="201"/>
      <c r="V74" s="191"/>
      <c r="W74" s="191"/>
      <c r="X74" s="191"/>
      <c r="Y74" s="191"/>
      <c r="Z74" s="191"/>
      <c r="AA74" s="191"/>
      <c r="AB74" s="203"/>
      <c r="AC74" s="204"/>
      <c r="AD74" s="194"/>
      <c r="AE74" s="194"/>
      <c r="AF74" s="194"/>
      <c r="AG74" s="194"/>
      <c r="AH74" s="24">
        <f t="shared" si="5"/>
        <v>0</v>
      </c>
      <c r="AI74" s="27"/>
      <c r="AT74" s="93"/>
    </row>
    <row r="75" spans="1:46" x14ac:dyDescent="0.2">
      <c r="A75" s="169"/>
      <c r="B75" s="212"/>
      <c r="C75" s="213"/>
      <c r="D75" s="192"/>
      <c r="E75" s="191"/>
      <c r="F75" s="191"/>
      <c r="G75" s="191"/>
      <c r="H75" s="191"/>
      <c r="I75" s="191"/>
      <c r="J75" s="191"/>
      <c r="K75" s="191"/>
      <c r="L75" s="191"/>
      <c r="M75" s="192"/>
      <c r="N75" s="191"/>
      <c r="O75" s="191"/>
      <c r="P75" s="191"/>
      <c r="Q75" s="191"/>
      <c r="R75" s="192"/>
      <c r="S75" s="191"/>
      <c r="T75" s="191"/>
      <c r="U75" s="201"/>
      <c r="V75" s="191"/>
      <c r="W75" s="191"/>
      <c r="X75" s="191"/>
      <c r="Y75" s="191"/>
      <c r="Z75" s="191"/>
      <c r="AA75" s="191"/>
      <c r="AB75" s="203"/>
      <c r="AC75" s="204"/>
      <c r="AD75" s="194"/>
      <c r="AE75" s="194"/>
      <c r="AF75" s="194"/>
      <c r="AG75" s="194"/>
      <c r="AH75" s="24">
        <f t="shared" si="5"/>
        <v>0</v>
      </c>
      <c r="AI75" s="27"/>
      <c r="AT75" s="93"/>
    </row>
    <row r="76" spans="1:46" x14ac:dyDescent="0.2">
      <c r="A76" s="169"/>
      <c r="B76" s="212"/>
      <c r="C76" s="213"/>
      <c r="D76" s="192"/>
      <c r="E76" s="191"/>
      <c r="F76" s="191"/>
      <c r="G76" s="191"/>
      <c r="H76" s="191"/>
      <c r="I76" s="191"/>
      <c r="J76" s="191"/>
      <c r="K76" s="191"/>
      <c r="L76" s="191"/>
      <c r="M76" s="192"/>
      <c r="N76" s="191"/>
      <c r="O76" s="191"/>
      <c r="P76" s="191"/>
      <c r="Q76" s="191"/>
      <c r="R76" s="192"/>
      <c r="S76" s="191"/>
      <c r="T76" s="191"/>
      <c r="U76" s="201"/>
      <c r="V76" s="191"/>
      <c r="W76" s="191"/>
      <c r="X76" s="191"/>
      <c r="Y76" s="191"/>
      <c r="Z76" s="191"/>
      <c r="AA76" s="191"/>
      <c r="AB76" s="203"/>
      <c r="AC76" s="204"/>
      <c r="AD76" s="194"/>
      <c r="AE76" s="194"/>
      <c r="AF76" s="194"/>
      <c r="AG76" s="194"/>
      <c r="AH76" s="24">
        <f t="shared" si="5"/>
        <v>0</v>
      </c>
      <c r="AI76" s="27"/>
      <c r="AT76" s="93"/>
    </row>
    <row r="77" spans="1:46" x14ac:dyDescent="0.2">
      <c r="A77" s="169"/>
      <c r="B77" s="212"/>
      <c r="C77" s="213"/>
      <c r="D77" s="192"/>
      <c r="E77" s="191"/>
      <c r="F77" s="191"/>
      <c r="G77" s="191"/>
      <c r="H77" s="191"/>
      <c r="I77" s="191"/>
      <c r="J77" s="191"/>
      <c r="K77" s="191"/>
      <c r="L77" s="191"/>
      <c r="M77" s="192"/>
      <c r="N77" s="191"/>
      <c r="O77" s="191"/>
      <c r="P77" s="191"/>
      <c r="Q77" s="191"/>
      <c r="R77" s="192"/>
      <c r="S77" s="191"/>
      <c r="T77" s="191"/>
      <c r="U77" s="201"/>
      <c r="V77" s="191"/>
      <c r="W77" s="191"/>
      <c r="X77" s="191"/>
      <c r="Y77" s="191"/>
      <c r="Z77" s="191"/>
      <c r="AA77" s="191"/>
      <c r="AB77" s="203"/>
      <c r="AC77" s="204"/>
      <c r="AD77" s="194"/>
      <c r="AE77" s="194"/>
      <c r="AF77" s="194"/>
      <c r="AG77" s="194"/>
      <c r="AH77" s="24">
        <f t="shared" si="5"/>
        <v>0</v>
      </c>
      <c r="AI77" s="27"/>
      <c r="AT77" s="93"/>
    </row>
    <row r="78" spans="1:46" x14ac:dyDescent="0.2">
      <c r="A78" s="169"/>
      <c r="B78" s="212"/>
      <c r="C78" s="213"/>
      <c r="D78" s="192"/>
      <c r="E78" s="191"/>
      <c r="F78" s="191"/>
      <c r="G78" s="191"/>
      <c r="H78" s="191"/>
      <c r="I78" s="191"/>
      <c r="J78" s="191"/>
      <c r="K78" s="191"/>
      <c r="L78" s="191"/>
      <c r="M78" s="192"/>
      <c r="N78" s="191"/>
      <c r="O78" s="191"/>
      <c r="P78" s="191"/>
      <c r="Q78" s="191"/>
      <c r="R78" s="192"/>
      <c r="S78" s="191"/>
      <c r="T78" s="191"/>
      <c r="U78" s="201"/>
      <c r="V78" s="191"/>
      <c r="W78" s="191"/>
      <c r="X78" s="191"/>
      <c r="Y78" s="191"/>
      <c r="Z78" s="191"/>
      <c r="AA78" s="191"/>
      <c r="AB78" s="203"/>
      <c r="AC78" s="204"/>
      <c r="AD78" s="194"/>
      <c r="AE78" s="194"/>
      <c r="AF78" s="194"/>
      <c r="AG78" s="194"/>
      <c r="AH78" s="24">
        <f t="shared" si="5"/>
        <v>0</v>
      </c>
      <c r="AI78" s="27"/>
      <c r="AT78" s="93"/>
    </row>
    <row r="79" spans="1:46" x14ac:dyDescent="0.2">
      <c r="A79" s="169"/>
      <c r="B79" s="212"/>
      <c r="C79" s="213"/>
      <c r="D79" s="192"/>
      <c r="E79" s="191"/>
      <c r="F79" s="191"/>
      <c r="G79" s="191"/>
      <c r="H79" s="191"/>
      <c r="I79" s="191"/>
      <c r="J79" s="191"/>
      <c r="K79" s="191"/>
      <c r="L79" s="191"/>
      <c r="M79" s="192"/>
      <c r="N79" s="191"/>
      <c r="O79" s="191"/>
      <c r="P79" s="191"/>
      <c r="Q79" s="191"/>
      <c r="R79" s="192"/>
      <c r="S79" s="191"/>
      <c r="T79" s="191"/>
      <c r="U79" s="201"/>
      <c r="V79" s="191"/>
      <c r="W79" s="191"/>
      <c r="X79" s="191"/>
      <c r="Y79" s="191"/>
      <c r="Z79" s="191"/>
      <c r="AA79" s="191"/>
      <c r="AB79" s="203"/>
      <c r="AC79" s="204"/>
      <c r="AD79" s="194"/>
      <c r="AE79" s="194"/>
      <c r="AF79" s="194"/>
      <c r="AG79" s="194"/>
      <c r="AH79" s="24">
        <f t="shared" si="5"/>
        <v>0</v>
      </c>
      <c r="AI79" s="27"/>
      <c r="AT79" s="93"/>
    </row>
    <row r="80" spans="1:46" x14ac:dyDescent="0.2">
      <c r="A80" s="169"/>
      <c r="B80" s="212"/>
      <c r="C80" s="213"/>
      <c r="D80" s="192"/>
      <c r="E80" s="191"/>
      <c r="F80" s="191"/>
      <c r="G80" s="191"/>
      <c r="H80" s="191"/>
      <c r="I80" s="191"/>
      <c r="J80" s="191"/>
      <c r="K80" s="191"/>
      <c r="L80" s="191"/>
      <c r="M80" s="192"/>
      <c r="N80" s="191"/>
      <c r="O80" s="191"/>
      <c r="P80" s="191"/>
      <c r="Q80" s="191"/>
      <c r="R80" s="192"/>
      <c r="S80" s="191"/>
      <c r="T80" s="191"/>
      <c r="U80" s="201"/>
      <c r="V80" s="191"/>
      <c r="W80" s="191"/>
      <c r="X80" s="191"/>
      <c r="Y80" s="191"/>
      <c r="Z80" s="191"/>
      <c r="AA80" s="191"/>
      <c r="AB80" s="203"/>
      <c r="AC80" s="204"/>
      <c r="AD80" s="194"/>
      <c r="AE80" s="194"/>
      <c r="AF80" s="194"/>
      <c r="AG80" s="194"/>
      <c r="AH80" s="24">
        <f t="shared" si="5"/>
        <v>0</v>
      </c>
      <c r="AI80" s="27"/>
      <c r="AT80" s="93"/>
    </row>
    <row r="81" spans="1:46" x14ac:dyDescent="0.2">
      <c r="A81" s="169"/>
      <c r="B81" s="212"/>
      <c r="C81" s="213"/>
      <c r="D81" s="192"/>
      <c r="E81" s="191"/>
      <c r="F81" s="191"/>
      <c r="G81" s="191"/>
      <c r="H81" s="191"/>
      <c r="I81" s="191"/>
      <c r="J81" s="191"/>
      <c r="K81" s="191"/>
      <c r="L81" s="191"/>
      <c r="M81" s="192"/>
      <c r="N81" s="191"/>
      <c r="O81" s="191"/>
      <c r="P81" s="191"/>
      <c r="Q81" s="191"/>
      <c r="R81" s="192"/>
      <c r="S81" s="191"/>
      <c r="T81" s="191"/>
      <c r="U81" s="201"/>
      <c r="V81" s="191"/>
      <c r="W81" s="191"/>
      <c r="X81" s="191"/>
      <c r="Y81" s="191"/>
      <c r="Z81" s="191"/>
      <c r="AA81" s="191"/>
      <c r="AB81" s="203"/>
      <c r="AC81" s="204"/>
      <c r="AD81" s="194"/>
      <c r="AE81" s="194"/>
      <c r="AF81" s="194"/>
      <c r="AG81" s="194"/>
      <c r="AH81" s="24">
        <f t="shared" si="5"/>
        <v>0</v>
      </c>
      <c r="AI81" s="27"/>
      <c r="AT81" s="93"/>
    </row>
    <row r="82" spans="1:46" x14ac:dyDescent="0.2">
      <c r="A82" s="169"/>
      <c r="B82" s="212"/>
      <c r="C82" s="213"/>
      <c r="D82" s="192"/>
      <c r="E82" s="191"/>
      <c r="F82" s="191"/>
      <c r="G82" s="191"/>
      <c r="H82" s="191"/>
      <c r="I82" s="191"/>
      <c r="J82" s="191"/>
      <c r="K82" s="191"/>
      <c r="L82" s="191"/>
      <c r="M82" s="192"/>
      <c r="N82" s="191"/>
      <c r="O82" s="191"/>
      <c r="P82" s="191"/>
      <c r="Q82" s="191"/>
      <c r="R82" s="192"/>
      <c r="S82" s="191"/>
      <c r="T82" s="191"/>
      <c r="U82" s="201"/>
      <c r="V82" s="191"/>
      <c r="W82" s="191"/>
      <c r="X82" s="191"/>
      <c r="Y82" s="191"/>
      <c r="Z82" s="191"/>
      <c r="AA82" s="191"/>
      <c r="AB82" s="203"/>
      <c r="AC82" s="204"/>
      <c r="AD82" s="194"/>
      <c r="AE82" s="194"/>
      <c r="AF82" s="194"/>
      <c r="AG82" s="194"/>
      <c r="AH82" s="24">
        <f t="shared" si="5"/>
        <v>0</v>
      </c>
      <c r="AI82" s="27"/>
      <c r="AT82" s="93"/>
    </row>
    <row r="83" spans="1:46" x14ac:dyDescent="0.2">
      <c r="A83" s="169"/>
      <c r="B83" s="212"/>
      <c r="C83" s="213"/>
      <c r="D83" s="192"/>
      <c r="E83" s="191"/>
      <c r="F83" s="191"/>
      <c r="G83" s="191"/>
      <c r="H83" s="191"/>
      <c r="I83" s="191"/>
      <c r="J83" s="191"/>
      <c r="K83" s="191"/>
      <c r="L83" s="191"/>
      <c r="M83" s="192"/>
      <c r="N83" s="191"/>
      <c r="O83" s="191"/>
      <c r="P83" s="191"/>
      <c r="Q83" s="191"/>
      <c r="R83" s="192"/>
      <c r="S83" s="191"/>
      <c r="T83" s="191"/>
      <c r="U83" s="201"/>
      <c r="V83" s="191"/>
      <c r="W83" s="191"/>
      <c r="X83" s="191"/>
      <c r="Y83" s="191"/>
      <c r="Z83" s="191"/>
      <c r="AA83" s="191"/>
      <c r="AB83" s="203"/>
      <c r="AC83" s="204"/>
      <c r="AD83" s="194"/>
      <c r="AE83" s="194"/>
      <c r="AF83" s="194"/>
      <c r="AG83" s="194"/>
      <c r="AH83" s="24">
        <f t="shared" si="5"/>
        <v>0</v>
      </c>
      <c r="AI83" s="27"/>
      <c r="AT83" s="93"/>
    </row>
    <row r="84" spans="1:46" x14ac:dyDescent="0.2">
      <c r="A84" s="169"/>
      <c r="B84" s="212"/>
      <c r="C84" s="213"/>
      <c r="D84" s="192"/>
      <c r="E84" s="191"/>
      <c r="F84" s="191"/>
      <c r="G84" s="191"/>
      <c r="H84" s="191"/>
      <c r="I84" s="191"/>
      <c r="J84" s="191"/>
      <c r="K84" s="191"/>
      <c r="L84" s="191"/>
      <c r="M84" s="192"/>
      <c r="N84" s="191"/>
      <c r="O84" s="191"/>
      <c r="P84" s="191"/>
      <c r="Q84" s="191"/>
      <c r="R84" s="192"/>
      <c r="S84" s="191"/>
      <c r="T84" s="191"/>
      <c r="U84" s="201"/>
      <c r="V84" s="191"/>
      <c r="W84" s="191"/>
      <c r="X84" s="191"/>
      <c r="Y84" s="191"/>
      <c r="Z84" s="191"/>
      <c r="AA84" s="191"/>
      <c r="AB84" s="203"/>
      <c r="AC84" s="204"/>
      <c r="AD84" s="194"/>
      <c r="AE84" s="194"/>
      <c r="AF84" s="194"/>
      <c r="AG84" s="194"/>
      <c r="AH84" s="24">
        <f t="shared" si="5"/>
        <v>0</v>
      </c>
      <c r="AI84" s="27"/>
      <c r="AT84" s="93"/>
    </row>
    <row r="85" spans="1:46" x14ac:dyDescent="0.2">
      <c r="A85" s="169"/>
      <c r="B85" s="212"/>
      <c r="C85" s="213"/>
      <c r="D85" s="192"/>
      <c r="E85" s="191"/>
      <c r="F85" s="191"/>
      <c r="G85" s="191"/>
      <c r="H85" s="191"/>
      <c r="I85" s="191"/>
      <c r="J85" s="191"/>
      <c r="K85" s="191"/>
      <c r="L85" s="191"/>
      <c r="M85" s="192"/>
      <c r="N85" s="191"/>
      <c r="O85" s="191"/>
      <c r="P85" s="191"/>
      <c r="Q85" s="191"/>
      <c r="R85" s="192"/>
      <c r="S85" s="191"/>
      <c r="T85" s="191"/>
      <c r="U85" s="201"/>
      <c r="V85" s="191"/>
      <c r="W85" s="191"/>
      <c r="X85" s="191"/>
      <c r="Y85" s="191"/>
      <c r="Z85" s="191"/>
      <c r="AA85" s="191"/>
      <c r="AB85" s="203"/>
      <c r="AC85" s="204"/>
      <c r="AD85" s="194"/>
      <c r="AE85" s="194"/>
      <c r="AF85" s="194"/>
      <c r="AG85" s="194"/>
      <c r="AH85" s="24">
        <f t="shared" si="5"/>
        <v>0</v>
      </c>
      <c r="AI85" s="27"/>
      <c r="AT85" s="93"/>
    </row>
    <row r="86" spans="1:46" x14ac:dyDescent="0.2">
      <c r="A86" s="169"/>
      <c r="B86" s="212"/>
      <c r="C86" s="213"/>
      <c r="D86" s="192"/>
      <c r="E86" s="191"/>
      <c r="F86" s="191"/>
      <c r="G86" s="191"/>
      <c r="H86" s="191"/>
      <c r="I86" s="191"/>
      <c r="J86" s="191"/>
      <c r="K86" s="191"/>
      <c r="L86" s="191"/>
      <c r="M86" s="192"/>
      <c r="N86" s="191"/>
      <c r="O86" s="191"/>
      <c r="P86" s="191"/>
      <c r="Q86" s="191"/>
      <c r="R86" s="192"/>
      <c r="S86" s="191"/>
      <c r="T86" s="191"/>
      <c r="U86" s="201"/>
      <c r="V86" s="191"/>
      <c r="W86" s="191"/>
      <c r="X86" s="191"/>
      <c r="Y86" s="191"/>
      <c r="Z86" s="191"/>
      <c r="AA86" s="191"/>
      <c r="AB86" s="203"/>
      <c r="AC86" s="204"/>
      <c r="AD86" s="194"/>
      <c r="AE86" s="194"/>
      <c r="AF86" s="194"/>
      <c r="AG86" s="194"/>
      <c r="AH86" s="24">
        <f t="shared" si="5"/>
        <v>0</v>
      </c>
      <c r="AI86" s="27"/>
      <c r="AT86" s="93"/>
    </row>
    <row r="87" spans="1:46" x14ac:dyDescent="0.2">
      <c r="A87" s="169"/>
      <c r="B87" s="212"/>
      <c r="C87" s="213"/>
      <c r="D87" s="192"/>
      <c r="E87" s="191"/>
      <c r="F87" s="191"/>
      <c r="G87" s="191"/>
      <c r="H87" s="191"/>
      <c r="I87" s="191"/>
      <c r="J87" s="191"/>
      <c r="K87" s="191"/>
      <c r="L87" s="191"/>
      <c r="M87" s="192"/>
      <c r="N87" s="191"/>
      <c r="O87" s="191"/>
      <c r="P87" s="191"/>
      <c r="Q87" s="191"/>
      <c r="R87" s="192"/>
      <c r="S87" s="191"/>
      <c r="T87" s="191"/>
      <c r="U87" s="201"/>
      <c r="V87" s="191"/>
      <c r="W87" s="191"/>
      <c r="X87" s="191"/>
      <c r="Y87" s="191"/>
      <c r="Z87" s="191"/>
      <c r="AA87" s="191"/>
      <c r="AB87" s="203"/>
      <c r="AC87" s="204"/>
      <c r="AD87" s="194"/>
      <c r="AE87" s="194"/>
      <c r="AF87" s="194"/>
      <c r="AG87" s="194"/>
      <c r="AH87" s="24">
        <f t="shared" ref="AH87:AH88" si="6">SUM(D87:AA87)</f>
        <v>0</v>
      </c>
      <c r="AI87" s="27"/>
    </row>
    <row r="88" spans="1:46" x14ac:dyDescent="0.2">
      <c r="A88" s="169"/>
      <c r="B88" s="212"/>
      <c r="C88" s="213"/>
      <c r="D88" s="192"/>
      <c r="E88" s="191"/>
      <c r="F88" s="191"/>
      <c r="G88" s="191"/>
      <c r="H88" s="191"/>
      <c r="I88" s="191"/>
      <c r="J88" s="191"/>
      <c r="K88" s="191"/>
      <c r="L88" s="191"/>
      <c r="M88" s="192"/>
      <c r="N88" s="191"/>
      <c r="O88" s="191"/>
      <c r="P88" s="191"/>
      <c r="Q88" s="191"/>
      <c r="R88" s="192"/>
      <c r="S88" s="191"/>
      <c r="T88" s="191"/>
      <c r="U88" s="201"/>
      <c r="V88" s="191"/>
      <c r="W88" s="191"/>
      <c r="X88" s="191"/>
      <c r="Y88" s="191"/>
      <c r="Z88" s="191"/>
      <c r="AA88" s="191"/>
      <c r="AB88" s="203"/>
      <c r="AC88" s="204"/>
      <c r="AD88" s="194"/>
      <c r="AE88" s="194"/>
      <c r="AF88" s="194"/>
      <c r="AG88" s="194"/>
      <c r="AH88" s="24">
        <f t="shared" si="6"/>
        <v>0</v>
      </c>
      <c r="AI88" s="25"/>
    </row>
    <row r="89" spans="1:46" x14ac:dyDescent="0.2">
      <c r="A89" s="169"/>
      <c r="B89" s="212"/>
      <c r="C89" s="213"/>
      <c r="D89" s="192"/>
      <c r="E89" s="191"/>
      <c r="F89" s="191"/>
      <c r="G89" s="191"/>
      <c r="H89" s="191"/>
      <c r="I89" s="191"/>
      <c r="J89" s="191"/>
      <c r="K89" s="191"/>
      <c r="L89" s="191"/>
      <c r="M89" s="192"/>
      <c r="N89" s="191"/>
      <c r="O89" s="191"/>
      <c r="P89" s="191"/>
      <c r="Q89" s="191"/>
      <c r="R89" s="192"/>
      <c r="S89" s="191"/>
      <c r="T89" s="191"/>
      <c r="U89" s="201"/>
      <c r="V89" s="191"/>
      <c r="W89" s="191"/>
      <c r="X89" s="191"/>
      <c r="Y89" s="191"/>
      <c r="Z89" s="191"/>
      <c r="AA89" s="191"/>
      <c r="AB89" s="203"/>
      <c r="AC89" s="204"/>
      <c r="AD89" s="194"/>
      <c r="AE89" s="194"/>
      <c r="AF89" s="194"/>
      <c r="AG89" s="194"/>
      <c r="AH89" s="24">
        <f t="shared" ref="AH89:AH91" si="7">SUM(D89:AA89)</f>
        <v>0</v>
      </c>
      <c r="AI89" s="25"/>
    </row>
    <row r="90" spans="1:46" x14ac:dyDescent="0.2">
      <c r="A90" s="169"/>
      <c r="B90" s="212"/>
      <c r="C90" s="213"/>
      <c r="D90" s="192"/>
      <c r="E90" s="191"/>
      <c r="F90" s="191"/>
      <c r="G90" s="191"/>
      <c r="H90" s="191"/>
      <c r="I90" s="191"/>
      <c r="J90" s="191"/>
      <c r="K90" s="191"/>
      <c r="L90" s="191"/>
      <c r="M90" s="192"/>
      <c r="N90" s="191"/>
      <c r="O90" s="191"/>
      <c r="P90" s="191"/>
      <c r="Q90" s="191"/>
      <c r="R90" s="192"/>
      <c r="S90" s="191"/>
      <c r="T90" s="191"/>
      <c r="U90" s="201"/>
      <c r="V90" s="191"/>
      <c r="W90" s="191"/>
      <c r="X90" s="191"/>
      <c r="Y90" s="191"/>
      <c r="Z90" s="191"/>
      <c r="AA90" s="191"/>
      <c r="AB90" s="203"/>
      <c r="AC90" s="204"/>
      <c r="AD90" s="194"/>
      <c r="AE90" s="194"/>
      <c r="AF90" s="194"/>
      <c r="AG90" s="194"/>
      <c r="AH90" s="24">
        <f t="shared" si="7"/>
        <v>0</v>
      </c>
      <c r="AI90" s="25"/>
    </row>
    <row r="91" spans="1:46" x14ac:dyDescent="0.2">
      <c r="A91" s="169"/>
      <c r="B91" s="212"/>
      <c r="C91" s="213"/>
      <c r="D91" s="192"/>
      <c r="E91" s="191"/>
      <c r="F91" s="191"/>
      <c r="G91" s="191"/>
      <c r="H91" s="191"/>
      <c r="I91" s="191"/>
      <c r="J91" s="191"/>
      <c r="K91" s="191"/>
      <c r="L91" s="191"/>
      <c r="M91" s="192"/>
      <c r="N91" s="191"/>
      <c r="O91" s="191"/>
      <c r="P91" s="191"/>
      <c r="Q91" s="191"/>
      <c r="R91" s="192"/>
      <c r="S91" s="191"/>
      <c r="T91" s="191"/>
      <c r="U91" s="202"/>
      <c r="V91" s="191"/>
      <c r="W91" s="191"/>
      <c r="X91" s="191"/>
      <c r="Y91" s="191"/>
      <c r="Z91" s="191"/>
      <c r="AA91" s="191"/>
      <c r="AB91" s="205"/>
      <c r="AC91" s="206"/>
      <c r="AD91" s="194"/>
      <c r="AE91" s="194"/>
      <c r="AF91" s="194"/>
      <c r="AG91" s="194"/>
      <c r="AH91" s="24">
        <f t="shared" si="7"/>
        <v>0</v>
      </c>
      <c r="AI91" s="25"/>
    </row>
    <row r="92" spans="1:46" x14ac:dyDescent="0.2">
      <c r="B92" s="16"/>
      <c r="C92" s="16"/>
      <c r="D92" s="29" t="str">
        <f t="shared" ref="D92:AG92" si="8">IF(SUM(D62:D91)=D61," ","X")</f>
        <v xml:space="preserve"> </v>
      </c>
      <c r="E92" s="29" t="str">
        <f t="shared" si="8"/>
        <v xml:space="preserve"> </v>
      </c>
      <c r="F92" s="29" t="str">
        <f t="shared" si="8"/>
        <v xml:space="preserve"> </v>
      </c>
      <c r="G92" s="29" t="str">
        <f t="shared" si="8"/>
        <v xml:space="preserve"> </v>
      </c>
      <c r="H92" s="29" t="str">
        <f t="shared" si="8"/>
        <v xml:space="preserve"> </v>
      </c>
      <c r="I92" s="29" t="str">
        <f t="shared" si="8"/>
        <v xml:space="preserve"> </v>
      </c>
      <c r="J92" s="29" t="str">
        <f t="shared" si="8"/>
        <v xml:space="preserve"> </v>
      </c>
      <c r="K92" s="29" t="str">
        <f t="shared" si="8"/>
        <v xml:space="preserve"> </v>
      </c>
      <c r="L92" s="29" t="str">
        <f t="shared" si="8"/>
        <v xml:space="preserve"> </v>
      </c>
      <c r="M92" s="29" t="str">
        <f t="shared" si="8"/>
        <v xml:space="preserve"> </v>
      </c>
      <c r="N92" s="29" t="str">
        <f t="shared" si="8"/>
        <v xml:space="preserve"> </v>
      </c>
      <c r="O92" s="29" t="str">
        <f t="shared" si="8"/>
        <v xml:space="preserve"> </v>
      </c>
      <c r="P92" s="29" t="str">
        <f t="shared" si="8"/>
        <v xml:space="preserve"> </v>
      </c>
      <c r="Q92" s="29" t="str">
        <f t="shared" si="8"/>
        <v xml:space="preserve"> </v>
      </c>
      <c r="R92" s="29" t="str">
        <f t="shared" si="8"/>
        <v xml:space="preserve"> </v>
      </c>
      <c r="S92" s="29" t="str">
        <f t="shared" si="8"/>
        <v xml:space="preserve"> </v>
      </c>
      <c r="T92" s="29" t="str">
        <f t="shared" si="8"/>
        <v xml:space="preserve"> </v>
      </c>
      <c r="U92" s="29" t="str">
        <f t="shared" si="8"/>
        <v xml:space="preserve"> </v>
      </c>
      <c r="V92" s="29" t="str">
        <f t="shared" si="8"/>
        <v xml:space="preserve"> </v>
      </c>
      <c r="W92" s="29" t="str">
        <f t="shared" si="8"/>
        <v xml:space="preserve"> </v>
      </c>
      <c r="X92" s="29" t="str">
        <f t="shared" si="8"/>
        <v xml:space="preserve"> </v>
      </c>
      <c r="Y92" s="29" t="str">
        <f t="shared" si="8"/>
        <v xml:space="preserve"> </v>
      </c>
      <c r="Z92" s="29" t="str">
        <f t="shared" si="8"/>
        <v xml:space="preserve"> </v>
      </c>
      <c r="AA92" s="29" t="str">
        <f>IF(SUM(AA62:AA91)=AA61," ","X")</f>
        <v xml:space="preserve"> </v>
      </c>
      <c r="AB92" s="29" t="str">
        <f t="shared" si="8"/>
        <v xml:space="preserve"> </v>
      </c>
      <c r="AC92" s="29" t="str">
        <f t="shared" si="8"/>
        <v xml:space="preserve"> </v>
      </c>
      <c r="AD92" s="29" t="str">
        <f t="shared" si="8"/>
        <v xml:space="preserve"> </v>
      </c>
      <c r="AE92" s="29" t="str">
        <f t="shared" si="8"/>
        <v xml:space="preserve"> </v>
      </c>
      <c r="AF92" s="29" t="str">
        <f t="shared" si="8"/>
        <v xml:space="preserve"> </v>
      </c>
      <c r="AG92" s="29" t="str">
        <f t="shared" si="8"/>
        <v xml:space="preserve"> </v>
      </c>
      <c r="AH92" s="26">
        <f>SUM(AH62:AH91)</f>
        <v>0</v>
      </c>
    </row>
    <row r="93" spans="1:46" x14ac:dyDescent="0.2">
      <c r="B93" s="16"/>
      <c r="C93" s="16"/>
      <c r="AH93" s="26"/>
    </row>
    <row r="94" spans="1:46" x14ac:dyDescent="0.2">
      <c r="B94" s="18"/>
      <c r="C94" s="18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G94" s="17"/>
      <c r="AH94" s="17"/>
    </row>
    <row r="95" spans="1:46" x14ac:dyDescent="0.2">
      <c r="B95" s="17" t="s">
        <v>11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G95" s="17"/>
      <c r="AH95" s="30" t="s">
        <v>68</v>
      </c>
      <c r="AI95" s="31">
        <f>INPUT!D17</f>
        <v>0</v>
      </c>
    </row>
    <row r="96" spans="1:46" x14ac:dyDescent="0.2">
      <c r="B96" s="17" t="s">
        <v>161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G96" s="17"/>
      <c r="AH96" s="211" t="s">
        <v>12</v>
      </c>
      <c r="AI96" s="211"/>
    </row>
    <row r="97" spans="2:35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G97" s="17"/>
      <c r="AH97" s="17"/>
    </row>
    <row r="98" spans="2:35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G98" s="17"/>
      <c r="AH98" s="17"/>
    </row>
    <row r="99" spans="2:35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G99" s="17"/>
      <c r="AH99" s="17"/>
    </row>
    <row r="100" spans="2:35" x14ac:dyDescent="0.2">
      <c r="B100" s="32" t="s">
        <v>162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G100" s="32"/>
      <c r="AH100" s="207">
        <f>INPUT!D15</f>
        <v>0</v>
      </c>
      <c r="AI100" s="207"/>
    </row>
  </sheetData>
  <sheetProtection algorithmName="SHA-512" hashValue="Ja5JEbX7Z3C74yKmYt5srXkXFYgVpTvB62map4+bWXw5trUB7pOTHiG7GgAlSdgUhGiemE6GOeBGGspi5UktAQ==" saltValue="5ZphOEYvxp0N5DWV5AD6Sg==" spinCount="100000" sheet="1" objects="1" scenarios="1" formatRows="0"/>
  <mergeCells count="92">
    <mergeCell ref="B91:C91"/>
    <mergeCell ref="B78:C78"/>
    <mergeCell ref="B79:C79"/>
    <mergeCell ref="B80:C80"/>
    <mergeCell ref="B87:C87"/>
    <mergeCell ref="B89:C89"/>
    <mergeCell ref="B88:C88"/>
    <mergeCell ref="B90:C90"/>
    <mergeCell ref="B75:C75"/>
    <mergeCell ref="B72:C72"/>
    <mergeCell ref="B73:C73"/>
    <mergeCell ref="B74:C74"/>
    <mergeCell ref="AI59:AI61"/>
    <mergeCell ref="B82:C82"/>
    <mergeCell ref="B83:C83"/>
    <mergeCell ref="B84:C84"/>
    <mergeCell ref="B85:C85"/>
    <mergeCell ref="B76:C76"/>
    <mergeCell ref="B77:C77"/>
    <mergeCell ref="A1:AI1"/>
    <mergeCell ref="A2:AI2"/>
    <mergeCell ref="A8:A10"/>
    <mergeCell ref="B8:C10"/>
    <mergeCell ref="D8:H8"/>
    <mergeCell ref="AI8:AI10"/>
    <mergeCell ref="I8:M8"/>
    <mergeCell ref="N8:R8"/>
    <mergeCell ref="S8:W8"/>
    <mergeCell ref="X8:AB8"/>
    <mergeCell ref="AC8:AG8"/>
    <mergeCell ref="AH8:AH10"/>
    <mergeCell ref="B19:C19"/>
    <mergeCell ref="B70:C70"/>
    <mergeCell ref="B71:C71"/>
    <mergeCell ref="B66:C66"/>
    <mergeCell ref="B67:C67"/>
    <mergeCell ref="B31:C31"/>
    <mergeCell ref="B34:C34"/>
    <mergeCell ref="B35:C35"/>
    <mergeCell ref="B63:C63"/>
    <mergeCell ref="B64:C64"/>
    <mergeCell ref="B65:C65"/>
    <mergeCell ref="A53:AI53"/>
    <mergeCell ref="B62:C62"/>
    <mergeCell ref="B16:C16"/>
    <mergeCell ref="B68:C68"/>
    <mergeCell ref="B69:C6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7:C17"/>
    <mergeCell ref="B18:C18"/>
    <mergeCell ref="B11:C11"/>
    <mergeCell ref="AH49:AI49"/>
    <mergeCell ref="AH45:AI45"/>
    <mergeCell ref="B38:C38"/>
    <mergeCell ref="B37:C37"/>
    <mergeCell ref="B33:C33"/>
    <mergeCell ref="B36:C36"/>
    <mergeCell ref="B39:C39"/>
    <mergeCell ref="B40:C40"/>
    <mergeCell ref="B32:C32"/>
    <mergeCell ref="B12:C12"/>
    <mergeCell ref="B13:C13"/>
    <mergeCell ref="U11:U40"/>
    <mergeCell ref="AC11:AD40"/>
    <mergeCell ref="B14:C14"/>
    <mergeCell ref="B15:C15"/>
    <mergeCell ref="U62:U91"/>
    <mergeCell ref="AB62:AC91"/>
    <mergeCell ref="AH100:AI100"/>
    <mergeCell ref="A52:AI52"/>
    <mergeCell ref="A59:A61"/>
    <mergeCell ref="B59:C61"/>
    <mergeCell ref="D59:H59"/>
    <mergeCell ref="I59:M59"/>
    <mergeCell ref="N59:R59"/>
    <mergeCell ref="S59:W59"/>
    <mergeCell ref="X59:AB59"/>
    <mergeCell ref="AC59:AG59"/>
    <mergeCell ref="AH96:AI96"/>
    <mergeCell ref="AH59:AH61"/>
    <mergeCell ref="B86:C86"/>
    <mergeCell ref="B81:C81"/>
  </mergeCells>
  <printOptions horizontalCentered="1"/>
  <pageMargins left="0.511811023622047" right="0.511811023622047" top="0.59055118110236204" bottom="0.196850393700787" header="0.511811023622047" footer="0.511811023622047"/>
  <pageSetup paperSize="9" scale="76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D80"/>
  <sheetViews>
    <sheetView zoomScaleNormal="100" workbookViewId="0">
      <selection sqref="A1:E1"/>
    </sheetView>
  </sheetViews>
  <sheetFormatPr defaultRowHeight="12.75" x14ac:dyDescent="0.2"/>
  <cols>
    <col min="1" max="1" width="18.85546875" style="16" customWidth="1"/>
    <col min="2" max="2" width="5.42578125" style="16" customWidth="1"/>
    <col min="3" max="3" width="45.5703125" style="15" customWidth="1"/>
    <col min="4" max="4" width="11.85546875" style="15" customWidth="1"/>
    <col min="5" max="5" width="18.140625" style="15" customWidth="1"/>
    <col min="6" max="16384" width="9.140625" style="15"/>
  </cols>
  <sheetData>
    <row r="1" spans="1:5" ht="25.5" x14ac:dyDescent="0.35">
      <c r="A1" s="236" t="s">
        <v>19</v>
      </c>
      <c r="B1" s="236"/>
      <c r="C1" s="236"/>
      <c r="D1" s="236"/>
      <c r="E1" s="236"/>
    </row>
    <row r="2" spans="1:5" ht="25.5" x14ac:dyDescent="0.35">
      <c r="A2" s="236" t="s">
        <v>160</v>
      </c>
      <c r="B2" s="236"/>
      <c r="C2" s="236"/>
      <c r="D2" s="236"/>
      <c r="E2" s="236"/>
    </row>
    <row r="4" spans="1:5" x14ac:dyDescent="0.2">
      <c r="A4" s="237" t="s">
        <v>20</v>
      </c>
      <c r="B4" s="237"/>
      <c r="C4" s="21">
        <f>INPUT!D16</f>
        <v>0</v>
      </c>
      <c r="D4" s="33"/>
    </row>
    <row r="5" spans="1:5" x14ac:dyDescent="0.2">
      <c r="A5" s="238" t="s">
        <v>21</v>
      </c>
      <c r="B5" s="238"/>
      <c r="C5" s="17" t="s">
        <v>163</v>
      </c>
      <c r="D5" s="33"/>
    </row>
    <row r="6" spans="1:5" x14ac:dyDescent="0.2">
      <c r="A6" s="238" t="s">
        <v>22</v>
      </c>
      <c r="B6" s="238"/>
      <c r="C6" s="21">
        <f>INPUT!K16</f>
        <v>0</v>
      </c>
      <c r="D6" s="33"/>
    </row>
    <row r="7" spans="1:5" x14ac:dyDescent="0.2">
      <c r="A7" s="238" t="s">
        <v>23</v>
      </c>
      <c r="B7" s="238"/>
      <c r="C7" s="21">
        <f>INPUT!D18</f>
        <v>0</v>
      </c>
      <c r="D7" s="33"/>
    </row>
    <row r="9" spans="1:5" x14ac:dyDescent="0.2">
      <c r="A9" s="239" t="s">
        <v>24</v>
      </c>
      <c r="B9" s="210" t="s">
        <v>2</v>
      </c>
      <c r="C9" s="232" t="s">
        <v>152</v>
      </c>
      <c r="D9" s="233"/>
      <c r="E9" s="230" t="s">
        <v>9</v>
      </c>
    </row>
    <row r="10" spans="1:5" x14ac:dyDescent="0.2">
      <c r="A10" s="239"/>
      <c r="B10" s="210"/>
      <c r="C10" s="234"/>
      <c r="D10" s="235"/>
      <c r="E10" s="231"/>
    </row>
    <row r="11" spans="1:5" x14ac:dyDescent="0.2">
      <c r="A11" s="228">
        <v>1</v>
      </c>
      <c r="B11" s="112">
        <f>ProSem!A11</f>
        <v>0</v>
      </c>
      <c r="C11" s="221">
        <f>ProSem!B11</f>
        <v>0</v>
      </c>
      <c r="D11" s="222"/>
      <c r="E11" s="115">
        <f>ProSem!AH11</f>
        <v>0</v>
      </c>
    </row>
    <row r="12" spans="1:5" x14ac:dyDescent="0.2">
      <c r="A12" s="229"/>
      <c r="B12" s="113">
        <f>ProSem!A12</f>
        <v>0</v>
      </c>
      <c r="C12" s="223">
        <f>ProSem!B12</f>
        <v>0</v>
      </c>
      <c r="D12" s="224"/>
      <c r="E12" s="116">
        <f>ProSem!AH12</f>
        <v>0</v>
      </c>
    </row>
    <row r="13" spans="1:5" x14ac:dyDescent="0.2">
      <c r="A13" s="229"/>
      <c r="B13" s="113">
        <f>ProSem!A13</f>
        <v>0</v>
      </c>
      <c r="C13" s="223">
        <f>ProSem!B13</f>
        <v>0</v>
      </c>
      <c r="D13" s="224"/>
      <c r="E13" s="116">
        <f>ProSem!AH13</f>
        <v>0</v>
      </c>
    </row>
    <row r="14" spans="1:5" x14ac:dyDescent="0.2">
      <c r="A14" s="229"/>
      <c r="B14" s="113">
        <f>ProSem!A14</f>
        <v>0</v>
      </c>
      <c r="C14" s="223">
        <f>ProSem!B14</f>
        <v>0</v>
      </c>
      <c r="D14" s="224"/>
      <c r="E14" s="116">
        <f>ProSem!AH14</f>
        <v>0</v>
      </c>
    </row>
    <row r="15" spans="1:5" x14ac:dyDescent="0.2">
      <c r="A15" s="229"/>
      <c r="B15" s="113">
        <f>ProSem!A15</f>
        <v>0</v>
      </c>
      <c r="C15" s="223">
        <f>ProSem!B15</f>
        <v>0</v>
      </c>
      <c r="D15" s="224"/>
      <c r="E15" s="116">
        <f>ProSem!AH15</f>
        <v>0</v>
      </c>
    </row>
    <row r="16" spans="1:5" x14ac:dyDescent="0.2">
      <c r="A16" s="229"/>
      <c r="B16" s="113">
        <f>ProSem!A16</f>
        <v>0</v>
      </c>
      <c r="C16" s="223">
        <f>ProSem!B16</f>
        <v>0</v>
      </c>
      <c r="D16" s="224"/>
      <c r="E16" s="116">
        <f>ProSem!AH16</f>
        <v>0</v>
      </c>
    </row>
    <row r="17" spans="1:5" x14ac:dyDescent="0.2">
      <c r="A17" s="229"/>
      <c r="B17" s="113">
        <f>ProSem!A17</f>
        <v>0</v>
      </c>
      <c r="C17" s="223">
        <f>ProSem!B17</f>
        <v>0</v>
      </c>
      <c r="D17" s="224"/>
      <c r="E17" s="116">
        <f>ProSem!AH17</f>
        <v>0</v>
      </c>
    </row>
    <row r="18" spans="1:5" x14ac:dyDescent="0.2">
      <c r="A18" s="229"/>
      <c r="B18" s="113">
        <f>ProSem!A18</f>
        <v>0</v>
      </c>
      <c r="C18" s="223">
        <f>ProSem!B18</f>
        <v>0</v>
      </c>
      <c r="D18" s="224"/>
      <c r="E18" s="116">
        <f>ProSem!AH18</f>
        <v>0</v>
      </c>
    </row>
    <row r="19" spans="1:5" x14ac:dyDescent="0.2">
      <c r="A19" s="229"/>
      <c r="B19" s="113">
        <f>ProSem!A19</f>
        <v>0</v>
      </c>
      <c r="C19" s="223">
        <f>ProSem!B19</f>
        <v>0</v>
      </c>
      <c r="D19" s="224"/>
      <c r="E19" s="116">
        <f>ProSem!AH19</f>
        <v>0</v>
      </c>
    </row>
    <row r="20" spans="1:5" x14ac:dyDescent="0.2">
      <c r="A20" s="229"/>
      <c r="B20" s="113">
        <f>ProSem!A20</f>
        <v>0</v>
      </c>
      <c r="C20" s="223">
        <f>ProSem!B20</f>
        <v>0</v>
      </c>
      <c r="D20" s="224"/>
      <c r="E20" s="116">
        <f>ProSem!AH20</f>
        <v>0</v>
      </c>
    </row>
    <row r="21" spans="1:5" x14ac:dyDescent="0.2">
      <c r="A21" s="229"/>
      <c r="B21" s="113">
        <f>ProSem!A21</f>
        <v>0</v>
      </c>
      <c r="C21" s="223">
        <f>ProSem!B21</f>
        <v>0</v>
      </c>
      <c r="D21" s="224"/>
      <c r="E21" s="116">
        <f>ProSem!AH21</f>
        <v>0</v>
      </c>
    </row>
    <row r="22" spans="1:5" x14ac:dyDescent="0.2">
      <c r="A22" s="229"/>
      <c r="B22" s="113">
        <f>ProSem!A22</f>
        <v>0</v>
      </c>
      <c r="C22" s="223">
        <f>ProSem!B22</f>
        <v>0</v>
      </c>
      <c r="D22" s="224"/>
      <c r="E22" s="116">
        <f>ProSem!AH22</f>
        <v>0</v>
      </c>
    </row>
    <row r="23" spans="1:5" x14ac:dyDescent="0.2">
      <c r="A23" s="229"/>
      <c r="B23" s="113">
        <f>ProSem!A23</f>
        <v>0</v>
      </c>
      <c r="C23" s="223">
        <f>ProSem!B23</f>
        <v>0</v>
      </c>
      <c r="D23" s="224"/>
      <c r="E23" s="116">
        <f>ProSem!AH23</f>
        <v>0</v>
      </c>
    </row>
    <row r="24" spans="1:5" x14ac:dyDescent="0.2">
      <c r="A24" s="229"/>
      <c r="B24" s="113">
        <f>ProSem!A24</f>
        <v>0</v>
      </c>
      <c r="C24" s="223">
        <f>ProSem!B24</f>
        <v>0</v>
      </c>
      <c r="D24" s="224"/>
      <c r="E24" s="116">
        <f>ProSem!AH24</f>
        <v>0</v>
      </c>
    </row>
    <row r="25" spans="1:5" x14ac:dyDescent="0.2">
      <c r="A25" s="229"/>
      <c r="B25" s="113">
        <f>ProSem!A25</f>
        <v>0</v>
      </c>
      <c r="C25" s="223">
        <f>ProSem!B25</f>
        <v>0</v>
      </c>
      <c r="D25" s="224"/>
      <c r="E25" s="116">
        <f>ProSem!AH25</f>
        <v>0</v>
      </c>
    </row>
    <row r="26" spans="1:5" x14ac:dyDescent="0.2">
      <c r="A26" s="229"/>
      <c r="B26" s="113">
        <f>ProSem!A26</f>
        <v>0</v>
      </c>
      <c r="C26" s="223">
        <f>ProSem!B26</f>
        <v>0</v>
      </c>
      <c r="D26" s="224"/>
      <c r="E26" s="116">
        <f>ProSem!AH26</f>
        <v>0</v>
      </c>
    </row>
    <row r="27" spans="1:5" x14ac:dyDescent="0.2">
      <c r="A27" s="229"/>
      <c r="B27" s="113">
        <f>ProSem!A27</f>
        <v>0</v>
      </c>
      <c r="C27" s="223">
        <f>ProSem!B27</f>
        <v>0</v>
      </c>
      <c r="D27" s="224"/>
      <c r="E27" s="116">
        <f>ProSem!AH27</f>
        <v>0</v>
      </c>
    </row>
    <row r="28" spans="1:5" x14ac:dyDescent="0.2">
      <c r="A28" s="229"/>
      <c r="B28" s="113">
        <f>ProSem!A28</f>
        <v>0</v>
      </c>
      <c r="C28" s="223">
        <f>ProSem!B28</f>
        <v>0</v>
      </c>
      <c r="D28" s="224"/>
      <c r="E28" s="116">
        <f>ProSem!AH28</f>
        <v>0</v>
      </c>
    </row>
    <row r="29" spans="1:5" x14ac:dyDescent="0.2">
      <c r="A29" s="229"/>
      <c r="B29" s="113">
        <f>ProSem!A29</f>
        <v>0</v>
      </c>
      <c r="C29" s="223">
        <f>ProSem!B29</f>
        <v>0</v>
      </c>
      <c r="D29" s="224"/>
      <c r="E29" s="116">
        <f>ProSem!AH29</f>
        <v>0</v>
      </c>
    </row>
    <row r="30" spans="1:5" x14ac:dyDescent="0.2">
      <c r="A30" s="229"/>
      <c r="B30" s="113">
        <f>ProSem!A30</f>
        <v>0</v>
      </c>
      <c r="C30" s="223">
        <f>ProSem!B30</f>
        <v>0</v>
      </c>
      <c r="D30" s="224"/>
      <c r="E30" s="116">
        <f>ProSem!AH30</f>
        <v>0</v>
      </c>
    </row>
    <row r="31" spans="1:5" x14ac:dyDescent="0.2">
      <c r="A31" s="229"/>
      <c r="B31" s="113">
        <f>ProSem!A31</f>
        <v>0</v>
      </c>
      <c r="C31" s="223">
        <f>ProSem!B31</f>
        <v>0</v>
      </c>
      <c r="D31" s="224"/>
      <c r="E31" s="116">
        <f>ProSem!AH31</f>
        <v>0</v>
      </c>
    </row>
    <row r="32" spans="1:5" x14ac:dyDescent="0.2">
      <c r="A32" s="229"/>
      <c r="B32" s="113">
        <f>ProSem!A32</f>
        <v>0</v>
      </c>
      <c r="C32" s="223">
        <f>ProSem!B32</f>
        <v>0</v>
      </c>
      <c r="D32" s="224"/>
      <c r="E32" s="116">
        <f>ProSem!AH32</f>
        <v>0</v>
      </c>
    </row>
    <row r="33" spans="1:8" x14ac:dyDescent="0.2">
      <c r="A33" s="229"/>
      <c r="B33" s="113">
        <f>ProSem!A33</f>
        <v>0</v>
      </c>
      <c r="C33" s="223">
        <f>ProSem!B33</f>
        <v>0</v>
      </c>
      <c r="D33" s="224"/>
      <c r="E33" s="116">
        <f>ProSem!AH33</f>
        <v>0</v>
      </c>
    </row>
    <row r="34" spans="1:8" x14ac:dyDescent="0.2">
      <c r="A34" s="229"/>
      <c r="B34" s="113">
        <f>ProSem!A34</f>
        <v>0</v>
      </c>
      <c r="C34" s="223">
        <f>ProSem!B34</f>
        <v>0</v>
      </c>
      <c r="D34" s="224"/>
      <c r="E34" s="116">
        <f>ProSem!AH34</f>
        <v>0</v>
      </c>
    </row>
    <row r="35" spans="1:8" x14ac:dyDescent="0.2">
      <c r="A35" s="229"/>
      <c r="B35" s="113">
        <f>ProSem!A35</f>
        <v>0</v>
      </c>
      <c r="C35" s="223">
        <f>ProSem!B35</f>
        <v>0</v>
      </c>
      <c r="D35" s="224"/>
      <c r="E35" s="116">
        <f>ProSem!AH35</f>
        <v>0</v>
      </c>
    </row>
    <row r="36" spans="1:8" x14ac:dyDescent="0.2">
      <c r="A36" s="229"/>
      <c r="B36" s="113">
        <f>ProSem!A36</f>
        <v>0</v>
      </c>
      <c r="C36" s="223">
        <f>ProSem!B36</f>
        <v>0</v>
      </c>
      <c r="D36" s="224"/>
      <c r="E36" s="116">
        <f>ProSem!AH36</f>
        <v>0</v>
      </c>
    </row>
    <row r="37" spans="1:8" x14ac:dyDescent="0.2">
      <c r="A37" s="229"/>
      <c r="B37" s="113">
        <f>ProSem!A37</f>
        <v>0</v>
      </c>
      <c r="C37" s="223">
        <f>ProSem!B37</f>
        <v>0</v>
      </c>
      <c r="D37" s="224"/>
      <c r="E37" s="116">
        <f>ProSem!AH37</f>
        <v>0</v>
      </c>
    </row>
    <row r="38" spans="1:8" x14ac:dyDescent="0.2">
      <c r="A38" s="229"/>
      <c r="B38" s="113">
        <f>ProSem!A38</f>
        <v>0</v>
      </c>
      <c r="C38" s="223">
        <f>ProSem!B38</f>
        <v>0</v>
      </c>
      <c r="D38" s="224"/>
      <c r="E38" s="116">
        <f>ProSem!AH38</f>
        <v>0</v>
      </c>
    </row>
    <row r="39" spans="1:8" x14ac:dyDescent="0.2">
      <c r="A39" s="229"/>
      <c r="B39" s="113">
        <f>ProSem!A39</f>
        <v>0</v>
      </c>
      <c r="C39" s="223">
        <f>ProSem!B39</f>
        <v>0</v>
      </c>
      <c r="D39" s="224"/>
      <c r="E39" s="116">
        <f>ProSem!AH39</f>
        <v>0</v>
      </c>
    </row>
    <row r="40" spans="1:8" x14ac:dyDescent="0.2">
      <c r="A40" s="229"/>
      <c r="B40" s="114">
        <f>ProSem!A40</f>
        <v>0</v>
      </c>
      <c r="C40" s="215">
        <f>ProSem!B40</f>
        <v>0</v>
      </c>
      <c r="D40" s="216"/>
      <c r="E40" s="117">
        <f>ProSem!AH40</f>
        <v>0</v>
      </c>
      <c r="H40" s="15" t="s">
        <v>81</v>
      </c>
    </row>
    <row r="41" spans="1:8" x14ac:dyDescent="0.2">
      <c r="A41" s="220"/>
      <c r="B41" s="207" t="s">
        <v>26</v>
      </c>
      <c r="C41" s="207"/>
      <c r="D41" s="217"/>
      <c r="E41" s="35">
        <f>SUM(E11:E40)</f>
        <v>0</v>
      </c>
    </row>
    <row r="42" spans="1:8" x14ac:dyDescent="0.2">
      <c r="A42" s="218">
        <v>2</v>
      </c>
      <c r="B42" s="112">
        <f>ProSem!A62</f>
        <v>0</v>
      </c>
      <c r="C42" s="221">
        <f>ProSem!B62</f>
        <v>0</v>
      </c>
      <c r="D42" s="222"/>
      <c r="E42" s="115">
        <f>ProSem!AH62</f>
        <v>0</v>
      </c>
    </row>
    <row r="43" spans="1:8" x14ac:dyDescent="0.2">
      <c r="A43" s="219"/>
      <c r="B43" s="113">
        <f>ProSem!A63</f>
        <v>0</v>
      </c>
      <c r="C43" s="223">
        <f>ProSem!B63</f>
        <v>0</v>
      </c>
      <c r="D43" s="224"/>
      <c r="E43" s="116">
        <f>ProSem!AH63</f>
        <v>0</v>
      </c>
    </row>
    <row r="44" spans="1:8" x14ac:dyDescent="0.2">
      <c r="A44" s="219"/>
      <c r="B44" s="113">
        <f>ProSem!A64</f>
        <v>0</v>
      </c>
      <c r="C44" s="223">
        <f>ProSem!B64</f>
        <v>0</v>
      </c>
      <c r="D44" s="224"/>
      <c r="E44" s="116">
        <f>ProSem!AH64</f>
        <v>0</v>
      </c>
    </row>
    <row r="45" spans="1:8" x14ac:dyDescent="0.2">
      <c r="A45" s="219"/>
      <c r="B45" s="113">
        <f>ProSem!A65</f>
        <v>0</v>
      </c>
      <c r="C45" s="223">
        <f>ProSem!B65</f>
        <v>0</v>
      </c>
      <c r="D45" s="224"/>
      <c r="E45" s="116">
        <f>ProSem!AH65</f>
        <v>0</v>
      </c>
    </row>
    <row r="46" spans="1:8" x14ac:dyDescent="0.2">
      <c r="A46" s="219"/>
      <c r="B46" s="113">
        <f>ProSem!A66</f>
        <v>0</v>
      </c>
      <c r="C46" s="223">
        <f>ProSem!B66</f>
        <v>0</v>
      </c>
      <c r="D46" s="224"/>
      <c r="E46" s="116">
        <f>ProSem!AH66</f>
        <v>0</v>
      </c>
    </row>
    <row r="47" spans="1:8" x14ac:dyDescent="0.2">
      <c r="A47" s="219"/>
      <c r="B47" s="113">
        <f>ProSem!A67</f>
        <v>0</v>
      </c>
      <c r="C47" s="223">
        <f>ProSem!B67</f>
        <v>0</v>
      </c>
      <c r="D47" s="224"/>
      <c r="E47" s="116">
        <f>ProSem!AH67</f>
        <v>0</v>
      </c>
    </row>
    <row r="48" spans="1:8" x14ac:dyDescent="0.2">
      <c r="A48" s="219"/>
      <c r="B48" s="113">
        <f>ProSem!A68</f>
        <v>0</v>
      </c>
      <c r="C48" s="223">
        <f>ProSem!B68</f>
        <v>0</v>
      </c>
      <c r="D48" s="224"/>
      <c r="E48" s="116">
        <f>ProSem!AH68</f>
        <v>0</v>
      </c>
    </row>
    <row r="49" spans="1:5" x14ac:dyDescent="0.2">
      <c r="A49" s="219"/>
      <c r="B49" s="113">
        <f>ProSem!A69</f>
        <v>0</v>
      </c>
      <c r="C49" s="223">
        <f>ProSem!B69</f>
        <v>0</v>
      </c>
      <c r="D49" s="224"/>
      <c r="E49" s="116">
        <f>ProSem!AH69</f>
        <v>0</v>
      </c>
    </row>
    <row r="50" spans="1:5" x14ac:dyDescent="0.2">
      <c r="A50" s="219"/>
      <c r="B50" s="113">
        <f>ProSem!A70</f>
        <v>0</v>
      </c>
      <c r="C50" s="223">
        <f>ProSem!B70</f>
        <v>0</v>
      </c>
      <c r="D50" s="224"/>
      <c r="E50" s="116">
        <f>ProSem!AH70</f>
        <v>0</v>
      </c>
    </row>
    <row r="51" spans="1:5" x14ac:dyDescent="0.2">
      <c r="A51" s="219"/>
      <c r="B51" s="113">
        <f>ProSem!A71</f>
        <v>0</v>
      </c>
      <c r="C51" s="223">
        <f>ProSem!B71</f>
        <v>0</v>
      </c>
      <c r="D51" s="224"/>
      <c r="E51" s="116">
        <f>ProSem!AH71</f>
        <v>0</v>
      </c>
    </row>
    <row r="52" spans="1:5" x14ac:dyDescent="0.2">
      <c r="A52" s="219"/>
      <c r="B52" s="113">
        <f>ProSem!A72</f>
        <v>0</v>
      </c>
      <c r="C52" s="223">
        <f>ProSem!B72</f>
        <v>0</v>
      </c>
      <c r="D52" s="224"/>
      <c r="E52" s="116">
        <f>ProSem!AH72</f>
        <v>0</v>
      </c>
    </row>
    <row r="53" spans="1:5" x14ac:dyDescent="0.2">
      <c r="A53" s="219"/>
      <c r="B53" s="113">
        <f>ProSem!A73</f>
        <v>0</v>
      </c>
      <c r="C53" s="223">
        <f>ProSem!B73</f>
        <v>0</v>
      </c>
      <c r="D53" s="224"/>
      <c r="E53" s="116">
        <f>ProSem!AH73</f>
        <v>0</v>
      </c>
    </row>
    <row r="54" spans="1:5" x14ac:dyDescent="0.2">
      <c r="A54" s="219"/>
      <c r="B54" s="113">
        <f>ProSem!A74</f>
        <v>0</v>
      </c>
      <c r="C54" s="223">
        <f>ProSem!B74</f>
        <v>0</v>
      </c>
      <c r="D54" s="224"/>
      <c r="E54" s="116">
        <f>ProSem!AH74</f>
        <v>0</v>
      </c>
    </row>
    <row r="55" spans="1:5" x14ac:dyDescent="0.2">
      <c r="A55" s="219"/>
      <c r="B55" s="113">
        <f>ProSem!A75</f>
        <v>0</v>
      </c>
      <c r="C55" s="223">
        <f>ProSem!B75</f>
        <v>0</v>
      </c>
      <c r="D55" s="224"/>
      <c r="E55" s="116">
        <f>ProSem!AH75</f>
        <v>0</v>
      </c>
    </row>
    <row r="56" spans="1:5" x14ac:dyDescent="0.2">
      <c r="A56" s="219"/>
      <c r="B56" s="113">
        <f>ProSem!A76</f>
        <v>0</v>
      </c>
      <c r="C56" s="223">
        <f>ProSem!B76</f>
        <v>0</v>
      </c>
      <c r="D56" s="224"/>
      <c r="E56" s="116">
        <f>ProSem!AH76</f>
        <v>0</v>
      </c>
    </row>
    <row r="57" spans="1:5" x14ac:dyDescent="0.2">
      <c r="A57" s="219"/>
      <c r="B57" s="113">
        <f>ProSem!A77</f>
        <v>0</v>
      </c>
      <c r="C57" s="223">
        <f>ProSem!B77</f>
        <v>0</v>
      </c>
      <c r="D57" s="224"/>
      <c r="E57" s="116">
        <f>ProSem!AH77</f>
        <v>0</v>
      </c>
    </row>
    <row r="58" spans="1:5" x14ac:dyDescent="0.2">
      <c r="A58" s="219"/>
      <c r="B58" s="113">
        <f>ProSem!A78</f>
        <v>0</v>
      </c>
      <c r="C58" s="223">
        <f>ProSem!B78</f>
        <v>0</v>
      </c>
      <c r="D58" s="224"/>
      <c r="E58" s="116">
        <f>ProSem!AH78</f>
        <v>0</v>
      </c>
    </row>
    <row r="59" spans="1:5" x14ac:dyDescent="0.2">
      <c r="A59" s="219"/>
      <c r="B59" s="113">
        <f>ProSem!A79</f>
        <v>0</v>
      </c>
      <c r="C59" s="223">
        <f>ProSem!B79</f>
        <v>0</v>
      </c>
      <c r="D59" s="224"/>
      <c r="E59" s="116">
        <f>ProSem!AH79</f>
        <v>0</v>
      </c>
    </row>
    <row r="60" spans="1:5" x14ac:dyDescent="0.2">
      <c r="A60" s="219"/>
      <c r="B60" s="113">
        <f>ProSem!A80</f>
        <v>0</v>
      </c>
      <c r="C60" s="223">
        <f>ProSem!B80</f>
        <v>0</v>
      </c>
      <c r="D60" s="224"/>
      <c r="E60" s="116">
        <f>ProSem!AH80</f>
        <v>0</v>
      </c>
    </row>
    <row r="61" spans="1:5" x14ac:dyDescent="0.2">
      <c r="A61" s="219"/>
      <c r="B61" s="113">
        <f>ProSem!A81</f>
        <v>0</v>
      </c>
      <c r="C61" s="223">
        <f>ProSem!B81</f>
        <v>0</v>
      </c>
      <c r="D61" s="224"/>
      <c r="E61" s="116">
        <f>ProSem!AH81</f>
        <v>0</v>
      </c>
    </row>
    <row r="62" spans="1:5" x14ac:dyDescent="0.2">
      <c r="A62" s="219"/>
      <c r="B62" s="113">
        <f>ProSem!A82</f>
        <v>0</v>
      </c>
      <c r="C62" s="223">
        <f>ProSem!B82</f>
        <v>0</v>
      </c>
      <c r="D62" s="224"/>
      <c r="E62" s="116">
        <f>ProSem!AH82</f>
        <v>0</v>
      </c>
    </row>
    <row r="63" spans="1:5" x14ac:dyDescent="0.2">
      <c r="A63" s="219"/>
      <c r="B63" s="113">
        <f>ProSem!A83</f>
        <v>0</v>
      </c>
      <c r="C63" s="223">
        <f>ProSem!B83</f>
        <v>0</v>
      </c>
      <c r="D63" s="224"/>
      <c r="E63" s="116">
        <f>ProSem!AH83</f>
        <v>0</v>
      </c>
    </row>
    <row r="64" spans="1:5" x14ac:dyDescent="0.2">
      <c r="A64" s="219"/>
      <c r="B64" s="113">
        <f>ProSem!A84</f>
        <v>0</v>
      </c>
      <c r="C64" s="223">
        <f>ProSem!B84</f>
        <v>0</v>
      </c>
      <c r="D64" s="224"/>
      <c r="E64" s="116">
        <f>ProSem!AH84</f>
        <v>0</v>
      </c>
    </row>
    <row r="65" spans="1:30" x14ac:dyDescent="0.2">
      <c r="A65" s="219"/>
      <c r="B65" s="113">
        <f>ProSem!A85</f>
        <v>0</v>
      </c>
      <c r="C65" s="223">
        <f>ProSem!B85</f>
        <v>0</v>
      </c>
      <c r="D65" s="224"/>
      <c r="E65" s="116">
        <f>ProSem!AH85</f>
        <v>0</v>
      </c>
    </row>
    <row r="66" spans="1:30" x14ac:dyDescent="0.2">
      <c r="A66" s="219"/>
      <c r="B66" s="113">
        <f>ProSem!A86</f>
        <v>0</v>
      </c>
      <c r="C66" s="223">
        <f>ProSem!B86</f>
        <v>0</v>
      </c>
      <c r="D66" s="224"/>
      <c r="E66" s="116">
        <f>ProSem!AH86</f>
        <v>0</v>
      </c>
    </row>
    <row r="67" spans="1:30" x14ac:dyDescent="0.2">
      <c r="A67" s="219"/>
      <c r="B67" s="113">
        <f>ProSem!A87</f>
        <v>0</v>
      </c>
      <c r="C67" s="223">
        <f>ProSem!B87</f>
        <v>0</v>
      </c>
      <c r="D67" s="224"/>
      <c r="E67" s="116">
        <f>ProSem!AH87</f>
        <v>0</v>
      </c>
    </row>
    <row r="68" spans="1:30" x14ac:dyDescent="0.2">
      <c r="A68" s="219"/>
      <c r="B68" s="113">
        <f>ProSem!A88</f>
        <v>0</v>
      </c>
      <c r="C68" s="223">
        <f>ProSem!B88</f>
        <v>0</v>
      </c>
      <c r="D68" s="224"/>
      <c r="E68" s="116">
        <f>ProSem!AH88</f>
        <v>0</v>
      </c>
    </row>
    <row r="69" spans="1:30" x14ac:dyDescent="0.2">
      <c r="A69" s="219"/>
      <c r="B69" s="113">
        <f>ProSem!A89</f>
        <v>0</v>
      </c>
      <c r="C69" s="223">
        <f>ProSem!B89</f>
        <v>0</v>
      </c>
      <c r="D69" s="224"/>
      <c r="E69" s="116">
        <f>ProSem!AH89</f>
        <v>0</v>
      </c>
    </row>
    <row r="70" spans="1:30" x14ac:dyDescent="0.2">
      <c r="A70" s="219"/>
      <c r="B70" s="113">
        <f>ProSem!A90</f>
        <v>0</v>
      </c>
      <c r="C70" s="223">
        <f>ProSem!B90</f>
        <v>0</v>
      </c>
      <c r="D70" s="224"/>
      <c r="E70" s="116">
        <f>ProSem!AH90</f>
        <v>0</v>
      </c>
    </row>
    <row r="71" spans="1:30" x14ac:dyDescent="0.2">
      <c r="A71" s="219"/>
      <c r="B71" s="114">
        <f>ProSem!A91</f>
        <v>0</v>
      </c>
      <c r="C71" s="215">
        <f>ProSem!B91</f>
        <v>0</v>
      </c>
      <c r="D71" s="216"/>
      <c r="E71" s="117">
        <f>ProSem!AH91</f>
        <v>0</v>
      </c>
    </row>
    <row r="72" spans="1:30" x14ac:dyDescent="0.2">
      <c r="A72" s="220"/>
      <c r="B72" s="225" t="s">
        <v>26</v>
      </c>
      <c r="C72" s="226"/>
      <c r="D72" s="227"/>
      <c r="E72" s="36">
        <f>SUM(E42:E71)</f>
        <v>0</v>
      </c>
    </row>
    <row r="75" spans="1:30" x14ac:dyDescent="0.2">
      <c r="A75" s="17" t="s">
        <v>11</v>
      </c>
      <c r="B75" s="17"/>
      <c r="C75" s="17"/>
      <c r="D75" s="30" t="s">
        <v>68</v>
      </c>
      <c r="E75" s="125">
        <f>INPUT!D17</f>
        <v>0</v>
      </c>
      <c r="F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</row>
    <row r="76" spans="1:30" x14ac:dyDescent="0.2">
      <c r="A76" s="17" t="s">
        <v>161</v>
      </c>
      <c r="B76" s="17"/>
      <c r="C76" s="17"/>
      <c r="D76" s="211" t="s">
        <v>12</v>
      </c>
      <c r="E76" s="211"/>
      <c r="F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</row>
    <row r="77" spans="1:30" x14ac:dyDescent="0.2">
      <c r="A77" s="17"/>
      <c r="B77" s="17"/>
      <c r="C77" s="17"/>
      <c r="D77" s="17"/>
      <c r="E77" s="17"/>
      <c r="F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</row>
    <row r="78" spans="1:30" x14ac:dyDescent="0.2">
      <c r="A78" s="17"/>
      <c r="B78" s="17"/>
      <c r="C78" s="17"/>
      <c r="D78" s="17"/>
      <c r="E78" s="17"/>
      <c r="F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</row>
    <row r="79" spans="1:30" x14ac:dyDescent="0.2">
      <c r="A79" s="17"/>
      <c r="B79" s="17"/>
      <c r="C79" s="17"/>
      <c r="D79" s="17"/>
      <c r="E79" s="17"/>
      <c r="F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</row>
    <row r="80" spans="1:30" x14ac:dyDescent="0.2">
      <c r="A80" s="32" t="s">
        <v>162</v>
      </c>
      <c r="B80" s="17"/>
      <c r="C80" s="17"/>
      <c r="D80" s="214">
        <f>INPUT!D15</f>
        <v>0</v>
      </c>
      <c r="E80" s="214"/>
      <c r="F80" s="32"/>
      <c r="G80" s="33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</row>
  </sheetData>
  <sheetProtection algorithmName="SHA-512" hashValue="wYmpy0dRWDT6DbKu4kipdsd7C9DSXl/OZ9w1CzYAumTK3z3Dac/gIJYN1uWxEzc2ozvFpmc3Ga55mcuwHcAqGQ==" saltValue="CdRABAu37XuLLJdpzYicww==" spinCount="100000" sheet="1" objects="1" scenarios="1" formatRows="0"/>
  <mergeCells count="76">
    <mergeCell ref="C66:D66"/>
    <mergeCell ref="A2:E2"/>
    <mergeCell ref="C61:D61"/>
    <mergeCell ref="C62:D62"/>
    <mergeCell ref="C63:D63"/>
    <mergeCell ref="C64:D64"/>
    <mergeCell ref="C65:D65"/>
    <mergeCell ref="C56:D56"/>
    <mergeCell ref="C57:D57"/>
    <mergeCell ref="C58:D58"/>
    <mergeCell ref="C59:D59"/>
    <mergeCell ref="C60:D60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C34:D34"/>
    <mergeCell ref="C35:D35"/>
    <mergeCell ref="C43:D43"/>
    <mergeCell ref="C44:D44"/>
    <mergeCell ref="C45:D45"/>
    <mergeCell ref="C37:D37"/>
    <mergeCell ref="C38:D38"/>
    <mergeCell ref="C39:D39"/>
    <mergeCell ref="C27:D27"/>
    <mergeCell ref="C28:D28"/>
    <mergeCell ref="C29:D29"/>
    <mergeCell ref="C32:D32"/>
    <mergeCell ref="C33:D33"/>
    <mergeCell ref="C30:D30"/>
    <mergeCell ref="C22:D22"/>
    <mergeCell ref="C23:D23"/>
    <mergeCell ref="C24:D24"/>
    <mergeCell ref="C25:D25"/>
    <mergeCell ref="C26:D26"/>
    <mergeCell ref="E9:E10"/>
    <mergeCell ref="C9:D10"/>
    <mergeCell ref="A1:E1"/>
    <mergeCell ref="A4:B4"/>
    <mergeCell ref="A5:B5"/>
    <mergeCell ref="A6:B6"/>
    <mergeCell ref="A7:B7"/>
    <mergeCell ref="A9:A10"/>
    <mergeCell ref="B9:B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D76:E76"/>
    <mergeCell ref="D80:E80"/>
    <mergeCell ref="C40:D40"/>
    <mergeCell ref="B41:D41"/>
    <mergeCell ref="A42:A72"/>
    <mergeCell ref="C42:D42"/>
    <mergeCell ref="C67:D67"/>
    <mergeCell ref="C70:D70"/>
    <mergeCell ref="B72:D72"/>
    <mergeCell ref="C68:D68"/>
    <mergeCell ref="C69:D69"/>
    <mergeCell ref="C71:D71"/>
    <mergeCell ref="A11:A41"/>
    <mergeCell ref="C11:D11"/>
    <mergeCell ref="C31:D31"/>
    <mergeCell ref="C36:D36"/>
  </mergeCells>
  <pageMargins left="0.7" right="0.7" top="0.75" bottom="0.75" header="0.3" footer="0.3"/>
  <pageSetup paperSize="9" scale="87" fitToHeight="0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76"/>
  <sheetViews>
    <sheetView workbookViewId="0">
      <selection activeCell="F13" sqref="F13:F14"/>
    </sheetView>
  </sheetViews>
  <sheetFormatPr defaultRowHeight="12.75" x14ac:dyDescent="0.2"/>
  <cols>
    <col min="1" max="1" width="5.7109375" style="15" customWidth="1"/>
    <col min="2" max="2" width="24.7109375" style="15" customWidth="1"/>
    <col min="3" max="3" width="5.7109375" style="15" customWidth="1"/>
    <col min="4" max="4" width="25.42578125" style="15" customWidth="1"/>
    <col min="5" max="5" width="9.140625" style="15"/>
    <col min="6" max="6" width="41.140625" style="15" customWidth="1"/>
    <col min="7" max="7" width="23.28515625" style="15" customWidth="1"/>
    <col min="8" max="8" width="19.28515625" style="15" customWidth="1"/>
    <col min="9" max="9" width="16.85546875" style="15" customWidth="1"/>
    <col min="10" max="10" width="9.140625" style="15"/>
    <col min="11" max="11" width="0" style="15" hidden="1" customWidth="1"/>
    <col min="12" max="16384" width="9.140625" style="15"/>
  </cols>
  <sheetData>
    <row r="1" spans="1:11" ht="25.5" x14ac:dyDescent="0.35">
      <c r="B1" s="236" t="s">
        <v>31</v>
      </c>
      <c r="C1" s="236"/>
      <c r="D1" s="236"/>
      <c r="E1" s="236"/>
      <c r="F1" s="236"/>
      <c r="G1" s="236"/>
      <c r="H1" s="236"/>
      <c r="I1" s="236"/>
    </row>
    <row r="2" spans="1:11" ht="25.5" x14ac:dyDescent="0.35">
      <c r="B2" s="236" t="s">
        <v>160</v>
      </c>
      <c r="C2" s="236"/>
      <c r="D2" s="236"/>
      <c r="E2" s="236"/>
      <c r="F2" s="236"/>
      <c r="G2" s="236"/>
      <c r="H2" s="236"/>
      <c r="I2" s="236"/>
    </row>
    <row r="4" spans="1:11" x14ac:dyDescent="0.2">
      <c r="B4" s="37" t="s">
        <v>20</v>
      </c>
      <c r="C4" s="165" t="s">
        <v>50</v>
      </c>
      <c r="D4" s="21">
        <f>INPUT!D16</f>
        <v>0</v>
      </c>
      <c r="E4" s="19"/>
      <c r="H4" s="164" t="s">
        <v>70</v>
      </c>
      <c r="I4" s="118">
        <f>ProSem!AI4</f>
        <v>0</v>
      </c>
    </row>
    <row r="5" spans="1:11" x14ac:dyDescent="0.2">
      <c r="B5" s="37" t="s">
        <v>33</v>
      </c>
      <c r="C5" s="165" t="s">
        <v>50</v>
      </c>
      <c r="D5" s="21">
        <f>INPUT!K16</f>
        <v>0</v>
      </c>
      <c r="E5" s="19"/>
      <c r="H5" s="32" t="s">
        <v>1</v>
      </c>
      <c r="I5" s="15" t="s">
        <v>71</v>
      </c>
    </row>
    <row r="6" spans="1:11" x14ac:dyDescent="0.2">
      <c r="B6" s="37" t="s">
        <v>79</v>
      </c>
      <c r="C6" s="165" t="s">
        <v>50</v>
      </c>
      <c r="D6" s="21">
        <f>INPUT!K17</f>
        <v>0</v>
      </c>
      <c r="E6" s="20"/>
    </row>
    <row r="8" spans="1:11" ht="12.75" customHeight="1" x14ac:dyDescent="0.2">
      <c r="A8" s="210" t="s">
        <v>153</v>
      </c>
      <c r="B8" s="210"/>
      <c r="C8" s="241" t="s">
        <v>25</v>
      </c>
      <c r="D8" s="231"/>
      <c r="E8" s="210" t="s">
        <v>27</v>
      </c>
      <c r="F8" s="210" t="s">
        <v>28</v>
      </c>
      <c r="G8" s="210" t="s">
        <v>29</v>
      </c>
      <c r="H8" s="244" t="s">
        <v>30</v>
      </c>
      <c r="I8" s="240" t="s">
        <v>9</v>
      </c>
    </row>
    <row r="9" spans="1:11" x14ac:dyDescent="0.2">
      <c r="A9" s="210"/>
      <c r="B9" s="210"/>
      <c r="C9" s="242"/>
      <c r="D9" s="243"/>
      <c r="E9" s="210"/>
      <c r="F9" s="210"/>
      <c r="G9" s="210"/>
      <c r="H9" s="245"/>
      <c r="I9" s="240"/>
    </row>
    <row r="10" spans="1:11" x14ac:dyDescent="0.2">
      <c r="A10" s="41"/>
      <c r="B10" s="92">
        <f t="shared" ref="B10:B39" si="0">VLOOKUP(A10,Pemetaan_1,2,0)</f>
        <v>0</v>
      </c>
      <c r="C10" s="170"/>
      <c r="D10" s="92">
        <f t="shared" ref="D10:D39" si="1">VLOOKUP(C10,Pemetaan_1,2,0)</f>
        <v>0</v>
      </c>
      <c r="E10" s="41"/>
      <c r="F10" s="42"/>
      <c r="G10" s="42"/>
      <c r="H10" s="41"/>
      <c r="I10" s="39">
        <f t="shared" ref="I10:I39" si="2">VLOOKUP(C10,Pemetaan_1,3,0)</f>
        <v>0</v>
      </c>
      <c r="K10" s="93" t="s">
        <v>99</v>
      </c>
    </row>
    <row r="11" spans="1:11" x14ac:dyDescent="0.2">
      <c r="A11" s="41"/>
      <c r="B11" s="92">
        <f t="shared" si="0"/>
        <v>0</v>
      </c>
      <c r="C11" s="170"/>
      <c r="D11" s="92">
        <f t="shared" si="1"/>
        <v>0</v>
      </c>
      <c r="E11" s="41"/>
      <c r="F11" s="42"/>
      <c r="G11" s="42"/>
      <c r="H11" s="41"/>
      <c r="I11" s="39">
        <f t="shared" si="2"/>
        <v>0</v>
      </c>
      <c r="K11" s="93" t="s">
        <v>88</v>
      </c>
    </row>
    <row r="12" spans="1:11" x14ac:dyDescent="0.2">
      <c r="A12" s="41"/>
      <c r="B12" s="92">
        <f t="shared" si="0"/>
        <v>0</v>
      </c>
      <c r="C12" s="170"/>
      <c r="D12" s="92">
        <f t="shared" si="1"/>
        <v>0</v>
      </c>
      <c r="E12" s="41"/>
      <c r="F12" s="42"/>
      <c r="G12" s="42"/>
      <c r="H12" s="41"/>
      <c r="I12" s="39">
        <f t="shared" si="2"/>
        <v>0</v>
      </c>
      <c r="K12" s="93" t="s">
        <v>85</v>
      </c>
    </row>
    <row r="13" spans="1:11" x14ac:dyDescent="0.2">
      <c r="A13" s="41"/>
      <c r="B13" s="92">
        <f t="shared" si="0"/>
        <v>0</v>
      </c>
      <c r="C13" s="170"/>
      <c r="D13" s="92">
        <f t="shared" si="1"/>
        <v>0</v>
      </c>
      <c r="E13" s="41"/>
      <c r="F13" s="42"/>
      <c r="G13" s="42"/>
      <c r="H13" s="41"/>
      <c r="I13" s="39">
        <f t="shared" si="2"/>
        <v>0</v>
      </c>
      <c r="K13" s="93" t="s">
        <v>100</v>
      </c>
    </row>
    <row r="14" spans="1:11" x14ac:dyDescent="0.2">
      <c r="A14" s="41"/>
      <c r="B14" s="92">
        <f t="shared" si="0"/>
        <v>0</v>
      </c>
      <c r="C14" s="170"/>
      <c r="D14" s="92">
        <f t="shared" si="1"/>
        <v>0</v>
      </c>
      <c r="E14" s="41"/>
      <c r="F14" s="42"/>
      <c r="G14" s="42"/>
      <c r="H14" s="41"/>
      <c r="I14" s="39">
        <f t="shared" si="2"/>
        <v>0</v>
      </c>
      <c r="K14" s="93" t="s">
        <v>101</v>
      </c>
    </row>
    <row r="15" spans="1:11" x14ac:dyDescent="0.2">
      <c r="A15" s="41"/>
      <c r="B15" s="92">
        <f t="shared" si="0"/>
        <v>0</v>
      </c>
      <c r="C15" s="170"/>
      <c r="D15" s="92">
        <f t="shared" si="1"/>
        <v>0</v>
      </c>
      <c r="E15" s="41"/>
      <c r="F15" s="42"/>
      <c r="G15" s="42"/>
      <c r="H15" s="41"/>
      <c r="I15" s="39">
        <f t="shared" si="2"/>
        <v>0</v>
      </c>
      <c r="K15" s="93" t="s">
        <v>102</v>
      </c>
    </row>
    <row r="16" spans="1:11" x14ac:dyDescent="0.2">
      <c r="A16" s="41"/>
      <c r="B16" s="92">
        <f t="shared" si="0"/>
        <v>0</v>
      </c>
      <c r="C16" s="170"/>
      <c r="D16" s="92">
        <f t="shared" si="1"/>
        <v>0</v>
      </c>
      <c r="E16" s="41"/>
      <c r="F16" s="42"/>
      <c r="G16" s="42"/>
      <c r="H16" s="41"/>
      <c r="I16" s="39">
        <f t="shared" si="2"/>
        <v>0</v>
      </c>
    </row>
    <row r="17" spans="1:9" x14ac:dyDescent="0.2">
      <c r="A17" s="41"/>
      <c r="B17" s="92">
        <f t="shared" si="0"/>
        <v>0</v>
      </c>
      <c r="C17" s="170"/>
      <c r="D17" s="92">
        <f t="shared" si="1"/>
        <v>0</v>
      </c>
      <c r="E17" s="41"/>
      <c r="F17" s="42"/>
      <c r="G17" s="42"/>
      <c r="H17" s="41"/>
      <c r="I17" s="39">
        <f t="shared" si="2"/>
        <v>0</v>
      </c>
    </row>
    <row r="18" spans="1:9" x14ac:dyDescent="0.2">
      <c r="A18" s="41"/>
      <c r="B18" s="92">
        <f t="shared" si="0"/>
        <v>0</v>
      </c>
      <c r="C18" s="170"/>
      <c r="D18" s="92">
        <f t="shared" si="1"/>
        <v>0</v>
      </c>
      <c r="E18" s="41"/>
      <c r="F18" s="42"/>
      <c r="G18" s="42"/>
      <c r="H18" s="41"/>
      <c r="I18" s="39">
        <f t="shared" si="2"/>
        <v>0</v>
      </c>
    </row>
    <row r="19" spans="1:9" x14ac:dyDescent="0.2">
      <c r="A19" s="41"/>
      <c r="B19" s="92">
        <f t="shared" si="0"/>
        <v>0</v>
      </c>
      <c r="C19" s="170"/>
      <c r="D19" s="92">
        <f t="shared" si="1"/>
        <v>0</v>
      </c>
      <c r="E19" s="41"/>
      <c r="F19" s="42"/>
      <c r="G19" s="42"/>
      <c r="H19" s="41"/>
      <c r="I19" s="39">
        <f t="shared" si="2"/>
        <v>0</v>
      </c>
    </row>
    <row r="20" spans="1:9" x14ac:dyDescent="0.2">
      <c r="A20" s="41"/>
      <c r="B20" s="92">
        <f t="shared" si="0"/>
        <v>0</v>
      </c>
      <c r="C20" s="170"/>
      <c r="D20" s="92">
        <f t="shared" si="1"/>
        <v>0</v>
      </c>
      <c r="E20" s="41"/>
      <c r="F20" s="42"/>
      <c r="G20" s="42"/>
      <c r="H20" s="41"/>
      <c r="I20" s="39">
        <f t="shared" si="2"/>
        <v>0</v>
      </c>
    </row>
    <row r="21" spans="1:9" x14ac:dyDescent="0.2">
      <c r="A21" s="41"/>
      <c r="B21" s="92">
        <f t="shared" si="0"/>
        <v>0</v>
      </c>
      <c r="C21" s="170"/>
      <c r="D21" s="92">
        <f t="shared" si="1"/>
        <v>0</v>
      </c>
      <c r="E21" s="41"/>
      <c r="F21" s="42"/>
      <c r="G21" s="42"/>
      <c r="H21" s="41"/>
      <c r="I21" s="39">
        <f t="shared" si="2"/>
        <v>0</v>
      </c>
    </row>
    <row r="22" spans="1:9" x14ac:dyDescent="0.2">
      <c r="A22" s="41"/>
      <c r="B22" s="92">
        <f t="shared" si="0"/>
        <v>0</v>
      </c>
      <c r="C22" s="170"/>
      <c r="D22" s="92">
        <f t="shared" si="1"/>
        <v>0</v>
      </c>
      <c r="E22" s="41"/>
      <c r="F22" s="42"/>
      <c r="G22" s="42"/>
      <c r="H22" s="41"/>
      <c r="I22" s="39">
        <f t="shared" si="2"/>
        <v>0</v>
      </c>
    </row>
    <row r="23" spans="1:9" x14ac:dyDescent="0.2">
      <c r="A23" s="41"/>
      <c r="B23" s="92">
        <f t="shared" si="0"/>
        <v>0</v>
      </c>
      <c r="C23" s="170"/>
      <c r="D23" s="92">
        <f t="shared" si="1"/>
        <v>0</v>
      </c>
      <c r="E23" s="41"/>
      <c r="F23" s="42"/>
      <c r="G23" s="42"/>
      <c r="H23" s="41"/>
      <c r="I23" s="39">
        <f t="shared" si="2"/>
        <v>0</v>
      </c>
    </row>
    <row r="24" spans="1:9" x14ac:dyDescent="0.2">
      <c r="A24" s="41"/>
      <c r="B24" s="92">
        <f t="shared" si="0"/>
        <v>0</v>
      </c>
      <c r="C24" s="170"/>
      <c r="D24" s="92">
        <f t="shared" si="1"/>
        <v>0</v>
      </c>
      <c r="E24" s="41"/>
      <c r="F24" s="42"/>
      <c r="G24" s="42"/>
      <c r="H24" s="41"/>
      <c r="I24" s="39">
        <f t="shared" si="2"/>
        <v>0</v>
      </c>
    </row>
    <row r="25" spans="1:9" x14ac:dyDescent="0.2">
      <c r="A25" s="41"/>
      <c r="B25" s="92">
        <f t="shared" si="0"/>
        <v>0</v>
      </c>
      <c r="C25" s="170"/>
      <c r="D25" s="92">
        <f t="shared" si="1"/>
        <v>0</v>
      </c>
      <c r="E25" s="41"/>
      <c r="F25" s="42"/>
      <c r="G25" s="42"/>
      <c r="H25" s="41"/>
      <c r="I25" s="39">
        <f t="shared" si="2"/>
        <v>0</v>
      </c>
    </row>
    <row r="26" spans="1:9" x14ac:dyDescent="0.2">
      <c r="A26" s="41"/>
      <c r="B26" s="92">
        <f t="shared" si="0"/>
        <v>0</v>
      </c>
      <c r="C26" s="170"/>
      <c r="D26" s="92">
        <f t="shared" si="1"/>
        <v>0</v>
      </c>
      <c r="E26" s="41"/>
      <c r="F26" s="42"/>
      <c r="G26" s="42"/>
      <c r="H26" s="41"/>
      <c r="I26" s="39">
        <f t="shared" si="2"/>
        <v>0</v>
      </c>
    </row>
    <row r="27" spans="1:9" x14ac:dyDescent="0.2">
      <c r="A27" s="41"/>
      <c r="B27" s="92">
        <f t="shared" si="0"/>
        <v>0</v>
      </c>
      <c r="C27" s="170"/>
      <c r="D27" s="92">
        <f t="shared" si="1"/>
        <v>0</v>
      </c>
      <c r="E27" s="41"/>
      <c r="F27" s="42"/>
      <c r="G27" s="42"/>
      <c r="H27" s="41"/>
      <c r="I27" s="39">
        <f t="shared" si="2"/>
        <v>0</v>
      </c>
    </row>
    <row r="28" spans="1:9" x14ac:dyDescent="0.2">
      <c r="A28" s="41"/>
      <c r="B28" s="92">
        <f t="shared" si="0"/>
        <v>0</v>
      </c>
      <c r="C28" s="170"/>
      <c r="D28" s="92">
        <f t="shared" si="1"/>
        <v>0</v>
      </c>
      <c r="E28" s="41"/>
      <c r="F28" s="42"/>
      <c r="G28" s="42"/>
      <c r="H28" s="41"/>
      <c r="I28" s="39">
        <f t="shared" si="2"/>
        <v>0</v>
      </c>
    </row>
    <row r="29" spans="1:9" x14ac:dyDescent="0.2">
      <c r="A29" s="41"/>
      <c r="B29" s="92">
        <f t="shared" si="0"/>
        <v>0</v>
      </c>
      <c r="C29" s="170"/>
      <c r="D29" s="92">
        <f t="shared" si="1"/>
        <v>0</v>
      </c>
      <c r="E29" s="41"/>
      <c r="F29" s="42"/>
      <c r="G29" s="42"/>
      <c r="H29" s="41"/>
      <c r="I29" s="39">
        <f t="shared" si="2"/>
        <v>0</v>
      </c>
    </row>
    <row r="30" spans="1:9" x14ac:dyDescent="0.2">
      <c r="A30" s="41"/>
      <c r="B30" s="92">
        <f t="shared" si="0"/>
        <v>0</v>
      </c>
      <c r="C30" s="170"/>
      <c r="D30" s="92">
        <f t="shared" si="1"/>
        <v>0</v>
      </c>
      <c r="E30" s="41"/>
      <c r="F30" s="42"/>
      <c r="G30" s="42"/>
      <c r="H30" s="41"/>
      <c r="I30" s="39">
        <f t="shared" si="2"/>
        <v>0</v>
      </c>
    </row>
    <row r="31" spans="1:9" x14ac:dyDescent="0.2">
      <c r="A31" s="41"/>
      <c r="B31" s="92">
        <f t="shared" si="0"/>
        <v>0</v>
      </c>
      <c r="C31" s="170"/>
      <c r="D31" s="92">
        <f t="shared" si="1"/>
        <v>0</v>
      </c>
      <c r="E31" s="41"/>
      <c r="F31" s="42"/>
      <c r="G31" s="42"/>
      <c r="H31" s="41"/>
      <c r="I31" s="39">
        <f t="shared" si="2"/>
        <v>0</v>
      </c>
    </row>
    <row r="32" spans="1:9" x14ac:dyDescent="0.2">
      <c r="A32" s="41"/>
      <c r="B32" s="92">
        <f t="shared" si="0"/>
        <v>0</v>
      </c>
      <c r="C32" s="170"/>
      <c r="D32" s="92">
        <f t="shared" si="1"/>
        <v>0</v>
      </c>
      <c r="E32" s="41"/>
      <c r="F32" s="42"/>
      <c r="G32" s="42"/>
      <c r="H32" s="41"/>
      <c r="I32" s="39">
        <f t="shared" si="2"/>
        <v>0</v>
      </c>
    </row>
    <row r="33" spans="1:9" x14ac:dyDescent="0.2">
      <c r="A33" s="41"/>
      <c r="B33" s="92">
        <f t="shared" si="0"/>
        <v>0</v>
      </c>
      <c r="C33" s="170"/>
      <c r="D33" s="92">
        <f t="shared" si="1"/>
        <v>0</v>
      </c>
      <c r="E33" s="41"/>
      <c r="F33" s="42"/>
      <c r="G33" s="42"/>
      <c r="H33" s="41"/>
      <c r="I33" s="39">
        <f t="shared" si="2"/>
        <v>0</v>
      </c>
    </row>
    <row r="34" spans="1:9" x14ac:dyDescent="0.2">
      <c r="A34" s="41"/>
      <c r="B34" s="92">
        <f t="shared" si="0"/>
        <v>0</v>
      </c>
      <c r="C34" s="170"/>
      <c r="D34" s="92">
        <f t="shared" si="1"/>
        <v>0</v>
      </c>
      <c r="E34" s="41"/>
      <c r="F34" s="42"/>
      <c r="G34" s="42"/>
      <c r="H34" s="41"/>
      <c r="I34" s="39">
        <f t="shared" si="2"/>
        <v>0</v>
      </c>
    </row>
    <row r="35" spans="1:9" x14ac:dyDescent="0.2">
      <c r="A35" s="41"/>
      <c r="B35" s="92">
        <f t="shared" si="0"/>
        <v>0</v>
      </c>
      <c r="C35" s="170"/>
      <c r="D35" s="92">
        <f t="shared" si="1"/>
        <v>0</v>
      </c>
      <c r="E35" s="41"/>
      <c r="F35" s="42"/>
      <c r="G35" s="42"/>
      <c r="H35" s="41"/>
      <c r="I35" s="39">
        <f t="shared" si="2"/>
        <v>0</v>
      </c>
    </row>
    <row r="36" spans="1:9" x14ac:dyDescent="0.2">
      <c r="A36" s="41"/>
      <c r="B36" s="92">
        <f t="shared" si="0"/>
        <v>0</v>
      </c>
      <c r="C36" s="170"/>
      <c r="D36" s="92">
        <f t="shared" si="1"/>
        <v>0</v>
      </c>
      <c r="E36" s="41"/>
      <c r="F36" s="42"/>
      <c r="G36" s="42"/>
      <c r="H36" s="41"/>
      <c r="I36" s="39">
        <f t="shared" si="2"/>
        <v>0</v>
      </c>
    </row>
    <row r="37" spans="1:9" x14ac:dyDescent="0.2">
      <c r="A37" s="41"/>
      <c r="B37" s="92">
        <f t="shared" si="0"/>
        <v>0</v>
      </c>
      <c r="C37" s="170"/>
      <c r="D37" s="92">
        <f t="shared" si="1"/>
        <v>0</v>
      </c>
      <c r="E37" s="41"/>
      <c r="F37" s="42"/>
      <c r="G37" s="42"/>
      <c r="H37" s="41"/>
      <c r="I37" s="39">
        <f t="shared" si="2"/>
        <v>0</v>
      </c>
    </row>
    <row r="38" spans="1:9" x14ac:dyDescent="0.2">
      <c r="A38" s="41"/>
      <c r="B38" s="92">
        <f t="shared" si="0"/>
        <v>0</v>
      </c>
      <c r="C38" s="170"/>
      <c r="D38" s="92">
        <f t="shared" si="1"/>
        <v>0</v>
      </c>
      <c r="E38" s="41"/>
      <c r="F38" s="42"/>
      <c r="G38" s="42"/>
      <c r="H38" s="41"/>
      <c r="I38" s="39">
        <f t="shared" si="2"/>
        <v>0</v>
      </c>
    </row>
    <row r="39" spans="1:9" x14ac:dyDescent="0.2">
      <c r="A39" s="41"/>
      <c r="B39" s="92">
        <f t="shared" si="0"/>
        <v>0</v>
      </c>
      <c r="C39" s="170"/>
      <c r="D39" s="92">
        <f t="shared" si="1"/>
        <v>0</v>
      </c>
      <c r="E39" s="41"/>
      <c r="F39" s="42"/>
      <c r="G39" s="42"/>
      <c r="H39" s="41"/>
      <c r="I39" s="39">
        <f t="shared" si="2"/>
        <v>0</v>
      </c>
    </row>
    <row r="40" spans="1:9" x14ac:dyDescent="0.2">
      <c r="B40" s="119"/>
      <c r="C40" s="119"/>
      <c r="D40" s="40"/>
    </row>
    <row r="41" spans="1:9" x14ac:dyDescent="0.2">
      <c r="B41" s="40"/>
      <c r="C41" s="40"/>
      <c r="D41" s="40"/>
    </row>
    <row r="42" spans="1:9" x14ac:dyDescent="0.2">
      <c r="B42" s="17" t="s">
        <v>11</v>
      </c>
      <c r="C42" s="17"/>
      <c r="D42" s="122"/>
      <c r="E42" s="17"/>
      <c r="F42" s="17"/>
      <c r="G42" s="17"/>
      <c r="H42" s="123" t="s">
        <v>68</v>
      </c>
      <c r="I42" s="124">
        <f>INPUT!D17</f>
        <v>0</v>
      </c>
    </row>
    <row r="43" spans="1:9" x14ac:dyDescent="0.2">
      <c r="B43" s="17" t="s">
        <v>161</v>
      </c>
      <c r="C43" s="17"/>
      <c r="D43" s="122"/>
      <c r="E43" s="17"/>
      <c r="F43" s="17"/>
      <c r="G43" s="17"/>
      <c r="H43" s="211" t="s">
        <v>12</v>
      </c>
      <c r="I43" s="211"/>
    </row>
    <row r="44" spans="1:9" x14ac:dyDescent="0.2">
      <c r="B44" s="17"/>
      <c r="C44" s="121"/>
      <c r="D44" s="40"/>
    </row>
    <row r="45" spans="1:9" x14ac:dyDescent="0.2">
      <c r="B45" s="17"/>
      <c r="C45" s="121"/>
      <c r="D45" s="40"/>
    </row>
    <row r="46" spans="1:9" x14ac:dyDescent="0.2">
      <c r="B46" s="17"/>
      <c r="C46" s="121"/>
      <c r="D46" s="40"/>
    </row>
    <row r="47" spans="1:9" x14ac:dyDescent="0.2">
      <c r="B47" s="32" t="s">
        <v>162</v>
      </c>
      <c r="C47" s="32"/>
      <c r="D47" s="40"/>
      <c r="H47" s="214">
        <f>INPUT!D15</f>
        <v>0</v>
      </c>
      <c r="I47" s="214"/>
    </row>
    <row r="48" spans="1:9" x14ac:dyDescent="0.2">
      <c r="B48" s="32"/>
      <c r="C48" s="32"/>
      <c r="D48" s="40"/>
      <c r="H48" s="165"/>
      <c r="I48" s="165"/>
    </row>
    <row r="49" spans="1:9" x14ac:dyDescent="0.2">
      <c r="B49" s="32"/>
      <c r="C49" s="32"/>
      <c r="D49" s="40"/>
      <c r="H49" s="165"/>
      <c r="I49" s="165"/>
    </row>
    <row r="50" spans="1:9" hidden="1" x14ac:dyDescent="0.2">
      <c r="A50" s="158">
        <v>1</v>
      </c>
      <c r="B50" s="165">
        <v>2</v>
      </c>
      <c r="C50" s="165">
        <v>3</v>
      </c>
      <c r="D50" s="40"/>
      <c r="H50" s="165"/>
      <c r="I50" s="165"/>
    </row>
    <row r="51" spans="1:9" hidden="1" x14ac:dyDescent="0.2">
      <c r="A51" s="152" t="s">
        <v>2</v>
      </c>
      <c r="B51" s="152" t="s">
        <v>104</v>
      </c>
      <c r="C51" s="152" t="s">
        <v>109</v>
      </c>
      <c r="D51" s="40"/>
      <c r="H51" s="165"/>
      <c r="I51" s="165"/>
    </row>
    <row r="52" spans="1:9" hidden="1" x14ac:dyDescent="0.2">
      <c r="A52" s="149">
        <f>ProTa!B11</f>
        <v>0</v>
      </c>
      <c r="B52" s="156">
        <f>ProTa!C11</f>
        <v>0</v>
      </c>
      <c r="C52" s="157">
        <f>ProTa!E11</f>
        <v>0</v>
      </c>
      <c r="D52" s="40"/>
      <c r="H52" s="165"/>
      <c r="I52" s="165"/>
    </row>
    <row r="53" spans="1:9" hidden="1" x14ac:dyDescent="0.2">
      <c r="A53" s="149">
        <f>ProTa!B12</f>
        <v>0</v>
      </c>
      <c r="B53" s="156">
        <f>ProTa!C12</f>
        <v>0</v>
      </c>
      <c r="C53" s="157">
        <f>ProTa!E12</f>
        <v>0</v>
      </c>
      <c r="D53" s="40"/>
      <c r="H53" s="165"/>
      <c r="I53" s="165"/>
    </row>
    <row r="54" spans="1:9" hidden="1" x14ac:dyDescent="0.2">
      <c r="A54" s="149">
        <f>ProTa!B13</f>
        <v>0</v>
      </c>
      <c r="B54" s="156">
        <f>ProTa!C13</f>
        <v>0</v>
      </c>
      <c r="C54" s="157">
        <f>ProTa!E13</f>
        <v>0</v>
      </c>
      <c r="D54" s="40"/>
      <c r="H54" s="165"/>
      <c r="I54" s="165"/>
    </row>
    <row r="55" spans="1:9" hidden="1" x14ac:dyDescent="0.2">
      <c r="A55" s="149">
        <f>ProTa!B14</f>
        <v>0</v>
      </c>
      <c r="B55" s="156">
        <f>ProTa!C14</f>
        <v>0</v>
      </c>
      <c r="C55" s="157">
        <f>ProTa!E14</f>
        <v>0</v>
      </c>
      <c r="D55" s="40"/>
      <c r="H55" s="165"/>
      <c r="I55" s="165"/>
    </row>
    <row r="56" spans="1:9" hidden="1" x14ac:dyDescent="0.2">
      <c r="A56" s="149">
        <f>ProTa!B15</f>
        <v>0</v>
      </c>
      <c r="B56" s="156">
        <f>ProTa!C15</f>
        <v>0</v>
      </c>
      <c r="C56" s="157">
        <f>ProTa!E15</f>
        <v>0</v>
      </c>
      <c r="D56" s="40"/>
      <c r="H56" s="165"/>
      <c r="I56" s="165"/>
    </row>
    <row r="57" spans="1:9" hidden="1" x14ac:dyDescent="0.2">
      <c r="A57" s="149">
        <f>ProTa!B16</f>
        <v>0</v>
      </c>
      <c r="B57" s="156">
        <f>ProTa!C16</f>
        <v>0</v>
      </c>
      <c r="C57" s="157">
        <f>ProTa!E16</f>
        <v>0</v>
      </c>
      <c r="D57" s="40"/>
      <c r="H57" s="165"/>
      <c r="I57" s="165"/>
    </row>
    <row r="58" spans="1:9" hidden="1" x14ac:dyDescent="0.2">
      <c r="A58" s="149">
        <f>ProTa!B17</f>
        <v>0</v>
      </c>
      <c r="B58" s="156">
        <f>ProTa!C17</f>
        <v>0</v>
      </c>
      <c r="C58" s="157">
        <f>ProTa!E17</f>
        <v>0</v>
      </c>
      <c r="D58" s="40"/>
      <c r="H58" s="165"/>
      <c r="I58" s="165"/>
    </row>
    <row r="59" spans="1:9" hidden="1" x14ac:dyDescent="0.2">
      <c r="A59" s="149">
        <f>ProTa!B18</f>
        <v>0</v>
      </c>
      <c r="B59" s="156">
        <f>ProTa!C18</f>
        <v>0</v>
      </c>
      <c r="C59" s="157">
        <f>ProTa!E18</f>
        <v>0</v>
      </c>
      <c r="D59" s="40"/>
      <c r="H59" s="165"/>
      <c r="I59" s="165"/>
    </row>
    <row r="60" spans="1:9" hidden="1" x14ac:dyDescent="0.2">
      <c r="A60" s="149">
        <f>ProTa!B19</f>
        <v>0</v>
      </c>
      <c r="B60" s="156">
        <f>ProTa!C19</f>
        <v>0</v>
      </c>
      <c r="C60" s="157">
        <f>ProTa!E19</f>
        <v>0</v>
      </c>
      <c r="D60" s="40"/>
      <c r="H60" s="165"/>
      <c r="I60" s="165"/>
    </row>
    <row r="61" spans="1:9" hidden="1" x14ac:dyDescent="0.2">
      <c r="A61" s="149">
        <f>ProTa!B20</f>
        <v>0</v>
      </c>
      <c r="B61" s="156">
        <f>ProTa!C20</f>
        <v>0</v>
      </c>
      <c r="C61" s="157">
        <f>ProTa!E20</f>
        <v>0</v>
      </c>
      <c r="D61" s="40"/>
      <c r="H61" s="165"/>
      <c r="I61" s="165"/>
    </row>
    <row r="62" spans="1:9" hidden="1" x14ac:dyDescent="0.2">
      <c r="A62" s="149">
        <f>ProTa!B21</f>
        <v>0</v>
      </c>
      <c r="B62" s="156">
        <f>ProTa!C21</f>
        <v>0</v>
      </c>
      <c r="C62" s="157">
        <f>ProTa!E21</f>
        <v>0</v>
      </c>
      <c r="D62" s="40"/>
      <c r="H62" s="165"/>
      <c r="I62" s="165"/>
    </row>
    <row r="63" spans="1:9" hidden="1" x14ac:dyDescent="0.2">
      <c r="A63" s="149">
        <f>ProTa!B22</f>
        <v>0</v>
      </c>
      <c r="B63" s="156">
        <f>ProTa!C22</f>
        <v>0</v>
      </c>
      <c r="C63" s="157">
        <f>ProTa!E22</f>
        <v>0</v>
      </c>
      <c r="D63" s="40"/>
      <c r="H63" s="165"/>
      <c r="I63" s="165"/>
    </row>
    <row r="64" spans="1:9" hidden="1" x14ac:dyDescent="0.2">
      <c r="A64" s="149">
        <f>ProTa!B23</f>
        <v>0</v>
      </c>
      <c r="B64" s="156">
        <f>ProTa!C23</f>
        <v>0</v>
      </c>
      <c r="C64" s="157">
        <f>ProTa!E23</f>
        <v>0</v>
      </c>
      <c r="D64" s="40"/>
      <c r="H64" s="165"/>
      <c r="I64" s="165"/>
    </row>
    <row r="65" spans="1:9" hidden="1" x14ac:dyDescent="0.2">
      <c r="A65" s="149">
        <f>ProTa!B24</f>
        <v>0</v>
      </c>
      <c r="B65" s="156">
        <f>ProTa!C24</f>
        <v>0</v>
      </c>
      <c r="C65" s="157">
        <f>ProTa!E24</f>
        <v>0</v>
      </c>
      <c r="D65" s="40"/>
      <c r="H65" s="165"/>
      <c r="I65" s="165"/>
    </row>
    <row r="66" spans="1:9" hidden="1" x14ac:dyDescent="0.2">
      <c r="A66" s="149">
        <f>ProTa!B25</f>
        <v>0</v>
      </c>
      <c r="B66" s="156">
        <f>ProTa!C25</f>
        <v>0</v>
      </c>
      <c r="C66" s="157">
        <f>ProTa!E25</f>
        <v>0</v>
      </c>
      <c r="D66" s="40"/>
      <c r="H66" s="165"/>
      <c r="I66" s="165"/>
    </row>
    <row r="67" spans="1:9" hidden="1" x14ac:dyDescent="0.2">
      <c r="A67" s="149">
        <f>ProTa!B26</f>
        <v>0</v>
      </c>
      <c r="B67" s="156">
        <f>ProTa!C26</f>
        <v>0</v>
      </c>
      <c r="C67" s="157">
        <f>ProTa!E26</f>
        <v>0</v>
      </c>
      <c r="D67" s="40"/>
      <c r="H67" s="165"/>
      <c r="I67" s="165"/>
    </row>
    <row r="68" spans="1:9" hidden="1" x14ac:dyDescent="0.2">
      <c r="A68" s="149">
        <f>ProTa!B27</f>
        <v>0</v>
      </c>
      <c r="B68" s="156">
        <f>ProTa!C27</f>
        <v>0</v>
      </c>
      <c r="C68" s="157">
        <f>ProTa!E27</f>
        <v>0</v>
      </c>
      <c r="D68" s="40"/>
      <c r="H68" s="165"/>
      <c r="I68" s="165"/>
    </row>
    <row r="69" spans="1:9" hidden="1" x14ac:dyDescent="0.2">
      <c r="A69" s="149">
        <f>ProTa!B28</f>
        <v>0</v>
      </c>
      <c r="B69" s="156">
        <f>ProTa!C28</f>
        <v>0</v>
      </c>
      <c r="C69" s="157">
        <f>ProTa!E28</f>
        <v>0</v>
      </c>
      <c r="D69" s="40"/>
      <c r="H69" s="165"/>
      <c r="I69" s="165"/>
    </row>
    <row r="70" spans="1:9" hidden="1" x14ac:dyDescent="0.2">
      <c r="A70" s="149">
        <f>ProTa!B29</f>
        <v>0</v>
      </c>
      <c r="B70" s="156">
        <f>ProTa!C29</f>
        <v>0</v>
      </c>
      <c r="C70" s="157">
        <f>ProTa!E29</f>
        <v>0</v>
      </c>
      <c r="D70" s="40"/>
      <c r="H70" s="165"/>
      <c r="I70" s="165"/>
    </row>
    <row r="71" spans="1:9" hidden="1" x14ac:dyDescent="0.2">
      <c r="A71" s="149">
        <f>ProTa!B30</f>
        <v>0</v>
      </c>
      <c r="B71" s="156">
        <f>ProTa!C30</f>
        <v>0</v>
      </c>
      <c r="C71" s="157">
        <f>ProTa!E30</f>
        <v>0</v>
      </c>
      <c r="D71" s="40"/>
      <c r="H71" s="165"/>
      <c r="I71" s="165"/>
    </row>
    <row r="72" spans="1:9" hidden="1" x14ac:dyDescent="0.2">
      <c r="A72" s="149">
        <f>ProTa!B31</f>
        <v>0</v>
      </c>
      <c r="B72" s="156">
        <f>ProTa!C31</f>
        <v>0</v>
      </c>
      <c r="C72" s="157">
        <f>ProTa!E31</f>
        <v>0</v>
      </c>
      <c r="D72" s="40"/>
      <c r="H72" s="165"/>
      <c r="I72" s="165"/>
    </row>
    <row r="73" spans="1:9" hidden="1" x14ac:dyDescent="0.2">
      <c r="A73" s="149">
        <f>ProTa!B32</f>
        <v>0</v>
      </c>
      <c r="B73" s="156">
        <f>ProTa!C32</f>
        <v>0</v>
      </c>
      <c r="C73" s="157">
        <f>ProTa!E32</f>
        <v>0</v>
      </c>
      <c r="D73" s="40"/>
      <c r="H73" s="165"/>
      <c r="I73" s="165"/>
    </row>
    <row r="74" spans="1:9" hidden="1" x14ac:dyDescent="0.2">
      <c r="A74" s="149">
        <f>ProTa!B33</f>
        <v>0</v>
      </c>
      <c r="B74" s="156">
        <f>ProTa!C33</f>
        <v>0</v>
      </c>
      <c r="C74" s="157">
        <f>ProTa!E33</f>
        <v>0</v>
      </c>
      <c r="D74" s="40"/>
      <c r="H74" s="165"/>
      <c r="I74" s="165"/>
    </row>
    <row r="75" spans="1:9" hidden="1" x14ac:dyDescent="0.2">
      <c r="A75" s="149">
        <f>ProTa!B34</f>
        <v>0</v>
      </c>
      <c r="B75" s="156">
        <f>ProTa!C34</f>
        <v>0</v>
      </c>
      <c r="C75" s="157">
        <f>ProTa!E34</f>
        <v>0</v>
      </c>
      <c r="D75" s="40"/>
      <c r="H75" s="165"/>
      <c r="I75" s="165"/>
    </row>
    <row r="76" spans="1:9" hidden="1" x14ac:dyDescent="0.2">
      <c r="A76" s="149">
        <f>ProTa!B35</f>
        <v>0</v>
      </c>
      <c r="B76" s="156">
        <f>ProTa!C35</f>
        <v>0</v>
      </c>
      <c r="C76" s="157">
        <f>ProTa!E35</f>
        <v>0</v>
      </c>
      <c r="D76" s="40"/>
      <c r="H76" s="165"/>
      <c r="I76" s="165"/>
    </row>
    <row r="77" spans="1:9" hidden="1" x14ac:dyDescent="0.2">
      <c r="A77" s="149">
        <f>ProTa!B36</f>
        <v>0</v>
      </c>
      <c r="B77" s="156">
        <f>ProTa!C36</f>
        <v>0</v>
      </c>
      <c r="C77" s="157">
        <f>ProTa!E36</f>
        <v>0</v>
      </c>
      <c r="D77" s="40"/>
      <c r="H77" s="165"/>
      <c r="I77" s="165"/>
    </row>
    <row r="78" spans="1:9" hidden="1" x14ac:dyDescent="0.2">
      <c r="A78" s="149">
        <f>ProTa!B37</f>
        <v>0</v>
      </c>
      <c r="B78" s="156">
        <f>ProTa!C37</f>
        <v>0</v>
      </c>
      <c r="C78" s="157">
        <f>ProTa!E37</f>
        <v>0</v>
      </c>
      <c r="D78" s="40"/>
      <c r="H78" s="165"/>
      <c r="I78" s="165"/>
    </row>
    <row r="79" spans="1:9" hidden="1" x14ac:dyDescent="0.2">
      <c r="A79" s="149">
        <f>ProTa!B38</f>
        <v>0</v>
      </c>
      <c r="B79" s="156">
        <f>ProTa!C38</f>
        <v>0</v>
      </c>
      <c r="C79" s="157">
        <f>ProTa!E38</f>
        <v>0</v>
      </c>
      <c r="D79" s="40"/>
      <c r="H79" s="165"/>
      <c r="I79" s="165"/>
    </row>
    <row r="80" spans="1:9" hidden="1" x14ac:dyDescent="0.2">
      <c r="A80" s="149">
        <f>ProTa!B39</f>
        <v>0</v>
      </c>
      <c r="B80" s="156">
        <f>ProTa!C39</f>
        <v>0</v>
      </c>
      <c r="C80" s="157">
        <f>ProTa!E39</f>
        <v>0</v>
      </c>
      <c r="D80" s="40"/>
      <c r="H80" s="165"/>
      <c r="I80" s="165"/>
    </row>
    <row r="81" spans="1:9" hidden="1" x14ac:dyDescent="0.2">
      <c r="A81" s="149">
        <f>ProTa!B40</f>
        <v>0</v>
      </c>
      <c r="B81" s="156">
        <f>ProTa!C40</f>
        <v>0</v>
      </c>
      <c r="C81" s="157">
        <f>ProTa!E40</f>
        <v>0</v>
      </c>
      <c r="D81" s="40"/>
      <c r="H81" s="165"/>
      <c r="I81" s="165"/>
    </row>
    <row r="82" spans="1:9" x14ac:dyDescent="0.2">
      <c r="B82" s="40"/>
      <c r="C82" s="40"/>
      <c r="D82" s="40"/>
    </row>
    <row r="83" spans="1:9" x14ac:dyDescent="0.2">
      <c r="B83" s="40"/>
      <c r="C83" s="40"/>
      <c r="D83" s="40"/>
    </row>
    <row r="84" spans="1:9" ht="25.5" x14ac:dyDescent="0.35">
      <c r="B84" s="236" t="s">
        <v>31</v>
      </c>
      <c r="C84" s="236"/>
      <c r="D84" s="236"/>
      <c r="E84" s="236"/>
      <c r="F84" s="236"/>
      <c r="G84" s="236"/>
      <c r="H84" s="236"/>
      <c r="I84" s="236"/>
    </row>
    <row r="85" spans="1:9" ht="25.5" x14ac:dyDescent="0.35">
      <c r="B85" s="236" t="s">
        <v>160</v>
      </c>
      <c r="C85" s="236"/>
      <c r="D85" s="236"/>
      <c r="E85" s="236"/>
      <c r="F85" s="236"/>
      <c r="G85" s="236"/>
      <c r="H85" s="236"/>
      <c r="I85" s="236"/>
    </row>
    <row r="87" spans="1:9" x14ac:dyDescent="0.2">
      <c r="B87" s="37" t="s">
        <v>20</v>
      </c>
      <c r="C87" s="165" t="s">
        <v>50</v>
      </c>
      <c r="D87" s="21">
        <f>INPUT!D16</f>
        <v>0</v>
      </c>
      <c r="E87" s="19"/>
      <c r="H87" s="164" t="s">
        <v>70</v>
      </c>
      <c r="I87" s="118">
        <f>INPUT!D18</f>
        <v>0</v>
      </c>
    </row>
    <row r="88" spans="1:9" x14ac:dyDescent="0.2">
      <c r="B88" s="37" t="s">
        <v>33</v>
      </c>
      <c r="C88" s="165" t="s">
        <v>50</v>
      </c>
      <c r="D88" s="21">
        <f>INPUT!K16</f>
        <v>0</v>
      </c>
      <c r="E88" s="19"/>
      <c r="H88" s="32" t="s">
        <v>1</v>
      </c>
      <c r="I88" s="15" t="s">
        <v>72</v>
      </c>
    </row>
    <row r="89" spans="1:9" x14ac:dyDescent="0.2">
      <c r="B89" s="37" t="s">
        <v>79</v>
      </c>
      <c r="C89" s="165" t="s">
        <v>50</v>
      </c>
      <c r="D89" s="21">
        <f>INPUT!K17</f>
        <v>0</v>
      </c>
      <c r="E89" s="20"/>
    </row>
    <row r="91" spans="1:9" ht="15" customHeight="1" x14ac:dyDescent="0.2">
      <c r="A91" s="210" t="s">
        <v>153</v>
      </c>
      <c r="B91" s="210"/>
      <c r="C91" s="241" t="s">
        <v>25</v>
      </c>
      <c r="D91" s="231"/>
      <c r="E91" s="210" t="s">
        <v>27</v>
      </c>
      <c r="F91" s="210" t="s">
        <v>28</v>
      </c>
      <c r="G91" s="210" t="s">
        <v>29</v>
      </c>
      <c r="H91" s="244" t="s">
        <v>30</v>
      </c>
      <c r="I91" s="240" t="s">
        <v>9</v>
      </c>
    </row>
    <row r="92" spans="1:9" x14ac:dyDescent="0.2">
      <c r="A92" s="210"/>
      <c r="B92" s="210"/>
      <c r="C92" s="242"/>
      <c r="D92" s="243"/>
      <c r="E92" s="210"/>
      <c r="F92" s="210"/>
      <c r="G92" s="210"/>
      <c r="H92" s="245"/>
      <c r="I92" s="240"/>
    </row>
    <row r="93" spans="1:9" x14ac:dyDescent="0.2">
      <c r="A93" s="41"/>
      <c r="B93" s="151">
        <f t="shared" ref="B93:B122" si="3">VLOOKUP(A93,Pemetaan_2,2,0)</f>
        <v>0</v>
      </c>
      <c r="C93" s="170"/>
      <c r="D93" s="92">
        <f t="shared" ref="D93:D122" si="4">VLOOKUP(C93,Pemetaan_2,2,0)</f>
        <v>0</v>
      </c>
      <c r="E93" s="41"/>
      <c r="F93" s="42"/>
      <c r="G93" s="42"/>
      <c r="H93" s="41"/>
      <c r="I93" s="39">
        <f t="shared" ref="I93:I122" si="5">VLOOKUP(C93,Pemetaan_2,3,0)</f>
        <v>0</v>
      </c>
    </row>
    <row r="94" spans="1:9" x14ac:dyDescent="0.2">
      <c r="A94" s="41"/>
      <c r="B94" s="151">
        <f t="shared" si="3"/>
        <v>0</v>
      </c>
      <c r="C94" s="170"/>
      <c r="D94" s="92">
        <f t="shared" si="4"/>
        <v>0</v>
      </c>
      <c r="E94" s="41"/>
      <c r="F94" s="42"/>
      <c r="G94" s="42"/>
      <c r="H94" s="41"/>
      <c r="I94" s="39">
        <f t="shared" si="5"/>
        <v>0</v>
      </c>
    </row>
    <row r="95" spans="1:9" x14ac:dyDescent="0.2">
      <c r="A95" s="41"/>
      <c r="B95" s="151">
        <f t="shared" si="3"/>
        <v>0</v>
      </c>
      <c r="C95" s="170"/>
      <c r="D95" s="92">
        <f t="shared" si="4"/>
        <v>0</v>
      </c>
      <c r="E95" s="41"/>
      <c r="F95" s="42"/>
      <c r="G95" s="42"/>
      <c r="H95" s="41"/>
      <c r="I95" s="39">
        <f t="shared" si="5"/>
        <v>0</v>
      </c>
    </row>
    <row r="96" spans="1:9" x14ac:dyDescent="0.2">
      <c r="A96" s="41"/>
      <c r="B96" s="151">
        <f t="shared" si="3"/>
        <v>0</v>
      </c>
      <c r="C96" s="170"/>
      <c r="D96" s="92">
        <f t="shared" si="4"/>
        <v>0</v>
      </c>
      <c r="E96" s="41"/>
      <c r="F96" s="42"/>
      <c r="G96" s="42"/>
      <c r="H96" s="41"/>
      <c r="I96" s="39">
        <f t="shared" si="5"/>
        <v>0</v>
      </c>
    </row>
    <row r="97" spans="1:9" x14ac:dyDescent="0.2">
      <c r="A97" s="41"/>
      <c r="B97" s="151">
        <f t="shared" si="3"/>
        <v>0</v>
      </c>
      <c r="C97" s="170"/>
      <c r="D97" s="92">
        <f t="shared" si="4"/>
        <v>0</v>
      </c>
      <c r="E97" s="41"/>
      <c r="F97" s="42"/>
      <c r="G97" s="42"/>
      <c r="H97" s="41"/>
      <c r="I97" s="39">
        <f t="shared" si="5"/>
        <v>0</v>
      </c>
    </row>
    <row r="98" spans="1:9" x14ac:dyDescent="0.2">
      <c r="A98" s="41"/>
      <c r="B98" s="151">
        <f t="shared" si="3"/>
        <v>0</v>
      </c>
      <c r="C98" s="170"/>
      <c r="D98" s="92">
        <f t="shared" si="4"/>
        <v>0</v>
      </c>
      <c r="E98" s="41"/>
      <c r="F98" s="42"/>
      <c r="G98" s="42"/>
      <c r="H98" s="41"/>
      <c r="I98" s="39">
        <f t="shared" si="5"/>
        <v>0</v>
      </c>
    </row>
    <row r="99" spans="1:9" x14ac:dyDescent="0.2">
      <c r="A99" s="41"/>
      <c r="B99" s="151">
        <f t="shared" si="3"/>
        <v>0</v>
      </c>
      <c r="C99" s="170"/>
      <c r="D99" s="92">
        <f t="shared" si="4"/>
        <v>0</v>
      </c>
      <c r="E99" s="41"/>
      <c r="F99" s="42"/>
      <c r="G99" s="42"/>
      <c r="H99" s="41"/>
      <c r="I99" s="39">
        <f t="shared" si="5"/>
        <v>0</v>
      </c>
    </row>
    <row r="100" spans="1:9" x14ac:dyDescent="0.2">
      <c r="A100" s="41"/>
      <c r="B100" s="151">
        <f t="shared" si="3"/>
        <v>0</v>
      </c>
      <c r="C100" s="170"/>
      <c r="D100" s="92">
        <f t="shared" si="4"/>
        <v>0</v>
      </c>
      <c r="E100" s="41"/>
      <c r="F100" s="42"/>
      <c r="G100" s="42"/>
      <c r="H100" s="41"/>
      <c r="I100" s="39">
        <f t="shared" si="5"/>
        <v>0</v>
      </c>
    </row>
    <row r="101" spans="1:9" x14ac:dyDescent="0.2">
      <c r="A101" s="41"/>
      <c r="B101" s="151">
        <f t="shared" si="3"/>
        <v>0</v>
      </c>
      <c r="C101" s="170"/>
      <c r="D101" s="92">
        <f t="shared" si="4"/>
        <v>0</v>
      </c>
      <c r="E101" s="41"/>
      <c r="F101" s="42"/>
      <c r="G101" s="42"/>
      <c r="H101" s="41"/>
      <c r="I101" s="39">
        <f t="shared" si="5"/>
        <v>0</v>
      </c>
    </row>
    <row r="102" spans="1:9" x14ac:dyDescent="0.2">
      <c r="A102" s="41"/>
      <c r="B102" s="151">
        <f t="shared" si="3"/>
        <v>0</v>
      </c>
      <c r="C102" s="170"/>
      <c r="D102" s="92">
        <f t="shared" si="4"/>
        <v>0</v>
      </c>
      <c r="E102" s="41"/>
      <c r="F102" s="42"/>
      <c r="G102" s="42"/>
      <c r="H102" s="41"/>
      <c r="I102" s="39">
        <f t="shared" si="5"/>
        <v>0</v>
      </c>
    </row>
    <row r="103" spans="1:9" x14ac:dyDescent="0.2">
      <c r="A103" s="41"/>
      <c r="B103" s="151">
        <f t="shared" si="3"/>
        <v>0</v>
      </c>
      <c r="C103" s="170"/>
      <c r="D103" s="92">
        <f t="shared" si="4"/>
        <v>0</v>
      </c>
      <c r="E103" s="41"/>
      <c r="F103" s="42"/>
      <c r="G103" s="42"/>
      <c r="H103" s="41"/>
      <c r="I103" s="39">
        <f t="shared" si="5"/>
        <v>0</v>
      </c>
    </row>
    <row r="104" spans="1:9" x14ac:dyDescent="0.2">
      <c r="A104" s="41"/>
      <c r="B104" s="151">
        <f t="shared" si="3"/>
        <v>0</v>
      </c>
      <c r="C104" s="170"/>
      <c r="D104" s="92">
        <f t="shared" si="4"/>
        <v>0</v>
      </c>
      <c r="E104" s="41"/>
      <c r="F104" s="42"/>
      <c r="G104" s="42"/>
      <c r="H104" s="41"/>
      <c r="I104" s="39">
        <f t="shared" si="5"/>
        <v>0</v>
      </c>
    </row>
    <row r="105" spans="1:9" x14ac:dyDescent="0.2">
      <c r="A105" s="41"/>
      <c r="B105" s="151">
        <f t="shared" si="3"/>
        <v>0</v>
      </c>
      <c r="C105" s="170"/>
      <c r="D105" s="92">
        <f t="shared" si="4"/>
        <v>0</v>
      </c>
      <c r="E105" s="41"/>
      <c r="F105" s="42"/>
      <c r="G105" s="42"/>
      <c r="H105" s="41"/>
      <c r="I105" s="39">
        <f t="shared" si="5"/>
        <v>0</v>
      </c>
    </row>
    <row r="106" spans="1:9" x14ac:dyDescent="0.2">
      <c r="A106" s="41"/>
      <c r="B106" s="151">
        <f t="shared" si="3"/>
        <v>0</v>
      </c>
      <c r="C106" s="170"/>
      <c r="D106" s="92">
        <f t="shared" si="4"/>
        <v>0</v>
      </c>
      <c r="E106" s="41"/>
      <c r="F106" s="42"/>
      <c r="G106" s="42"/>
      <c r="H106" s="41"/>
      <c r="I106" s="39">
        <f t="shared" si="5"/>
        <v>0</v>
      </c>
    </row>
    <row r="107" spans="1:9" x14ac:dyDescent="0.2">
      <c r="A107" s="41"/>
      <c r="B107" s="151">
        <f t="shared" si="3"/>
        <v>0</v>
      </c>
      <c r="C107" s="170"/>
      <c r="D107" s="92">
        <f t="shared" si="4"/>
        <v>0</v>
      </c>
      <c r="E107" s="41"/>
      <c r="F107" s="42"/>
      <c r="G107" s="42"/>
      <c r="H107" s="41"/>
      <c r="I107" s="39">
        <f t="shared" si="5"/>
        <v>0</v>
      </c>
    </row>
    <row r="108" spans="1:9" x14ac:dyDescent="0.2">
      <c r="A108" s="41"/>
      <c r="B108" s="151">
        <f t="shared" si="3"/>
        <v>0</v>
      </c>
      <c r="C108" s="170"/>
      <c r="D108" s="92">
        <f t="shared" si="4"/>
        <v>0</v>
      </c>
      <c r="E108" s="41"/>
      <c r="F108" s="42"/>
      <c r="G108" s="42"/>
      <c r="H108" s="41"/>
      <c r="I108" s="39">
        <f t="shared" si="5"/>
        <v>0</v>
      </c>
    </row>
    <row r="109" spans="1:9" x14ac:dyDescent="0.2">
      <c r="A109" s="41"/>
      <c r="B109" s="151">
        <f t="shared" si="3"/>
        <v>0</v>
      </c>
      <c r="C109" s="170"/>
      <c r="D109" s="92">
        <f t="shared" si="4"/>
        <v>0</v>
      </c>
      <c r="E109" s="41"/>
      <c r="F109" s="42"/>
      <c r="G109" s="42"/>
      <c r="H109" s="41"/>
      <c r="I109" s="39">
        <f t="shared" si="5"/>
        <v>0</v>
      </c>
    </row>
    <row r="110" spans="1:9" x14ac:dyDescent="0.2">
      <c r="A110" s="41"/>
      <c r="B110" s="151">
        <f t="shared" si="3"/>
        <v>0</v>
      </c>
      <c r="C110" s="170"/>
      <c r="D110" s="92">
        <f t="shared" si="4"/>
        <v>0</v>
      </c>
      <c r="E110" s="41"/>
      <c r="F110" s="42"/>
      <c r="G110" s="42"/>
      <c r="H110" s="41"/>
      <c r="I110" s="39">
        <f t="shared" si="5"/>
        <v>0</v>
      </c>
    </row>
    <row r="111" spans="1:9" x14ac:dyDescent="0.2">
      <c r="A111" s="41"/>
      <c r="B111" s="151">
        <f t="shared" si="3"/>
        <v>0</v>
      </c>
      <c r="C111" s="170"/>
      <c r="D111" s="92">
        <f t="shared" si="4"/>
        <v>0</v>
      </c>
      <c r="E111" s="41"/>
      <c r="F111" s="42"/>
      <c r="G111" s="42"/>
      <c r="H111" s="41"/>
      <c r="I111" s="39">
        <f t="shared" si="5"/>
        <v>0</v>
      </c>
    </row>
    <row r="112" spans="1:9" x14ac:dyDescent="0.2">
      <c r="A112" s="41"/>
      <c r="B112" s="151">
        <f t="shared" si="3"/>
        <v>0</v>
      </c>
      <c r="C112" s="170"/>
      <c r="D112" s="92">
        <f t="shared" si="4"/>
        <v>0</v>
      </c>
      <c r="E112" s="41"/>
      <c r="F112" s="42"/>
      <c r="G112" s="42"/>
      <c r="H112" s="41"/>
      <c r="I112" s="39">
        <f t="shared" si="5"/>
        <v>0</v>
      </c>
    </row>
    <row r="113" spans="1:9" x14ac:dyDescent="0.2">
      <c r="A113" s="41"/>
      <c r="B113" s="151">
        <f t="shared" si="3"/>
        <v>0</v>
      </c>
      <c r="C113" s="170"/>
      <c r="D113" s="92">
        <f t="shared" si="4"/>
        <v>0</v>
      </c>
      <c r="E113" s="41"/>
      <c r="F113" s="42"/>
      <c r="G113" s="42"/>
      <c r="H113" s="41"/>
      <c r="I113" s="39">
        <f t="shared" si="5"/>
        <v>0</v>
      </c>
    </row>
    <row r="114" spans="1:9" x14ac:dyDescent="0.2">
      <c r="A114" s="41"/>
      <c r="B114" s="151">
        <f t="shared" si="3"/>
        <v>0</v>
      </c>
      <c r="C114" s="170"/>
      <c r="D114" s="92">
        <f t="shared" si="4"/>
        <v>0</v>
      </c>
      <c r="E114" s="41"/>
      <c r="F114" s="42"/>
      <c r="G114" s="42"/>
      <c r="H114" s="41"/>
      <c r="I114" s="39">
        <f t="shared" si="5"/>
        <v>0</v>
      </c>
    </row>
    <row r="115" spans="1:9" x14ac:dyDescent="0.2">
      <c r="A115" s="41"/>
      <c r="B115" s="151">
        <f t="shared" si="3"/>
        <v>0</v>
      </c>
      <c r="C115" s="170"/>
      <c r="D115" s="92">
        <f t="shared" si="4"/>
        <v>0</v>
      </c>
      <c r="E115" s="41"/>
      <c r="F115" s="42"/>
      <c r="G115" s="42"/>
      <c r="H115" s="41"/>
      <c r="I115" s="39">
        <f t="shared" si="5"/>
        <v>0</v>
      </c>
    </row>
    <row r="116" spans="1:9" x14ac:dyDescent="0.2">
      <c r="A116" s="41"/>
      <c r="B116" s="151">
        <f t="shared" si="3"/>
        <v>0</v>
      </c>
      <c r="C116" s="170"/>
      <c r="D116" s="92">
        <f t="shared" si="4"/>
        <v>0</v>
      </c>
      <c r="E116" s="41"/>
      <c r="F116" s="42"/>
      <c r="G116" s="42"/>
      <c r="H116" s="41"/>
      <c r="I116" s="39">
        <f t="shared" si="5"/>
        <v>0</v>
      </c>
    </row>
    <row r="117" spans="1:9" x14ac:dyDescent="0.2">
      <c r="A117" s="41"/>
      <c r="B117" s="151">
        <f t="shared" si="3"/>
        <v>0</v>
      </c>
      <c r="C117" s="170"/>
      <c r="D117" s="92">
        <f t="shared" si="4"/>
        <v>0</v>
      </c>
      <c r="E117" s="41"/>
      <c r="F117" s="42"/>
      <c r="G117" s="42"/>
      <c r="H117" s="41"/>
      <c r="I117" s="39">
        <f t="shared" si="5"/>
        <v>0</v>
      </c>
    </row>
    <row r="118" spans="1:9" x14ac:dyDescent="0.2">
      <c r="A118" s="41"/>
      <c r="B118" s="151">
        <f t="shared" si="3"/>
        <v>0</v>
      </c>
      <c r="C118" s="170"/>
      <c r="D118" s="92">
        <f t="shared" si="4"/>
        <v>0</v>
      </c>
      <c r="E118" s="41"/>
      <c r="F118" s="42"/>
      <c r="G118" s="42"/>
      <c r="H118" s="41"/>
      <c r="I118" s="39">
        <f t="shared" si="5"/>
        <v>0</v>
      </c>
    </row>
    <row r="119" spans="1:9" x14ac:dyDescent="0.2">
      <c r="A119" s="41"/>
      <c r="B119" s="151">
        <f t="shared" si="3"/>
        <v>0</v>
      </c>
      <c r="C119" s="170"/>
      <c r="D119" s="92">
        <f t="shared" si="4"/>
        <v>0</v>
      </c>
      <c r="E119" s="41"/>
      <c r="F119" s="42"/>
      <c r="G119" s="42"/>
      <c r="H119" s="41"/>
      <c r="I119" s="39">
        <f t="shared" si="5"/>
        <v>0</v>
      </c>
    </row>
    <row r="120" spans="1:9" x14ac:dyDescent="0.2">
      <c r="A120" s="41"/>
      <c r="B120" s="151">
        <f t="shared" si="3"/>
        <v>0</v>
      </c>
      <c r="C120" s="170"/>
      <c r="D120" s="92">
        <f t="shared" si="4"/>
        <v>0</v>
      </c>
      <c r="E120" s="41"/>
      <c r="F120" s="42"/>
      <c r="G120" s="42"/>
      <c r="H120" s="41"/>
      <c r="I120" s="39">
        <f t="shared" si="5"/>
        <v>0</v>
      </c>
    </row>
    <row r="121" spans="1:9" x14ac:dyDescent="0.2">
      <c r="A121" s="41"/>
      <c r="B121" s="151">
        <f t="shared" si="3"/>
        <v>0</v>
      </c>
      <c r="C121" s="170"/>
      <c r="D121" s="92">
        <f t="shared" si="4"/>
        <v>0</v>
      </c>
      <c r="E121" s="41"/>
      <c r="F121" s="42"/>
      <c r="G121" s="42"/>
      <c r="H121" s="41"/>
      <c r="I121" s="39">
        <f t="shared" si="5"/>
        <v>0</v>
      </c>
    </row>
    <row r="122" spans="1:9" x14ac:dyDescent="0.2">
      <c r="A122" s="41"/>
      <c r="B122" s="151">
        <f t="shared" si="3"/>
        <v>0</v>
      </c>
      <c r="C122" s="170"/>
      <c r="D122" s="92">
        <f t="shared" si="4"/>
        <v>0</v>
      </c>
      <c r="E122" s="41"/>
      <c r="F122" s="42"/>
      <c r="G122" s="42"/>
      <c r="H122" s="41"/>
      <c r="I122" s="39">
        <f t="shared" si="5"/>
        <v>0</v>
      </c>
    </row>
    <row r="123" spans="1:9" x14ac:dyDescent="0.2">
      <c r="B123" s="40"/>
      <c r="C123" s="40"/>
      <c r="D123" s="40"/>
    </row>
    <row r="124" spans="1:9" x14ac:dyDescent="0.2">
      <c r="B124" s="40"/>
      <c r="C124" s="40"/>
      <c r="D124" s="40"/>
    </row>
    <row r="125" spans="1:9" x14ac:dyDescent="0.2">
      <c r="B125" s="17" t="s">
        <v>11</v>
      </c>
      <c r="C125" s="17"/>
      <c r="D125" s="122"/>
      <c r="E125" s="17"/>
      <c r="F125" s="17"/>
      <c r="G125" s="17"/>
      <c r="H125" s="123" t="s">
        <v>68</v>
      </c>
      <c r="I125" s="124">
        <f>INPUT!D17</f>
        <v>0</v>
      </c>
    </row>
    <row r="126" spans="1:9" x14ac:dyDescent="0.2">
      <c r="B126" s="17" t="s">
        <v>161</v>
      </c>
      <c r="C126" s="17"/>
      <c r="D126" s="122"/>
      <c r="E126" s="17"/>
      <c r="F126" s="17"/>
      <c r="G126" s="17"/>
      <c r="H126" s="211" t="s">
        <v>12</v>
      </c>
      <c r="I126" s="211"/>
    </row>
    <row r="127" spans="1:9" x14ac:dyDescent="0.2">
      <c r="B127" s="17"/>
      <c r="C127" s="17"/>
      <c r="D127" s="122"/>
      <c r="E127" s="17"/>
      <c r="F127" s="17"/>
      <c r="G127" s="17"/>
      <c r="H127" s="17"/>
      <c r="I127" s="17"/>
    </row>
    <row r="128" spans="1:9" x14ac:dyDescent="0.2">
      <c r="B128" s="17"/>
      <c r="C128" s="17"/>
      <c r="D128" s="122"/>
      <c r="E128" s="17"/>
      <c r="F128" s="17"/>
      <c r="G128" s="17"/>
      <c r="H128" s="17"/>
      <c r="I128" s="17"/>
    </row>
    <row r="129" spans="1:9" x14ac:dyDescent="0.2">
      <c r="B129" s="17"/>
      <c r="C129" s="17"/>
      <c r="D129" s="122"/>
      <c r="E129" s="17"/>
      <c r="F129" s="17"/>
      <c r="G129" s="17"/>
      <c r="H129" s="17"/>
      <c r="I129" s="17"/>
    </row>
    <row r="130" spans="1:9" x14ac:dyDescent="0.2">
      <c r="B130" s="32" t="s">
        <v>162</v>
      </c>
      <c r="C130" s="32"/>
      <c r="D130" s="122"/>
      <c r="E130" s="17"/>
      <c r="F130" s="17"/>
      <c r="G130" s="17"/>
      <c r="H130" s="214">
        <f>INPUT!D15</f>
        <v>0</v>
      </c>
      <c r="I130" s="214"/>
    </row>
    <row r="131" spans="1:9" x14ac:dyDescent="0.2">
      <c r="B131" s="40"/>
      <c r="C131" s="40"/>
      <c r="D131" s="40"/>
    </row>
    <row r="132" spans="1:9" x14ac:dyDescent="0.2">
      <c r="B132" s="40"/>
      <c r="C132" s="40"/>
      <c r="D132" s="40"/>
    </row>
    <row r="133" spans="1:9" hidden="1" x14ac:dyDescent="0.2">
      <c r="A133" s="158">
        <v>1</v>
      </c>
      <c r="B133" s="160">
        <v>2</v>
      </c>
      <c r="C133" s="160">
        <v>3</v>
      </c>
      <c r="D133" s="40"/>
    </row>
    <row r="134" spans="1:9" hidden="1" x14ac:dyDescent="0.2">
      <c r="A134" s="152" t="s">
        <v>2</v>
      </c>
      <c r="B134" s="152" t="s">
        <v>105</v>
      </c>
      <c r="C134" s="159" t="s">
        <v>109</v>
      </c>
      <c r="D134" s="40"/>
    </row>
    <row r="135" spans="1:9" hidden="1" x14ac:dyDescent="0.2">
      <c r="A135" s="149">
        <f>ProTa!B42</f>
        <v>0</v>
      </c>
      <c r="B135" s="156">
        <f>ProTa!C42</f>
        <v>0</v>
      </c>
      <c r="C135" s="150">
        <f>ProTa!E42</f>
        <v>0</v>
      </c>
      <c r="D135" s="40"/>
    </row>
    <row r="136" spans="1:9" hidden="1" x14ac:dyDescent="0.2">
      <c r="A136" s="149">
        <f>ProTa!B43</f>
        <v>0</v>
      </c>
      <c r="B136" s="156">
        <f>ProTa!C43</f>
        <v>0</v>
      </c>
      <c r="C136" s="150">
        <f>ProTa!E43</f>
        <v>0</v>
      </c>
      <c r="D136" s="40"/>
    </row>
    <row r="137" spans="1:9" hidden="1" x14ac:dyDescent="0.2">
      <c r="A137" s="149">
        <f>ProTa!B44</f>
        <v>0</v>
      </c>
      <c r="B137" s="156">
        <f>ProTa!C44</f>
        <v>0</v>
      </c>
      <c r="C137" s="150">
        <f>ProTa!E44</f>
        <v>0</v>
      </c>
      <c r="D137" s="40"/>
    </row>
    <row r="138" spans="1:9" hidden="1" x14ac:dyDescent="0.2">
      <c r="A138" s="149">
        <f>ProTa!B45</f>
        <v>0</v>
      </c>
      <c r="B138" s="156">
        <f>ProTa!C45</f>
        <v>0</v>
      </c>
      <c r="C138" s="150">
        <f>ProTa!E45</f>
        <v>0</v>
      </c>
      <c r="D138" s="40"/>
    </row>
    <row r="139" spans="1:9" hidden="1" x14ac:dyDescent="0.2">
      <c r="A139" s="149">
        <f>ProTa!B46</f>
        <v>0</v>
      </c>
      <c r="B139" s="156">
        <f>ProTa!C46</f>
        <v>0</v>
      </c>
      <c r="C139" s="150">
        <f>ProTa!E46</f>
        <v>0</v>
      </c>
      <c r="D139" s="40"/>
    </row>
    <row r="140" spans="1:9" hidden="1" x14ac:dyDescent="0.2">
      <c r="A140" s="149">
        <f>ProTa!B47</f>
        <v>0</v>
      </c>
      <c r="B140" s="156">
        <f>ProTa!C47</f>
        <v>0</v>
      </c>
      <c r="C140" s="150">
        <f>ProTa!E47</f>
        <v>0</v>
      </c>
      <c r="D140" s="40"/>
    </row>
    <row r="141" spans="1:9" hidden="1" x14ac:dyDescent="0.2">
      <c r="A141" s="149">
        <f>ProTa!B48</f>
        <v>0</v>
      </c>
      <c r="B141" s="156">
        <f>ProTa!C48</f>
        <v>0</v>
      </c>
      <c r="C141" s="150">
        <f>ProTa!E48</f>
        <v>0</v>
      </c>
      <c r="D141" s="40"/>
    </row>
    <row r="142" spans="1:9" hidden="1" x14ac:dyDescent="0.2">
      <c r="A142" s="149">
        <f>ProTa!B49</f>
        <v>0</v>
      </c>
      <c r="B142" s="156">
        <f>ProTa!C49</f>
        <v>0</v>
      </c>
      <c r="C142" s="150">
        <f>ProTa!E49</f>
        <v>0</v>
      </c>
      <c r="D142" s="40"/>
    </row>
    <row r="143" spans="1:9" hidden="1" x14ac:dyDescent="0.2">
      <c r="A143" s="149">
        <f>ProTa!B50</f>
        <v>0</v>
      </c>
      <c r="B143" s="156">
        <f>ProTa!C50</f>
        <v>0</v>
      </c>
      <c r="C143" s="150">
        <f>ProTa!E50</f>
        <v>0</v>
      </c>
      <c r="D143" s="40"/>
    </row>
    <row r="144" spans="1:9" hidden="1" x14ac:dyDescent="0.2">
      <c r="A144" s="149">
        <f>ProTa!B51</f>
        <v>0</v>
      </c>
      <c r="B144" s="156">
        <f>ProTa!C51</f>
        <v>0</v>
      </c>
      <c r="C144" s="150">
        <f>ProTa!E51</f>
        <v>0</v>
      </c>
      <c r="D144" s="40"/>
    </row>
    <row r="145" spans="1:4" hidden="1" x14ac:dyDescent="0.2">
      <c r="A145" s="149">
        <f>ProTa!B52</f>
        <v>0</v>
      </c>
      <c r="B145" s="156">
        <f>ProTa!C52</f>
        <v>0</v>
      </c>
      <c r="C145" s="150">
        <f>ProTa!E52</f>
        <v>0</v>
      </c>
      <c r="D145" s="40"/>
    </row>
    <row r="146" spans="1:4" hidden="1" x14ac:dyDescent="0.2">
      <c r="A146" s="149">
        <f>ProTa!B53</f>
        <v>0</v>
      </c>
      <c r="B146" s="156">
        <f>ProTa!C53</f>
        <v>0</v>
      </c>
      <c r="C146" s="150">
        <f>ProTa!E53</f>
        <v>0</v>
      </c>
      <c r="D146" s="40"/>
    </row>
    <row r="147" spans="1:4" hidden="1" x14ac:dyDescent="0.2">
      <c r="A147" s="149">
        <f>ProTa!B54</f>
        <v>0</v>
      </c>
      <c r="B147" s="156">
        <f>ProTa!C54</f>
        <v>0</v>
      </c>
      <c r="C147" s="150">
        <f>ProTa!E54</f>
        <v>0</v>
      </c>
      <c r="D147" s="40"/>
    </row>
    <row r="148" spans="1:4" hidden="1" x14ac:dyDescent="0.2">
      <c r="A148" s="149">
        <f>ProTa!B55</f>
        <v>0</v>
      </c>
      <c r="B148" s="156">
        <f>ProTa!C55</f>
        <v>0</v>
      </c>
      <c r="C148" s="150">
        <f>ProTa!E55</f>
        <v>0</v>
      </c>
      <c r="D148" s="40"/>
    </row>
    <row r="149" spans="1:4" hidden="1" x14ac:dyDescent="0.2">
      <c r="A149" s="149">
        <f>ProTa!B56</f>
        <v>0</v>
      </c>
      <c r="B149" s="156">
        <f>ProTa!C56</f>
        <v>0</v>
      </c>
      <c r="C149" s="150">
        <f>ProTa!E56</f>
        <v>0</v>
      </c>
      <c r="D149" s="40"/>
    </row>
    <row r="150" spans="1:4" hidden="1" x14ac:dyDescent="0.2">
      <c r="A150" s="149">
        <f>ProTa!B57</f>
        <v>0</v>
      </c>
      <c r="B150" s="156">
        <f>ProTa!C57</f>
        <v>0</v>
      </c>
      <c r="C150" s="150">
        <f>ProTa!E57</f>
        <v>0</v>
      </c>
      <c r="D150" s="40"/>
    </row>
    <row r="151" spans="1:4" hidden="1" x14ac:dyDescent="0.2">
      <c r="A151" s="149">
        <f>ProTa!B58</f>
        <v>0</v>
      </c>
      <c r="B151" s="156">
        <f>ProTa!C58</f>
        <v>0</v>
      </c>
      <c r="C151" s="150">
        <f>ProTa!E58</f>
        <v>0</v>
      </c>
      <c r="D151" s="40"/>
    </row>
    <row r="152" spans="1:4" hidden="1" x14ac:dyDescent="0.2">
      <c r="A152" s="149">
        <f>ProTa!B59</f>
        <v>0</v>
      </c>
      <c r="B152" s="156">
        <f>ProTa!C59</f>
        <v>0</v>
      </c>
      <c r="C152" s="150">
        <f>ProTa!E59</f>
        <v>0</v>
      </c>
      <c r="D152" s="40"/>
    </row>
    <row r="153" spans="1:4" hidden="1" x14ac:dyDescent="0.2">
      <c r="A153" s="149">
        <f>ProTa!B60</f>
        <v>0</v>
      </c>
      <c r="B153" s="156">
        <f>ProTa!C60</f>
        <v>0</v>
      </c>
      <c r="C153" s="150">
        <f>ProTa!E60</f>
        <v>0</v>
      </c>
      <c r="D153" s="40"/>
    </row>
    <row r="154" spans="1:4" hidden="1" x14ac:dyDescent="0.2">
      <c r="A154" s="149">
        <f>ProTa!B61</f>
        <v>0</v>
      </c>
      <c r="B154" s="156">
        <f>ProTa!C61</f>
        <v>0</v>
      </c>
      <c r="C154" s="150">
        <f>ProTa!E61</f>
        <v>0</v>
      </c>
      <c r="D154" s="40"/>
    </row>
    <row r="155" spans="1:4" hidden="1" x14ac:dyDescent="0.2">
      <c r="A155" s="149">
        <f>ProTa!B62</f>
        <v>0</v>
      </c>
      <c r="B155" s="156">
        <f>ProTa!C62</f>
        <v>0</v>
      </c>
      <c r="C155" s="150">
        <f>ProTa!E62</f>
        <v>0</v>
      </c>
      <c r="D155" s="40"/>
    </row>
    <row r="156" spans="1:4" hidden="1" x14ac:dyDescent="0.2">
      <c r="A156" s="149">
        <f>ProTa!B63</f>
        <v>0</v>
      </c>
      <c r="B156" s="156">
        <f>ProTa!C63</f>
        <v>0</v>
      </c>
      <c r="C156" s="150">
        <f>ProTa!E63</f>
        <v>0</v>
      </c>
      <c r="D156" s="40"/>
    </row>
    <row r="157" spans="1:4" hidden="1" x14ac:dyDescent="0.2">
      <c r="A157" s="149">
        <f>ProTa!B64</f>
        <v>0</v>
      </c>
      <c r="B157" s="156">
        <f>ProTa!C64</f>
        <v>0</v>
      </c>
      <c r="C157" s="150">
        <f>ProTa!E64</f>
        <v>0</v>
      </c>
      <c r="D157" s="40"/>
    </row>
    <row r="158" spans="1:4" hidden="1" x14ac:dyDescent="0.2">
      <c r="A158" s="149">
        <f>ProTa!B65</f>
        <v>0</v>
      </c>
      <c r="B158" s="156">
        <f>ProTa!C65</f>
        <v>0</v>
      </c>
      <c r="C158" s="150">
        <f>ProTa!E65</f>
        <v>0</v>
      </c>
      <c r="D158" s="40"/>
    </row>
    <row r="159" spans="1:4" hidden="1" x14ac:dyDescent="0.2">
      <c r="A159" s="149">
        <f>ProTa!B66</f>
        <v>0</v>
      </c>
      <c r="B159" s="156">
        <f>ProTa!C66</f>
        <v>0</v>
      </c>
      <c r="C159" s="150">
        <f>ProTa!E66</f>
        <v>0</v>
      </c>
      <c r="D159" s="40"/>
    </row>
    <row r="160" spans="1:4" hidden="1" x14ac:dyDescent="0.2">
      <c r="A160" s="149">
        <f>ProTa!B67</f>
        <v>0</v>
      </c>
      <c r="B160" s="156">
        <f>ProTa!C67</f>
        <v>0</v>
      </c>
      <c r="C160" s="150">
        <f>ProTa!E67</f>
        <v>0</v>
      </c>
      <c r="D160" s="40"/>
    </row>
    <row r="161" spans="1:4" hidden="1" x14ac:dyDescent="0.2">
      <c r="A161" s="149">
        <f>ProTa!B68</f>
        <v>0</v>
      </c>
      <c r="B161" s="156">
        <f>ProTa!C68</f>
        <v>0</v>
      </c>
      <c r="C161" s="150">
        <f>ProTa!E68</f>
        <v>0</v>
      </c>
      <c r="D161" s="40"/>
    </row>
    <row r="162" spans="1:4" hidden="1" x14ac:dyDescent="0.2">
      <c r="A162" s="149">
        <f>ProTa!B69</f>
        <v>0</v>
      </c>
      <c r="B162" s="156">
        <f>ProTa!C69</f>
        <v>0</v>
      </c>
      <c r="C162" s="150">
        <f>ProTa!E69</f>
        <v>0</v>
      </c>
      <c r="D162" s="40"/>
    </row>
    <row r="163" spans="1:4" hidden="1" x14ac:dyDescent="0.2">
      <c r="A163" s="149">
        <f>ProTa!B70</f>
        <v>0</v>
      </c>
      <c r="B163" s="156">
        <f>ProTa!C70</f>
        <v>0</v>
      </c>
      <c r="C163" s="150">
        <f>ProTa!E70</f>
        <v>0</v>
      </c>
      <c r="D163" s="40"/>
    </row>
    <row r="164" spans="1:4" hidden="1" x14ac:dyDescent="0.2">
      <c r="A164" s="149">
        <f>ProTa!B71</f>
        <v>0</v>
      </c>
      <c r="B164" s="156">
        <f>ProTa!C71</f>
        <v>0</v>
      </c>
      <c r="C164" s="150">
        <f>ProTa!E71</f>
        <v>0</v>
      </c>
      <c r="D164" s="40"/>
    </row>
    <row r="165" spans="1:4" x14ac:dyDescent="0.2">
      <c r="B165" s="40"/>
      <c r="C165" s="40"/>
      <c r="D165" s="40"/>
    </row>
    <row r="166" spans="1:4" x14ac:dyDescent="0.2">
      <c r="B166" s="40"/>
      <c r="C166" s="40"/>
      <c r="D166" s="40"/>
    </row>
    <row r="167" spans="1:4" x14ac:dyDescent="0.2">
      <c r="B167" s="40"/>
      <c r="C167" s="40"/>
      <c r="D167" s="40"/>
    </row>
    <row r="168" spans="1:4" x14ac:dyDescent="0.2">
      <c r="B168" s="40"/>
      <c r="C168" s="40"/>
      <c r="D168" s="40"/>
    </row>
    <row r="169" spans="1:4" x14ac:dyDescent="0.2">
      <c r="B169" s="40"/>
      <c r="C169" s="40"/>
      <c r="D169" s="40"/>
    </row>
    <row r="170" spans="1:4" x14ac:dyDescent="0.2">
      <c r="B170" s="40"/>
      <c r="C170" s="40"/>
      <c r="D170" s="40"/>
    </row>
    <row r="171" spans="1:4" x14ac:dyDescent="0.2">
      <c r="B171" s="40"/>
      <c r="C171" s="40"/>
      <c r="D171" s="40"/>
    </row>
    <row r="172" spans="1:4" x14ac:dyDescent="0.2">
      <c r="B172" s="40"/>
      <c r="C172" s="40"/>
      <c r="D172" s="40"/>
    </row>
    <row r="173" spans="1:4" x14ac:dyDescent="0.2">
      <c r="B173" s="40"/>
      <c r="C173" s="40"/>
      <c r="D173" s="40"/>
    </row>
    <row r="174" spans="1:4" x14ac:dyDescent="0.2">
      <c r="B174" s="40"/>
      <c r="C174" s="40"/>
      <c r="D174" s="40"/>
    </row>
    <row r="175" spans="1:4" x14ac:dyDescent="0.2">
      <c r="B175" s="40"/>
      <c r="C175" s="40"/>
      <c r="D175" s="40"/>
    </row>
    <row r="176" spans="1:4" x14ac:dyDescent="0.2">
      <c r="B176" s="40"/>
      <c r="C176" s="40"/>
      <c r="D176" s="40"/>
    </row>
  </sheetData>
  <sheetProtection algorithmName="SHA-512" hashValue="c8g5lZD5QtV/1VwzdVROAzPn4hL5LprsrcmmUXVKzB9op9selaXboM71JXgmuquQjx6CrulABEoZp9h2w0BfFg==" saltValue="oTXcbsozVx9ervGbWRoGCw==" spinCount="100000" sheet="1" objects="1" scenarios="1" formatRows="0"/>
  <mergeCells count="22">
    <mergeCell ref="H43:I43"/>
    <mergeCell ref="H91:H92"/>
    <mergeCell ref="B1:I1"/>
    <mergeCell ref="E8:E9"/>
    <mergeCell ref="F8:F9"/>
    <mergeCell ref="G8:G9"/>
    <mergeCell ref="I8:I9"/>
    <mergeCell ref="H8:H9"/>
    <mergeCell ref="C8:D9"/>
    <mergeCell ref="A8:B9"/>
    <mergeCell ref="B2:I2"/>
    <mergeCell ref="H126:I126"/>
    <mergeCell ref="H130:I130"/>
    <mergeCell ref="H47:I47"/>
    <mergeCell ref="B84:I84"/>
    <mergeCell ref="E91:E92"/>
    <mergeCell ref="F91:F92"/>
    <mergeCell ref="G91:G92"/>
    <mergeCell ref="I91:I92"/>
    <mergeCell ref="A91:B92"/>
    <mergeCell ref="C91:D92"/>
    <mergeCell ref="B85:I85"/>
  </mergeCells>
  <printOptions horizontalCentered="1"/>
  <pageMargins left="0.75" right="0.75" top="0.49" bottom="0.5" header="0.5" footer="0.5"/>
  <pageSetup paperSize="9" scale="81" fitToHeight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D143"/>
  <sheetViews>
    <sheetView workbookViewId="0">
      <selection activeCell="D60" sqref="D60"/>
    </sheetView>
  </sheetViews>
  <sheetFormatPr defaultRowHeight="12.75" x14ac:dyDescent="0.2"/>
  <cols>
    <col min="1" max="1" width="26.7109375" style="15" customWidth="1"/>
    <col min="2" max="2" width="50.7109375" style="15" customWidth="1"/>
    <col min="3" max="3" width="23.28515625" style="15" customWidth="1"/>
    <col min="4" max="4" width="18.28515625" style="15" customWidth="1"/>
    <col min="5" max="16384" width="9.140625" style="15"/>
  </cols>
  <sheetData>
    <row r="1" spans="1:4" ht="25.5" x14ac:dyDescent="0.35">
      <c r="A1" s="236" t="s">
        <v>32</v>
      </c>
      <c r="B1" s="236"/>
      <c r="C1" s="236"/>
      <c r="D1" s="236"/>
    </row>
    <row r="2" spans="1:4" ht="25.5" x14ac:dyDescent="0.35">
      <c r="A2" s="236" t="s">
        <v>160</v>
      </c>
      <c r="B2" s="236"/>
      <c r="C2" s="236"/>
      <c r="D2" s="236"/>
    </row>
    <row r="4" spans="1:4" x14ac:dyDescent="0.2">
      <c r="A4" s="37" t="s">
        <v>20</v>
      </c>
      <c r="B4" s="127">
        <f>INPUT!D16</f>
        <v>0</v>
      </c>
      <c r="C4" s="120" t="s">
        <v>23</v>
      </c>
      <c r="D4" s="21">
        <f>ProSem!AI4</f>
        <v>0</v>
      </c>
    </row>
    <row r="5" spans="1:4" x14ac:dyDescent="0.2">
      <c r="A5" s="37" t="s">
        <v>33</v>
      </c>
      <c r="B5" s="21">
        <f>INPUT!K16</f>
        <v>0</v>
      </c>
      <c r="C5" s="32" t="s">
        <v>24</v>
      </c>
      <c r="D5" s="17" t="s">
        <v>71</v>
      </c>
    </row>
    <row r="6" spans="1:4" x14ac:dyDescent="0.2">
      <c r="A6" s="37" t="s">
        <v>79</v>
      </c>
      <c r="B6" s="21">
        <f>INPUT!K17</f>
        <v>0</v>
      </c>
    </row>
    <row r="8" spans="1:4" ht="12.75" customHeight="1" x14ac:dyDescent="0.2">
      <c r="A8" s="246" t="s">
        <v>153</v>
      </c>
      <c r="B8" s="210" t="s">
        <v>25</v>
      </c>
      <c r="C8" s="210" t="s">
        <v>29</v>
      </c>
      <c r="D8" s="246" t="s">
        <v>34</v>
      </c>
    </row>
    <row r="9" spans="1:4" x14ac:dyDescent="0.2">
      <c r="A9" s="247"/>
      <c r="B9" s="210"/>
      <c r="C9" s="210"/>
      <c r="D9" s="247"/>
    </row>
    <row r="10" spans="1:4" x14ac:dyDescent="0.2">
      <c r="A10" s="92">
        <f>Pemetaan!B10</f>
        <v>0</v>
      </c>
      <c r="B10" s="92">
        <f>Pemetaan!D10</f>
        <v>0</v>
      </c>
      <c r="C10" s="92">
        <f>Pemetaan!G10</f>
        <v>0</v>
      </c>
      <c r="D10" s="128"/>
    </row>
    <row r="11" spans="1:4" x14ac:dyDescent="0.2">
      <c r="A11" s="92">
        <f>Pemetaan!B11</f>
        <v>0</v>
      </c>
      <c r="B11" s="92">
        <f>Pemetaan!D11</f>
        <v>0</v>
      </c>
      <c r="C11" s="92">
        <f>Pemetaan!G11</f>
        <v>0</v>
      </c>
      <c r="D11" s="128"/>
    </row>
    <row r="12" spans="1:4" x14ac:dyDescent="0.2">
      <c r="A12" s="92">
        <f>Pemetaan!B12</f>
        <v>0</v>
      </c>
      <c r="B12" s="92">
        <f>Pemetaan!D12</f>
        <v>0</v>
      </c>
      <c r="C12" s="92">
        <f>Pemetaan!G12</f>
        <v>0</v>
      </c>
      <c r="D12" s="128"/>
    </row>
    <row r="13" spans="1:4" x14ac:dyDescent="0.2">
      <c r="A13" s="92">
        <f>Pemetaan!B13</f>
        <v>0</v>
      </c>
      <c r="B13" s="92">
        <f>Pemetaan!D13</f>
        <v>0</v>
      </c>
      <c r="C13" s="92">
        <f>Pemetaan!G13</f>
        <v>0</v>
      </c>
      <c r="D13" s="128"/>
    </row>
    <row r="14" spans="1:4" x14ac:dyDescent="0.2">
      <c r="A14" s="92">
        <f>Pemetaan!B14</f>
        <v>0</v>
      </c>
      <c r="B14" s="92">
        <f>Pemetaan!D14</f>
        <v>0</v>
      </c>
      <c r="C14" s="92">
        <f>Pemetaan!G14</f>
        <v>0</v>
      </c>
      <c r="D14" s="128"/>
    </row>
    <row r="15" spans="1:4" x14ac:dyDescent="0.2">
      <c r="A15" s="92">
        <f>Pemetaan!B15</f>
        <v>0</v>
      </c>
      <c r="B15" s="92">
        <f>Pemetaan!D15</f>
        <v>0</v>
      </c>
      <c r="C15" s="92">
        <f>Pemetaan!G15</f>
        <v>0</v>
      </c>
      <c r="D15" s="128"/>
    </row>
    <row r="16" spans="1:4" x14ac:dyDescent="0.2">
      <c r="A16" s="92">
        <f>Pemetaan!B16</f>
        <v>0</v>
      </c>
      <c r="B16" s="92">
        <f>Pemetaan!D16</f>
        <v>0</v>
      </c>
      <c r="C16" s="92">
        <f>Pemetaan!G16</f>
        <v>0</v>
      </c>
      <c r="D16" s="128"/>
    </row>
    <row r="17" spans="1:4" x14ac:dyDescent="0.2">
      <c r="A17" s="92">
        <f>Pemetaan!B17</f>
        <v>0</v>
      </c>
      <c r="B17" s="92">
        <f>Pemetaan!D17</f>
        <v>0</v>
      </c>
      <c r="C17" s="92">
        <f>Pemetaan!G17</f>
        <v>0</v>
      </c>
      <c r="D17" s="128"/>
    </row>
    <row r="18" spans="1:4" x14ac:dyDescent="0.2">
      <c r="A18" s="92">
        <f>Pemetaan!B18</f>
        <v>0</v>
      </c>
      <c r="B18" s="92">
        <f>Pemetaan!D18</f>
        <v>0</v>
      </c>
      <c r="C18" s="92">
        <f>Pemetaan!G18</f>
        <v>0</v>
      </c>
      <c r="D18" s="128"/>
    </row>
    <row r="19" spans="1:4" x14ac:dyDescent="0.2">
      <c r="A19" s="92">
        <f>Pemetaan!B19</f>
        <v>0</v>
      </c>
      <c r="B19" s="92">
        <f>Pemetaan!D19</f>
        <v>0</v>
      </c>
      <c r="C19" s="92">
        <f>Pemetaan!G19</f>
        <v>0</v>
      </c>
      <c r="D19" s="128"/>
    </row>
    <row r="20" spans="1:4" x14ac:dyDescent="0.2">
      <c r="A20" s="92">
        <f>Pemetaan!B20</f>
        <v>0</v>
      </c>
      <c r="B20" s="92">
        <f>Pemetaan!D20</f>
        <v>0</v>
      </c>
      <c r="C20" s="92">
        <f>Pemetaan!G20</f>
        <v>0</v>
      </c>
      <c r="D20" s="128"/>
    </row>
    <row r="21" spans="1:4" x14ac:dyDescent="0.2">
      <c r="A21" s="92">
        <f>Pemetaan!B21</f>
        <v>0</v>
      </c>
      <c r="B21" s="92">
        <f>Pemetaan!D21</f>
        <v>0</v>
      </c>
      <c r="C21" s="92">
        <f>Pemetaan!G21</f>
        <v>0</v>
      </c>
      <c r="D21" s="128"/>
    </row>
    <row r="22" spans="1:4" x14ac:dyDescent="0.2">
      <c r="A22" s="92">
        <f>Pemetaan!B22</f>
        <v>0</v>
      </c>
      <c r="B22" s="92">
        <f>Pemetaan!D22</f>
        <v>0</v>
      </c>
      <c r="C22" s="92">
        <f>Pemetaan!G22</f>
        <v>0</v>
      </c>
      <c r="D22" s="128"/>
    </row>
    <row r="23" spans="1:4" x14ac:dyDescent="0.2">
      <c r="A23" s="92">
        <f>Pemetaan!B23</f>
        <v>0</v>
      </c>
      <c r="B23" s="92">
        <f>Pemetaan!D23</f>
        <v>0</v>
      </c>
      <c r="C23" s="92">
        <f>Pemetaan!G23</f>
        <v>0</v>
      </c>
      <c r="D23" s="128"/>
    </row>
    <row r="24" spans="1:4" x14ac:dyDescent="0.2">
      <c r="A24" s="92">
        <f>Pemetaan!B24</f>
        <v>0</v>
      </c>
      <c r="B24" s="92">
        <f>Pemetaan!D24</f>
        <v>0</v>
      </c>
      <c r="C24" s="92">
        <f>Pemetaan!G24</f>
        <v>0</v>
      </c>
      <c r="D24" s="128"/>
    </row>
    <row r="25" spans="1:4" x14ac:dyDescent="0.2">
      <c r="A25" s="92">
        <f>Pemetaan!B25</f>
        <v>0</v>
      </c>
      <c r="B25" s="92">
        <f>Pemetaan!D25</f>
        <v>0</v>
      </c>
      <c r="C25" s="92">
        <f>Pemetaan!G25</f>
        <v>0</v>
      </c>
      <c r="D25" s="128"/>
    </row>
    <row r="26" spans="1:4" x14ac:dyDescent="0.2">
      <c r="A26" s="92">
        <f>Pemetaan!B26</f>
        <v>0</v>
      </c>
      <c r="B26" s="92">
        <f>Pemetaan!D26</f>
        <v>0</v>
      </c>
      <c r="C26" s="92">
        <f>Pemetaan!G26</f>
        <v>0</v>
      </c>
      <c r="D26" s="128"/>
    </row>
    <row r="27" spans="1:4" x14ac:dyDescent="0.2">
      <c r="A27" s="92">
        <f>Pemetaan!B27</f>
        <v>0</v>
      </c>
      <c r="B27" s="92">
        <f>Pemetaan!D27</f>
        <v>0</v>
      </c>
      <c r="C27" s="92">
        <f>Pemetaan!G27</f>
        <v>0</v>
      </c>
      <c r="D27" s="128"/>
    </row>
    <row r="28" spans="1:4" x14ac:dyDescent="0.2">
      <c r="A28" s="92">
        <f>Pemetaan!B28</f>
        <v>0</v>
      </c>
      <c r="B28" s="92">
        <f>Pemetaan!D28</f>
        <v>0</v>
      </c>
      <c r="C28" s="92">
        <f>Pemetaan!G28</f>
        <v>0</v>
      </c>
      <c r="D28" s="128"/>
    </row>
    <row r="29" spans="1:4" x14ac:dyDescent="0.2">
      <c r="A29" s="92">
        <f>Pemetaan!B29</f>
        <v>0</v>
      </c>
      <c r="B29" s="92">
        <f>Pemetaan!D29</f>
        <v>0</v>
      </c>
      <c r="C29" s="92">
        <f>Pemetaan!G29</f>
        <v>0</v>
      </c>
      <c r="D29" s="128"/>
    </row>
    <row r="30" spans="1:4" x14ac:dyDescent="0.2">
      <c r="A30" s="92">
        <f>Pemetaan!B30</f>
        <v>0</v>
      </c>
      <c r="B30" s="92">
        <f>Pemetaan!D30</f>
        <v>0</v>
      </c>
      <c r="C30" s="92">
        <f>Pemetaan!G30</f>
        <v>0</v>
      </c>
      <c r="D30" s="128"/>
    </row>
    <row r="31" spans="1:4" x14ac:dyDescent="0.2">
      <c r="A31" s="92">
        <f>Pemetaan!B31</f>
        <v>0</v>
      </c>
      <c r="B31" s="92">
        <f>Pemetaan!D31</f>
        <v>0</v>
      </c>
      <c r="C31" s="92">
        <f>Pemetaan!G31</f>
        <v>0</v>
      </c>
      <c r="D31" s="128"/>
    </row>
    <row r="32" spans="1:4" x14ac:dyDescent="0.2">
      <c r="A32" s="92">
        <f>Pemetaan!B32</f>
        <v>0</v>
      </c>
      <c r="B32" s="92">
        <f>Pemetaan!D32</f>
        <v>0</v>
      </c>
      <c r="C32" s="92">
        <f>Pemetaan!G32</f>
        <v>0</v>
      </c>
      <c r="D32" s="128"/>
    </row>
    <row r="33" spans="1:4" x14ac:dyDescent="0.2">
      <c r="A33" s="92">
        <f>Pemetaan!B33</f>
        <v>0</v>
      </c>
      <c r="B33" s="92">
        <f>Pemetaan!D33</f>
        <v>0</v>
      </c>
      <c r="C33" s="92">
        <f>Pemetaan!G33</f>
        <v>0</v>
      </c>
      <c r="D33" s="128"/>
    </row>
    <row r="34" spans="1:4" x14ac:dyDescent="0.2">
      <c r="A34" s="92">
        <f>Pemetaan!B34</f>
        <v>0</v>
      </c>
      <c r="B34" s="92">
        <f>Pemetaan!D34</f>
        <v>0</v>
      </c>
      <c r="C34" s="92">
        <f>Pemetaan!G34</f>
        <v>0</v>
      </c>
      <c r="D34" s="128"/>
    </row>
    <row r="35" spans="1:4" x14ac:dyDescent="0.2">
      <c r="A35" s="92">
        <f>Pemetaan!B35</f>
        <v>0</v>
      </c>
      <c r="B35" s="92">
        <f>Pemetaan!D35</f>
        <v>0</v>
      </c>
      <c r="C35" s="92">
        <f>Pemetaan!G35</f>
        <v>0</v>
      </c>
      <c r="D35" s="128"/>
    </row>
    <row r="36" spans="1:4" x14ac:dyDescent="0.2">
      <c r="A36" s="92">
        <f>Pemetaan!B36</f>
        <v>0</v>
      </c>
      <c r="B36" s="92">
        <f>Pemetaan!D36</f>
        <v>0</v>
      </c>
      <c r="C36" s="92">
        <f>Pemetaan!G36</f>
        <v>0</v>
      </c>
      <c r="D36" s="128"/>
    </row>
    <row r="37" spans="1:4" x14ac:dyDescent="0.2">
      <c r="A37" s="92">
        <f>Pemetaan!B37</f>
        <v>0</v>
      </c>
      <c r="B37" s="92">
        <f>Pemetaan!D37</f>
        <v>0</v>
      </c>
      <c r="C37" s="92">
        <f>Pemetaan!G37</f>
        <v>0</v>
      </c>
      <c r="D37" s="128"/>
    </row>
    <row r="38" spans="1:4" x14ac:dyDescent="0.2">
      <c r="A38" s="92">
        <f>Pemetaan!B38</f>
        <v>0</v>
      </c>
      <c r="B38" s="92">
        <f>Pemetaan!D38</f>
        <v>0</v>
      </c>
      <c r="C38" s="92">
        <f>Pemetaan!G38</f>
        <v>0</v>
      </c>
      <c r="D38" s="128"/>
    </row>
    <row r="39" spans="1:4" x14ac:dyDescent="0.2">
      <c r="A39" s="92">
        <f>Pemetaan!B39</f>
        <v>0</v>
      </c>
      <c r="B39" s="92">
        <f>Pemetaan!D39</f>
        <v>0</v>
      </c>
      <c r="C39" s="92">
        <f>Pemetaan!G39</f>
        <v>0</v>
      </c>
      <c r="D39" s="128"/>
    </row>
    <row r="40" spans="1:4" x14ac:dyDescent="0.2">
      <c r="A40" s="40"/>
      <c r="B40" s="40"/>
    </row>
    <row r="41" spans="1:4" x14ac:dyDescent="0.2">
      <c r="A41" s="40"/>
      <c r="B41" s="40"/>
    </row>
    <row r="42" spans="1:4" x14ac:dyDescent="0.2">
      <c r="A42" s="40"/>
      <c r="B42" s="40"/>
    </row>
    <row r="43" spans="1:4" x14ac:dyDescent="0.2">
      <c r="A43" s="17" t="s">
        <v>11</v>
      </c>
      <c r="B43" s="40"/>
      <c r="C43" s="30" t="s">
        <v>68</v>
      </c>
      <c r="D43" s="124">
        <f>INPUT!D17</f>
        <v>0</v>
      </c>
    </row>
    <row r="44" spans="1:4" x14ac:dyDescent="0.2">
      <c r="A44" s="17" t="s">
        <v>161</v>
      </c>
      <c r="B44" s="40"/>
      <c r="C44" s="17"/>
      <c r="D44" s="21" t="s">
        <v>12</v>
      </c>
    </row>
    <row r="45" spans="1:4" x14ac:dyDescent="0.2">
      <c r="A45" s="17"/>
      <c r="B45" s="40"/>
      <c r="C45" s="17"/>
      <c r="D45" s="17"/>
    </row>
    <row r="46" spans="1:4" x14ac:dyDescent="0.2">
      <c r="A46" s="17"/>
      <c r="B46" s="40"/>
      <c r="C46" s="17"/>
      <c r="D46" s="17"/>
    </row>
    <row r="47" spans="1:4" x14ac:dyDescent="0.2">
      <c r="A47" s="17"/>
      <c r="B47" s="40"/>
      <c r="C47" s="17"/>
      <c r="D47" s="17"/>
    </row>
    <row r="48" spans="1:4" x14ac:dyDescent="0.2">
      <c r="A48" s="32" t="s">
        <v>162</v>
      </c>
      <c r="B48" s="40"/>
      <c r="C48" s="17"/>
      <c r="D48" s="167">
        <f>INPUT!D15</f>
        <v>0</v>
      </c>
    </row>
    <row r="49" spans="1:4" x14ac:dyDescent="0.2">
      <c r="A49" s="40"/>
      <c r="B49" s="40"/>
    </row>
    <row r="50" spans="1:4" x14ac:dyDescent="0.2">
      <c r="A50" s="40"/>
      <c r="B50" s="40"/>
    </row>
    <row r="51" spans="1:4" ht="25.5" x14ac:dyDescent="0.35">
      <c r="A51" s="236" t="s">
        <v>32</v>
      </c>
      <c r="B51" s="236"/>
      <c r="C51" s="236"/>
      <c r="D51" s="236"/>
    </row>
    <row r="52" spans="1:4" ht="25.5" x14ac:dyDescent="0.35">
      <c r="A52" s="236" t="s">
        <v>160</v>
      </c>
      <c r="B52" s="236"/>
      <c r="C52" s="236"/>
      <c r="D52" s="236"/>
    </row>
    <row r="54" spans="1:4" x14ac:dyDescent="0.2">
      <c r="A54" s="37" t="s">
        <v>20</v>
      </c>
      <c r="B54" s="21">
        <f>INPUT!D16</f>
        <v>0</v>
      </c>
      <c r="C54" s="34" t="s">
        <v>70</v>
      </c>
      <c r="D54" s="118">
        <f>INPUT!D18</f>
        <v>0</v>
      </c>
    </row>
    <row r="55" spans="1:4" x14ac:dyDescent="0.2">
      <c r="A55" s="37" t="s">
        <v>33</v>
      </c>
      <c r="B55" s="21">
        <f>INPUT!K16</f>
        <v>0</v>
      </c>
      <c r="C55" s="33" t="s">
        <v>1</v>
      </c>
      <c r="D55" s="15" t="s">
        <v>72</v>
      </c>
    </row>
    <row r="56" spans="1:4" x14ac:dyDescent="0.2">
      <c r="A56" s="37" t="s">
        <v>79</v>
      </c>
      <c r="B56" s="21">
        <f>INPUT!K17</f>
        <v>0</v>
      </c>
    </row>
    <row r="58" spans="1:4" x14ac:dyDescent="0.2">
      <c r="A58" s="246" t="s">
        <v>153</v>
      </c>
      <c r="B58" s="210" t="s">
        <v>25</v>
      </c>
      <c r="C58" s="210" t="s">
        <v>29</v>
      </c>
      <c r="D58" s="246" t="s">
        <v>34</v>
      </c>
    </row>
    <row r="59" spans="1:4" x14ac:dyDescent="0.2">
      <c r="A59" s="247"/>
      <c r="B59" s="210"/>
      <c r="C59" s="210"/>
      <c r="D59" s="247"/>
    </row>
    <row r="60" spans="1:4" x14ac:dyDescent="0.2">
      <c r="A60" s="92">
        <f>Pemetaan!B93</f>
        <v>0</v>
      </c>
      <c r="B60" s="38">
        <f>Pemetaan!D93</f>
        <v>0</v>
      </c>
      <c r="C60" s="92">
        <f>Pemetaan!G93</f>
        <v>0</v>
      </c>
      <c r="D60" s="128"/>
    </row>
    <row r="61" spans="1:4" x14ac:dyDescent="0.2">
      <c r="A61" s="92">
        <f>Pemetaan!B94</f>
        <v>0</v>
      </c>
      <c r="B61" s="92">
        <f>Pemetaan!D94</f>
        <v>0</v>
      </c>
      <c r="C61" s="92">
        <f>Pemetaan!G94</f>
        <v>0</v>
      </c>
      <c r="D61" s="128"/>
    </row>
    <row r="62" spans="1:4" x14ac:dyDescent="0.2">
      <c r="A62" s="92">
        <f>Pemetaan!B95</f>
        <v>0</v>
      </c>
      <c r="B62" s="92">
        <f>Pemetaan!D95</f>
        <v>0</v>
      </c>
      <c r="C62" s="92">
        <f>Pemetaan!G95</f>
        <v>0</v>
      </c>
      <c r="D62" s="128"/>
    </row>
    <row r="63" spans="1:4" x14ac:dyDescent="0.2">
      <c r="A63" s="92">
        <f>Pemetaan!B96</f>
        <v>0</v>
      </c>
      <c r="B63" s="92">
        <f>Pemetaan!D96</f>
        <v>0</v>
      </c>
      <c r="C63" s="92">
        <f>Pemetaan!G96</f>
        <v>0</v>
      </c>
      <c r="D63" s="128"/>
    </row>
    <row r="64" spans="1:4" x14ac:dyDescent="0.2">
      <c r="A64" s="92">
        <f>Pemetaan!B97</f>
        <v>0</v>
      </c>
      <c r="B64" s="92">
        <f>Pemetaan!D97</f>
        <v>0</v>
      </c>
      <c r="C64" s="92">
        <f>Pemetaan!G97</f>
        <v>0</v>
      </c>
      <c r="D64" s="128"/>
    </row>
    <row r="65" spans="1:4" x14ac:dyDescent="0.2">
      <c r="A65" s="92">
        <f>Pemetaan!B98</f>
        <v>0</v>
      </c>
      <c r="B65" s="92">
        <f>Pemetaan!D98</f>
        <v>0</v>
      </c>
      <c r="C65" s="92">
        <f>Pemetaan!G98</f>
        <v>0</v>
      </c>
      <c r="D65" s="128"/>
    </row>
    <row r="66" spans="1:4" x14ac:dyDescent="0.2">
      <c r="A66" s="92">
        <f>Pemetaan!B99</f>
        <v>0</v>
      </c>
      <c r="B66" s="92">
        <f>Pemetaan!D99</f>
        <v>0</v>
      </c>
      <c r="C66" s="92">
        <f>Pemetaan!G99</f>
        <v>0</v>
      </c>
      <c r="D66" s="128"/>
    </row>
    <row r="67" spans="1:4" x14ac:dyDescent="0.2">
      <c r="A67" s="92">
        <f>Pemetaan!B100</f>
        <v>0</v>
      </c>
      <c r="B67" s="92">
        <f>Pemetaan!D100</f>
        <v>0</v>
      </c>
      <c r="C67" s="92">
        <f>Pemetaan!G100</f>
        <v>0</v>
      </c>
      <c r="D67" s="128"/>
    </row>
    <row r="68" spans="1:4" x14ac:dyDescent="0.2">
      <c r="A68" s="92">
        <f>Pemetaan!B101</f>
        <v>0</v>
      </c>
      <c r="B68" s="92">
        <f>Pemetaan!D101</f>
        <v>0</v>
      </c>
      <c r="C68" s="92">
        <f>Pemetaan!G101</f>
        <v>0</v>
      </c>
      <c r="D68" s="128"/>
    </row>
    <row r="69" spans="1:4" x14ac:dyDescent="0.2">
      <c r="A69" s="92">
        <f>Pemetaan!B102</f>
        <v>0</v>
      </c>
      <c r="B69" s="92">
        <f>Pemetaan!D102</f>
        <v>0</v>
      </c>
      <c r="C69" s="92">
        <f>Pemetaan!G102</f>
        <v>0</v>
      </c>
      <c r="D69" s="128"/>
    </row>
    <row r="70" spans="1:4" x14ac:dyDescent="0.2">
      <c r="A70" s="92">
        <f>Pemetaan!B103</f>
        <v>0</v>
      </c>
      <c r="B70" s="92">
        <f>Pemetaan!D103</f>
        <v>0</v>
      </c>
      <c r="C70" s="92">
        <f>Pemetaan!G103</f>
        <v>0</v>
      </c>
      <c r="D70" s="128"/>
    </row>
    <row r="71" spans="1:4" x14ac:dyDescent="0.2">
      <c r="A71" s="92">
        <f>Pemetaan!B104</f>
        <v>0</v>
      </c>
      <c r="B71" s="92">
        <f>Pemetaan!D104</f>
        <v>0</v>
      </c>
      <c r="C71" s="92">
        <f>Pemetaan!G104</f>
        <v>0</v>
      </c>
      <c r="D71" s="128"/>
    </row>
    <row r="72" spans="1:4" x14ac:dyDescent="0.2">
      <c r="A72" s="92">
        <f>Pemetaan!B105</f>
        <v>0</v>
      </c>
      <c r="B72" s="92">
        <f>Pemetaan!D105</f>
        <v>0</v>
      </c>
      <c r="C72" s="92">
        <f>Pemetaan!G105</f>
        <v>0</v>
      </c>
      <c r="D72" s="128"/>
    </row>
    <row r="73" spans="1:4" x14ac:dyDescent="0.2">
      <c r="A73" s="92">
        <f>Pemetaan!B106</f>
        <v>0</v>
      </c>
      <c r="B73" s="92">
        <f>Pemetaan!D106</f>
        <v>0</v>
      </c>
      <c r="C73" s="92">
        <f>Pemetaan!G106</f>
        <v>0</v>
      </c>
      <c r="D73" s="128"/>
    </row>
    <row r="74" spans="1:4" x14ac:dyDescent="0.2">
      <c r="A74" s="92">
        <f>Pemetaan!B107</f>
        <v>0</v>
      </c>
      <c r="B74" s="92">
        <f>Pemetaan!D107</f>
        <v>0</v>
      </c>
      <c r="C74" s="92">
        <f>Pemetaan!G107</f>
        <v>0</v>
      </c>
      <c r="D74" s="128"/>
    </row>
    <row r="75" spans="1:4" x14ac:dyDescent="0.2">
      <c r="A75" s="92">
        <f>Pemetaan!B108</f>
        <v>0</v>
      </c>
      <c r="B75" s="92">
        <f>Pemetaan!D108</f>
        <v>0</v>
      </c>
      <c r="C75" s="92">
        <f>Pemetaan!G108</f>
        <v>0</v>
      </c>
      <c r="D75" s="128"/>
    </row>
    <row r="76" spans="1:4" x14ac:dyDescent="0.2">
      <c r="A76" s="92">
        <f>Pemetaan!B109</f>
        <v>0</v>
      </c>
      <c r="B76" s="92">
        <f>Pemetaan!D109</f>
        <v>0</v>
      </c>
      <c r="C76" s="92">
        <f>Pemetaan!G109</f>
        <v>0</v>
      </c>
      <c r="D76" s="128"/>
    </row>
    <row r="77" spans="1:4" x14ac:dyDescent="0.2">
      <c r="A77" s="92">
        <f>Pemetaan!B110</f>
        <v>0</v>
      </c>
      <c r="B77" s="92">
        <f>Pemetaan!D110</f>
        <v>0</v>
      </c>
      <c r="C77" s="92">
        <f>Pemetaan!G110</f>
        <v>0</v>
      </c>
      <c r="D77" s="128"/>
    </row>
    <row r="78" spans="1:4" x14ac:dyDescent="0.2">
      <c r="A78" s="92">
        <f>Pemetaan!B111</f>
        <v>0</v>
      </c>
      <c r="B78" s="92">
        <f>Pemetaan!D111</f>
        <v>0</v>
      </c>
      <c r="C78" s="92">
        <f>Pemetaan!G111</f>
        <v>0</v>
      </c>
      <c r="D78" s="128"/>
    </row>
    <row r="79" spans="1:4" x14ac:dyDescent="0.2">
      <c r="A79" s="92">
        <f>Pemetaan!B112</f>
        <v>0</v>
      </c>
      <c r="B79" s="92">
        <f>Pemetaan!D112</f>
        <v>0</v>
      </c>
      <c r="C79" s="92">
        <f>Pemetaan!G112</f>
        <v>0</v>
      </c>
      <c r="D79" s="128"/>
    </row>
    <row r="80" spans="1:4" x14ac:dyDescent="0.2">
      <c r="A80" s="92">
        <f>Pemetaan!B113</f>
        <v>0</v>
      </c>
      <c r="B80" s="92">
        <f>Pemetaan!D113</f>
        <v>0</v>
      </c>
      <c r="C80" s="92">
        <f>Pemetaan!G113</f>
        <v>0</v>
      </c>
      <c r="D80" s="128"/>
    </row>
    <row r="81" spans="1:4" x14ac:dyDescent="0.2">
      <c r="A81" s="92">
        <f>Pemetaan!B114</f>
        <v>0</v>
      </c>
      <c r="B81" s="92">
        <f>Pemetaan!D114</f>
        <v>0</v>
      </c>
      <c r="C81" s="92">
        <f>Pemetaan!G114</f>
        <v>0</v>
      </c>
      <c r="D81" s="128"/>
    </row>
    <row r="82" spans="1:4" x14ac:dyDescent="0.2">
      <c r="A82" s="92">
        <f>Pemetaan!B115</f>
        <v>0</v>
      </c>
      <c r="B82" s="92">
        <f>Pemetaan!D115</f>
        <v>0</v>
      </c>
      <c r="C82" s="92">
        <f>Pemetaan!G115</f>
        <v>0</v>
      </c>
      <c r="D82" s="128"/>
    </row>
    <row r="83" spans="1:4" x14ac:dyDescent="0.2">
      <c r="A83" s="92">
        <f>Pemetaan!B116</f>
        <v>0</v>
      </c>
      <c r="B83" s="92">
        <f>Pemetaan!D116</f>
        <v>0</v>
      </c>
      <c r="C83" s="92">
        <f>Pemetaan!G116</f>
        <v>0</v>
      </c>
      <c r="D83" s="128"/>
    </row>
    <row r="84" spans="1:4" x14ac:dyDescent="0.2">
      <c r="A84" s="92">
        <f>Pemetaan!B117</f>
        <v>0</v>
      </c>
      <c r="B84" s="92">
        <f>Pemetaan!D117</f>
        <v>0</v>
      </c>
      <c r="C84" s="92">
        <f>Pemetaan!G117</f>
        <v>0</v>
      </c>
      <c r="D84" s="128"/>
    </row>
    <row r="85" spans="1:4" x14ac:dyDescent="0.2">
      <c r="A85" s="92">
        <f>Pemetaan!B118</f>
        <v>0</v>
      </c>
      <c r="B85" s="92">
        <f>Pemetaan!D118</f>
        <v>0</v>
      </c>
      <c r="C85" s="92">
        <f>Pemetaan!G118</f>
        <v>0</v>
      </c>
      <c r="D85" s="128"/>
    </row>
    <row r="86" spans="1:4" x14ac:dyDescent="0.2">
      <c r="A86" s="92">
        <f>Pemetaan!B119</f>
        <v>0</v>
      </c>
      <c r="B86" s="92">
        <f>Pemetaan!D119</f>
        <v>0</v>
      </c>
      <c r="C86" s="92">
        <f>Pemetaan!G119</f>
        <v>0</v>
      </c>
      <c r="D86" s="128"/>
    </row>
    <row r="87" spans="1:4" x14ac:dyDescent="0.2">
      <c r="A87" s="92">
        <f>Pemetaan!B120</f>
        <v>0</v>
      </c>
      <c r="B87" s="92">
        <f>Pemetaan!D120</f>
        <v>0</v>
      </c>
      <c r="C87" s="92">
        <f>Pemetaan!G120</f>
        <v>0</v>
      </c>
      <c r="D87" s="128"/>
    </row>
    <row r="88" spans="1:4" x14ac:dyDescent="0.2">
      <c r="A88" s="92">
        <f>Pemetaan!B121</f>
        <v>0</v>
      </c>
      <c r="B88" s="92">
        <f>Pemetaan!D121</f>
        <v>0</v>
      </c>
      <c r="C88" s="92">
        <f>Pemetaan!G121</f>
        <v>0</v>
      </c>
      <c r="D88" s="128"/>
    </row>
    <row r="89" spans="1:4" x14ac:dyDescent="0.2">
      <c r="A89" s="92">
        <f>Pemetaan!B122</f>
        <v>0</v>
      </c>
      <c r="B89" s="92">
        <f>Pemetaan!D122</f>
        <v>0</v>
      </c>
      <c r="C89" s="92">
        <f>Pemetaan!G122</f>
        <v>0</v>
      </c>
      <c r="D89" s="128"/>
    </row>
    <row r="90" spans="1:4" x14ac:dyDescent="0.2">
      <c r="A90" s="40"/>
      <c r="B90" s="40"/>
    </row>
    <row r="91" spans="1:4" x14ac:dyDescent="0.2">
      <c r="A91" s="40"/>
      <c r="B91" s="40"/>
    </row>
    <row r="92" spans="1:4" x14ac:dyDescent="0.2">
      <c r="A92" s="40"/>
      <c r="B92" s="40"/>
    </row>
    <row r="93" spans="1:4" x14ac:dyDescent="0.2">
      <c r="A93" s="17" t="s">
        <v>11</v>
      </c>
      <c r="B93" s="40"/>
      <c r="C93" s="30" t="s">
        <v>68</v>
      </c>
      <c r="D93" s="124">
        <f>INPUT!D17</f>
        <v>0</v>
      </c>
    </row>
    <row r="94" spans="1:4" x14ac:dyDescent="0.2">
      <c r="A94" s="17" t="s">
        <v>161</v>
      </c>
      <c r="B94" s="40"/>
      <c r="C94" s="17"/>
      <c r="D94" s="21" t="s">
        <v>12</v>
      </c>
    </row>
    <row r="95" spans="1:4" x14ac:dyDescent="0.2">
      <c r="A95" s="17"/>
      <c r="B95" s="40"/>
      <c r="C95" s="17"/>
      <c r="D95" s="17"/>
    </row>
    <row r="96" spans="1:4" x14ac:dyDescent="0.2">
      <c r="A96" s="17"/>
      <c r="B96" s="40"/>
      <c r="C96" s="17"/>
      <c r="D96" s="17"/>
    </row>
    <row r="97" spans="1:4" x14ac:dyDescent="0.2">
      <c r="A97" s="17"/>
      <c r="B97" s="40"/>
      <c r="C97" s="17"/>
      <c r="D97" s="17"/>
    </row>
    <row r="98" spans="1:4" x14ac:dyDescent="0.2">
      <c r="A98" s="32" t="s">
        <v>162</v>
      </c>
      <c r="B98" s="40"/>
      <c r="C98" s="17"/>
      <c r="D98" s="167">
        <f>INPUT!D15</f>
        <v>0</v>
      </c>
    </row>
    <row r="99" spans="1:4" x14ac:dyDescent="0.2">
      <c r="A99" s="40"/>
      <c r="B99" s="40"/>
    </row>
    <row r="100" spans="1:4" x14ac:dyDescent="0.2">
      <c r="A100" s="40"/>
      <c r="B100" s="40"/>
    </row>
    <row r="101" spans="1:4" x14ac:dyDescent="0.2">
      <c r="A101" s="40"/>
      <c r="B101" s="40"/>
    </row>
    <row r="102" spans="1:4" x14ac:dyDescent="0.2">
      <c r="A102" s="40"/>
      <c r="B102" s="40"/>
    </row>
    <row r="103" spans="1:4" x14ac:dyDescent="0.2">
      <c r="A103" s="40"/>
      <c r="B103" s="40"/>
    </row>
    <row r="104" spans="1:4" x14ac:dyDescent="0.2">
      <c r="A104" s="40"/>
      <c r="B104" s="40"/>
    </row>
    <row r="105" spans="1:4" x14ac:dyDescent="0.2">
      <c r="A105" s="40"/>
      <c r="B105" s="40"/>
    </row>
    <row r="106" spans="1:4" x14ac:dyDescent="0.2">
      <c r="A106" s="40"/>
      <c r="B106" s="40"/>
    </row>
    <row r="107" spans="1:4" x14ac:dyDescent="0.2">
      <c r="A107" s="40"/>
      <c r="B107" s="40"/>
    </row>
    <row r="108" spans="1:4" x14ac:dyDescent="0.2">
      <c r="A108" s="40"/>
      <c r="B108" s="40"/>
    </row>
    <row r="109" spans="1:4" x14ac:dyDescent="0.2">
      <c r="A109" s="40"/>
      <c r="B109" s="40"/>
    </row>
    <row r="110" spans="1:4" x14ac:dyDescent="0.2">
      <c r="A110" s="40"/>
      <c r="B110" s="40"/>
    </row>
    <row r="111" spans="1:4" x14ac:dyDescent="0.2">
      <c r="A111" s="40"/>
      <c r="B111" s="40"/>
    </row>
    <row r="112" spans="1:4" x14ac:dyDescent="0.2">
      <c r="A112" s="40"/>
      <c r="B112" s="40"/>
    </row>
    <row r="113" spans="1:2" x14ac:dyDescent="0.2">
      <c r="A113" s="40"/>
      <c r="B113" s="40"/>
    </row>
    <row r="114" spans="1:2" x14ac:dyDescent="0.2">
      <c r="A114" s="40"/>
      <c r="B114" s="40"/>
    </row>
    <row r="115" spans="1:2" x14ac:dyDescent="0.2">
      <c r="A115" s="40"/>
      <c r="B115" s="40"/>
    </row>
    <row r="116" spans="1:2" x14ac:dyDescent="0.2">
      <c r="A116" s="40"/>
      <c r="B116" s="40"/>
    </row>
    <row r="117" spans="1:2" x14ac:dyDescent="0.2">
      <c r="A117" s="40"/>
      <c r="B117" s="40"/>
    </row>
    <row r="118" spans="1:2" x14ac:dyDescent="0.2">
      <c r="A118" s="40"/>
      <c r="B118" s="40"/>
    </row>
    <row r="119" spans="1:2" x14ac:dyDescent="0.2">
      <c r="A119" s="40"/>
      <c r="B119" s="40"/>
    </row>
    <row r="120" spans="1:2" x14ac:dyDescent="0.2">
      <c r="A120" s="40"/>
      <c r="B120" s="40"/>
    </row>
    <row r="121" spans="1:2" x14ac:dyDescent="0.2">
      <c r="A121" s="40"/>
      <c r="B121" s="40"/>
    </row>
    <row r="122" spans="1:2" x14ac:dyDescent="0.2">
      <c r="A122" s="40"/>
      <c r="B122" s="40"/>
    </row>
    <row r="123" spans="1:2" x14ac:dyDescent="0.2">
      <c r="A123" s="40"/>
      <c r="B123" s="40"/>
    </row>
    <row r="124" spans="1:2" x14ac:dyDescent="0.2">
      <c r="A124" s="40"/>
      <c r="B124" s="40"/>
    </row>
    <row r="125" spans="1:2" x14ac:dyDescent="0.2">
      <c r="A125" s="40"/>
      <c r="B125" s="40"/>
    </row>
    <row r="126" spans="1:2" x14ac:dyDescent="0.2">
      <c r="A126" s="40"/>
      <c r="B126" s="40"/>
    </row>
    <row r="127" spans="1:2" x14ac:dyDescent="0.2">
      <c r="A127" s="40"/>
      <c r="B127" s="40"/>
    </row>
    <row r="128" spans="1:2" x14ac:dyDescent="0.2">
      <c r="A128" s="40"/>
      <c r="B128" s="40"/>
    </row>
    <row r="129" spans="1:2" x14ac:dyDescent="0.2">
      <c r="A129" s="40"/>
      <c r="B129" s="40"/>
    </row>
    <row r="130" spans="1:2" x14ac:dyDescent="0.2">
      <c r="A130" s="40"/>
      <c r="B130" s="40"/>
    </row>
    <row r="131" spans="1:2" x14ac:dyDescent="0.2">
      <c r="A131" s="40"/>
      <c r="B131" s="40"/>
    </row>
    <row r="132" spans="1:2" x14ac:dyDescent="0.2">
      <c r="A132" s="40"/>
      <c r="B132" s="40"/>
    </row>
    <row r="133" spans="1:2" x14ac:dyDescent="0.2">
      <c r="A133" s="40"/>
      <c r="B133" s="40"/>
    </row>
    <row r="134" spans="1:2" x14ac:dyDescent="0.2">
      <c r="A134" s="40"/>
      <c r="B134" s="40"/>
    </row>
    <row r="135" spans="1:2" x14ac:dyDescent="0.2">
      <c r="A135" s="40"/>
      <c r="B135" s="40"/>
    </row>
    <row r="136" spans="1:2" x14ac:dyDescent="0.2">
      <c r="A136" s="40"/>
      <c r="B136" s="40"/>
    </row>
    <row r="137" spans="1:2" x14ac:dyDescent="0.2">
      <c r="A137" s="40"/>
      <c r="B137" s="40"/>
    </row>
    <row r="138" spans="1:2" x14ac:dyDescent="0.2">
      <c r="A138" s="40"/>
      <c r="B138" s="40"/>
    </row>
    <row r="139" spans="1:2" x14ac:dyDescent="0.2">
      <c r="A139" s="40"/>
      <c r="B139" s="40"/>
    </row>
    <row r="140" spans="1:2" x14ac:dyDescent="0.2">
      <c r="A140" s="40"/>
      <c r="B140" s="40"/>
    </row>
    <row r="141" spans="1:2" x14ac:dyDescent="0.2">
      <c r="A141" s="40"/>
      <c r="B141" s="40"/>
    </row>
    <row r="142" spans="1:2" x14ac:dyDescent="0.2">
      <c r="A142" s="40"/>
      <c r="B142" s="40"/>
    </row>
    <row r="143" spans="1:2" x14ac:dyDescent="0.2">
      <c r="A143" s="40"/>
      <c r="B143" s="40"/>
    </row>
  </sheetData>
  <sheetProtection algorithmName="SHA-512" hashValue="1MVq+ARcSDBcZLxSLI4c5LbOummWZNxTgBiavlvQLMksyV1lraogtLxHGfW+BPhsdqrq5TTD8AaSVK0bnT/bMA==" saltValue="BtuXY/f3ZZC1a5QBK8jyTw==" spinCount="100000" sheet="1" objects="1" scenarios="1" formatRows="0"/>
  <mergeCells count="12">
    <mergeCell ref="A1:D1"/>
    <mergeCell ref="A8:A9"/>
    <mergeCell ref="B8:B9"/>
    <mergeCell ref="D8:D9"/>
    <mergeCell ref="C8:C9"/>
    <mergeCell ref="A2:D2"/>
    <mergeCell ref="A51:D51"/>
    <mergeCell ref="A58:A59"/>
    <mergeCell ref="B58:B59"/>
    <mergeCell ref="C58:C59"/>
    <mergeCell ref="D58:D59"/>
    <mergeCell ref="A52:D52"/>
  </mergeCells>
  <printOptions horizontalCentered="1"/>
  <pageMargins left="0.75" right="0.75" top="0.49" bottom="0.5" header="0.5" footer="0.5"/>
  <pageSetup paperSize="9" scale="85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143"/>
  <sheetViews>
    <sheetView workbookViewId="0">
      <selection activeCell="C13" sqref="C13"/>
    </sheetView>
  </sheetViews>
  <sheetFormatPr defaultRowHeight="12.75" x14ac:dyDescent="0.2"/>
  <cols>
    <col min="1" max="1" width="26.7109375" style="15" customWidth="1"/>
    <col min="2" max="2" width="50.7109375" style="15" customWidth="1"/>
    <col min="3" max="3" width="23.28515625" style="15" customWidth="1"/>
    <col min="4" max="4" width="18.28515625" style="15" customWidth="1"/>
    <col min="5" max="16384" width="9.140625" style="15"/>
  </cols>
  <sheetData>
    <row r="1" spans="1:4" ht="25.5" x14ac:dyDescent="0.35">
      <c r="A1" s="236" t="s">
        <v>82</v>
      </c>
      <c r="B1" s="236"/>
      <c r="C1" s="236"/>
      <c r="D1" s="236"/>
    </row>
    <row r="2" spans="1:4" ht="25.5" x14ac:dyDescent="0.35">
      <c r="A2" s="236" t="s">
        <v>160</v>
      </c>
      <c r="B2" s="236"/>
      <c r="C2" s="236"/>
      <c r="D2" s="236"/>
    </row>
    <row r="4" spans="1:4" x14ac:dyDescent="0.2">
      <c r="A4" s="37" t="s">
        <v>20</v>
      </c>
      <c r="B4" s="127">
        <f>INPUT!D16</f>
        <v>0</v>
      </c>
      <c r="C4" s="120" t="s">
        <v>23</v>
      </c>
      <c r="D4" s="21">
        <f>ProSem!AI4</f>
        <v>0</v>
      </c>
    </row>
    <row r="5" spans="1:4" x14ac:dyDescent="0.2">
      <c r="A5" s="37" t="s">
        <v>33</v>
      </c>
      <c r="B5" s="21">
        <f>INPUT!K16</f>
        <v>0</v>
      </c>
      <c r="C5" s="32" t="s">
        <v>24</v>
      </c>
      <c r="D5" s="17" t="s">
        <v>71</v>
      </c>
    </row>
    <row r="6" spans="1:4" x14ac:dyDescent="0.2">
      <c r="A6" s="37" t="s">
        <v>79</v>
      </c>
      <c r="B6" s="21">
        <f>INPUT!K17</f>
        <v>0</v>
      </c>
    </row>
    <row r="8" spans="1:4" ht="12.75" customHeight="1" x14ac:dyDescent="0.2">
      <c r="A8" s="246" t="s">
        <v>153</v>
      </c>
      <c r="B8" s="210" t="s">
        <v>25</v>
      </c>
      <c r="C8" s="210" t="s">
        <v>29</v>
      </c>
      <c r="D8" s="246" t="s">
        <v>34</v>
      </c>
    </row>
    <row r="9" spans="1:4" x14ac:dyDescent="0.2">
      <c r="A9" s="247"/>
      <c r="B9" s="210"/>
      <c r="C9" s="210"/>
      <c r="D9" s="247"/>
    </row>
    <row r="10" spans="1:4" x14ac:dyDescent="0.2">
      <c r="A10" s="92">
        <f>Pemetaan!B10</f>
        <v>0</v>
      </c>
      <c r="B10" s="92">
        <f>Pemetaan!D10</f>
        <v>0</v>
      </c>
      <c r="C10" s="92">
        <f>Pemetaan!G10</f>
        <v>0</v>
      </c>
      <c r="D10" s="186">
        <f>Remedial!D10</f>
        <v>0</v>
      </c>
    </row>
    <row r="11" spans="1:4" x14ac:dyDescent="0.2">
      <c r="A11" s="92">
        <f>Pemetaan!B11</f>
        <v>0</v>
      </c>
      <c r="B11" s="92">
        <f>Pemetaan!D11</f>
        <v>0</v>
      </c>
      <c r="C11" s="92">
        <f>Pemetaan!G11</f>
        <v>0</v>
      </c>
      <c r="D11" s="186">
        <f>Remedial!D11</f>
        <v>0</v>
      </c>
    </row>
    <row r="12" spans="1:4" x14ac:dyDescent="0.2">
      <c r="A12" s="92">
        <f>Pemetaan!B12</f>
        <v>0</v>
      </c>
      <c r="B12" s="92">
        <f>Pemetaan!D12</f>
        <v>0</v>
      </c>
      <c r="C12" s="92">
        <f>Pemetaan!G12</f>
        <v>0</v>
      </c>
      <c r="D12" s="186">
        <f>Remedial!D12</f>
        <v>0</v>
      </c>
    </row>
    <row r="13" spans="1:4" x14ac:dyDescent="0.2">
      <c r="A13" s="92">
        <f>Pemetaan!B13</f>
        <v>0</v>
      </c>
      <c r="B13" s="92">
        <f>Pemetaan!D13</f>
        <v>0</v>
      </c>
      <c r="C13" s="92">
        <f>Pemetaan!G13</f>
        <v>0</v>
      </c>
      <c r="D13" s="186">
        <f>Remedial!D13</f>
        <v>0</v>
      </c>
    </row>
    <row r="14" spans="1:4" x14ac:dyDescent="0.2">
      <c r="A14" s="92">
        <f>Pemetaan!B14</f>
        <v>0</v>
      </c>
      <c r="B14" s="92">
        <f>Pemetaan!D14</f>
        <v>0</v>
      </c>
      <c r="C14" s="92">
        <f>Pemetaan!G14</f>
        <v>0</v>
      </c>
      <c r="D14" s="186">
        <f>Remedial!D14</f>
        <v>0</v>
      </c>
    </row>
    <row r="15" spans="1:4" x14ac:dyDescent="0.2">
      <c r="A15" s="92">
        <f>Pemetaan!B15</f>
        <v>0</v>
      </c>
      <c r="B15" s="92">
        <f>Pemetaan!D15</f>
        <v>0</v>
      </c>
      <c r="C15" s="92">
        <f>Pemetaan!G15</f>
        <v>0</v>
      </c>
      <c r="D15" s="186">
        <f>Remedial!D15</f>
        <v>0</v>
      </c>
    </row>
    <row r="16" spans="1:4" x14ac:dyDescent="0.2">
      <c r="A16" s="92">
        <f>Pemetaan!B16</f>
        <v>0</v>
      </c>
      <c r="B16" s="92">
        <f>Pemetaan!D16</f>
        <v>0</v>
      </c>
      <c r="C16" s="92">
        <f>Pemetaan!G16</f>
        <v>0</v>
      </c>
      <c r="D16" s="186">
        <f>Remedial!D16</f>
        <v>0</v>
      </c>
    </row>
    <row r="17" spans="1:4" x14ac:dyDescent="0.2">
      <c r="A17" s="92">
        <f>Pemetaan!B17</f>
        <v>0</v>
      </c>
      <c r="B17" s="92">
        <f>Pemetaan!D17</f>
        <v>0</v>
      </c>
      <c r="C17" s="92">
        <f>Pemetaan!G17</f>
        <v>0</v>
      </c>
      <c r="D17" s="186">
        <f>Remedial!D17</f>
        <v>0</v>
      </c>
    </row>
    <row r="18" spans="1:4" x14ac:dyDescent="0.2">
      <c r="A18" s="92">
        <f>Pemetaan!B18</f>
        <v>0</v>
      </c>
      <c r="B18" s="92">
        <f>Pemetaan!D18</f>
        <v>0</v>
      </c>
      <c r="C18" s="92">
        <f>Pemetaan!G18</f>
        <v>0</v>
      </c>
      <c r="D18" s="186">
        <f>Remedial!D18</f>
        <v>0</v>
      </c>
    </row>
    <row r="19" spans="1:4" x14ac:dyDescent="0.2">
      <c r="A19" s="92">
        <f>Pemetaan!B19</f>
        <v>0</v>
      </c>
      <c r="B19" s="92">
        <f>Pemetaan!D19</f>
        <v>0</v>
      </c>
      <c r="C19" s="92">
        <f>Pemetaan!G19</f>
        <v>0</v>
      </c>
      <c r="D19" s="186">
        <f>Remedial!D19</f>
        <v>0</v>
      </c>
    </row>
    <row r="20" spans="1:4" x14ac:dyDescent="0.2">
      <c r="A20" s="92">
        <f>Pemetaan!B20</f>
        <v>0</v>
      </c>
      <c r="B20" s="92">
        <f>Pemetaan!D20</f>
        <v>0</v>
      </c>
      <c r="C20" s="92">
        <f>Pemetaan!G20</f>
        <v>0</v>
      </c>
      <c r="D20" s="186">
        <f>Remedial!D20</f>
        <v>0</v>
      </c>
    </row>
    <row r="21" spans="1:4" x14ac:dyDescent="0.2">
      <c r="A21" s="92">
        <f>Pemetaan!B21</f>
        <v>0</v>
      </c>
      <c r="B21" s="92">
        <f>Pemetaan!D21</f>
        <v>0</v>
      </c>
      <c r="C21" s="92">
        <f>Pemetaan!G21</f>
        <v>0</v>
      </c>
      <c r="D21" s="186">
        <f>Remedial!D21</f>
        <v>0</v>
      </c>
    </row>
    <row r="22" spans="1:4" x14ac:dyDescent="0.2">
      <c r="A22" s="92">
        <f>Pemetaan!B22</f>
        <v>0</v>
      </c>
      <c r="B22" s="92">
        <f>Pemetaan!D22</f>
        <v>0</v>
      </c>
      <c r="C22" s="92">
        <f>Pemetaan!G22</f>
        <v>0</v>
      </c>
      <c r="D22" s="186">
        <f>Remedial!D22</f>
        <v>0</v>
      </c>
    </row>
    <row r="23" spans="1:4" x14ac:dyDescent="0.2">
      <c r="A23" s="92">
        <f>Pemetaan!B23</f>
        <v>0</v>
      </c>
      <c r="B23" s="92">
        <f>Pemetaan!D23</f>
        <v>0</v>
      </c>
      <c r="C23" s="92">
        <f>Pemetaan!G23</f>
        <v>0</v>
      </c>
      <c r="D23" s="186">
        <f>Remedial!D23</f>
        <v>0</v>
      </c>
    </row>
    <row r="24" spans="1:4" x14ac:dyDescent="0.2">
      <c r="A24" s="92">
        <f>Pemetaan!B24</f>
        <v>0</v>
      </c>
      <c r="B24" s="92">
        <f>Pemetaan!D24</f>
        <v>0</v>
      </c>
      <c r="C24" s="92">
        <f>Pemetaan!G24</f>
        <v>0</v>
      </c>
      <c r="D24" s="186">
        <f>Remedial!D24</f>
        <v>0</v>
      </c>
    </row>
    <row r="25" spans="1:4" x14ac:dyDescent="0.2">
      <c r="A25" s="92">
        <f>Pemetaan!B25</f>
        <v>0</v>
      </c>
      <c r="B25" s="92">
        <f>Pemetaan!D25</f>
        <v>0</v>
      </c>
      <c r="C25" s="92">
        <f>Pemetaan!G25</f>
        <v>0</v>
      </c>
      <c r="D25" s="186">
        <f>Remedial!D25</f>
        <v>0</v>
      </c>
    </row>
    <row r="26" spans="1:4" x14ac:dyDescent="0.2">
      <c r="A26" s="92">
        <f>Pemetaan!B26</f>
        <v>0</v>
      </c>
      <c r="B26" s="92">
        <f>Pemetaan!D26</f>
        <v>0</v>
      </c>
      <c r="C26" s="92">
        <f>Pemetaan!G26</f>
        <v>0</v>
      </c>
      <c r="D26" s="186">
        <f>Remedial!D26</f>
        <v>0</v>
      </c>
    </row>
    <row r="27" spans="1:4" x14ac:dyDescent="0.2">
      <c r="A27" s="92">
        <f>Pemetaan!B27</f>
        <v>0</v>
      </c>
      <c r="B27" s="92">
        <f>Pemetaan!D27</f>
        <v>0</v>
      </c>
      <c r="C27" s="92">
        <f>Pemetaan!G27</f>
        <v>0</v>
      </c>
      <c r="D27" s="186">
        <f>Remedial!D27</f>
        <v>0</v>
      </c>
    </row>
    <row r="28" spans="1:4" x14ac:dyDescent="0.2">
      <c r="A28" s="92">
        <f>Pemetaan!B28</f>
        <v>0</v>
      </c>
      <c r="B28" s="92">
        <f>Pemetaan!D28</f>
        <v>0</v>
      </c>
      <c r="C28" s="92">
        <f>Pemetaan!G28</f>
        <v>0</v>
      </c>
      <c r="D28" s="186">
        <f>Remedial!D28</f>
        <v>0</v>
      </c>
    </row>
    <row r="29" spans="1:4" x14ac:dyDescent="0.2">
      <c r="A29" s="92">
        <f>Pemetaan!B29</f>
        <v>0</v>
      </c>
      <c r="B29" s="92">
        <f>Pemetaan!D29</f>
        <v>0</v>
      </c>
      <c r="C29" s="92">
        <f>Pemetaan!G29</f>
        <v>0</v>
      </c>
      <c r="D29" s="186">
        <f>Remedial!D29</f>
        <v>0</v>
      </c>
    </row>
    <row r="30" spans="1:4" x14ac:dyDescent="0.2">
      <c r="A30" s="92">
        <f>Pemetaan!B30</f>
        <v>0</v>
      </c>
      <c r="B30" s="92">
        <f>Pemetaan!D30</f>
        <v>0</v>
      </c>
      <c r="C30" s="92">
        <f>Pemetaan!G30</f>
        <v>0</v>
      </c>
      <c r="D30" s="186">
        <f>Remedial!D30</f>
        <v>0</v>
      </c>
    </row>
    <row r="31" spans="1:4" x14ac:dyDescent="0.2">
      <c r="A31" s="92">
        <f>Pemetaan!B31</f>
        <v>0</v>
      </c>
      <c r="B31" s="92">
        <f>Pemetaan!D31</f>
        <v>0</v>
      </c>
      <c r="C31" s="92">
        <f>Pemetaan!G31</f>
        <v>0</v>
      </c>
      <c r="D31" s="186">
        <f>Remedial!D31</f>
        <v>0</v>
      </c>
    </row>
    <row r="32" spans="1:4" x14ac:dyDescent="0.2">
      <c r="A32" s="92">
        <f>Pemetaan!B32</f>
        <v>0</v>
      </c>
      <c r="B32" s="92">
        <f>Pemetaan!D32</f>
        <v>0</v>
      </c>
      <c r="C32" s="92">
        <f>Pemetaan!G32</f>
        <v>0</v>
      </c>
      <c r="D32" s="186">
        <f>Remedial!D32</f>
        <v>0</v>
      </c>
    </row>
    <row r="33" spans="1:4" x14ac:dyDescent="0.2">
      <c r="A33" s="92">
        <f>Pemetaan!B33</f>
        <v>0</v>
      </c>
      <c r="B33" s="92">
        <f>Pemetaan!D33</f>
        <v>0</v>
      </c>
      <c r="C33" s="92">
        <f>Pemetaan!G33</f>
        <v>0</v>
      </c>
      <c r="D33" s="186">
        <f>Remedial!D33</f>
        <v>0</v>
      </c>
    </row>
    <row r="34" spans="1:4" x14ac:dyDescent="0.2">
      <c r="A34" s="92">
        <f>Pemetaan!B34</f>
        <v>0</v>
      </c>
      <c r="B34" s="92">
        <f>Pemetaan!D34</f>
        <v>0</v>
      </c>
      <c r="C34" s="92">
        <f>Pemetaan!G34</f>
        <v>0</v>
      </c>
      <c r="D34" s="186">
        <f>Remedial!D34</f>
        <v>0</v>
      </c>
    </row>
    <row r="35" spans="1:4" x14ac:dyDescent="0.2">
      <c r="A35" s="92">
        <f>Pemetaan!B35</f>
        <v>0</v>
      </c>
      <c r="B35" s="92">
        <f>Pemetaan!D35</f>
        <v>0</v>
      </c>
      <c r="C35" s="92">
        <f>Pemetaan!G35</f>
        <v>0</v>
      </c>
      <c r="D35" s="186">
        <f>Remedial!D35</f>
        <v>0</v>
      </c>
    </row>
    <row r="36" spans="1:4" x14ac:dyDescent="0.2">
      <c r="A36" s="92">
        <f>Pemetaan!B36</f>
        <v>0</v>
      </c>
      <c r="B36" s="92">
        <f>Pemetaan!D36</f>
        <v>0</v>
      </c>
      <c r="C36" s="92">
        <f>Pemetaan!G36</f>
        <v>0</v>
      </c>
      <c r="D36" s="186">
        <f>Remedial!D36</f>
        <v>0</v>
      </c>
    </row>
    <row r="37" spans="1:4" x14ac:dyDescent="0.2">
      <c r="A37" s="92">
        <f>Pemetaan!B37</f>
        <v>0</v>
      </c>
      <c r="B37" s="92">
        <f>Pemetaan!D37</f>
        <v>0</v>
      </c>
      <c r="C37" s="92">
        <f>Pemetaan!G37</f>
        <v>0</v>
      </c>
      <c r="D37" s="186">
        <f>Remedial!D37</f>
        <v>0</v>
      </c>
    </row>
    <row r="38" spans="1:4" x14ac:dyDescent="0.2">
      <c r="A38" s="92">
        <f>Pemetaan!B38</f>
        <v>0</v>
      </c>
      <c r="B38" s="92">
        <f>Pemetaan!D38</f>
        <v>0</v>
      </c>
      <c r="C38" s="92">
        <f>Pemetaan!G38</f>
        <v>0</v>
      </c>
      <c r="D38" s="186">
        <f>Remedial!D38</f>
        <v>0</v>
      </c>
    </row>
    <row r="39" spans="1:4" x14ac:dyDescent="0.2">
      <c r="A39" s="92">
        <f>Pemetaan!B39</f>
        <v>0</v>
      </c>
      <c r="B39" s="92">
        <f>Pemetaan!D39</f>
        <v>0</v>
      </c>
      <c r="C39" s="92">
        <f>Pemetaan!G39</f>
        <v>0</v>
      </c>
      <c r="D39" s="186">
        <f>Remedial!D39</f>
        <v>0</v>
      </c>
    </row>
    <row r="40" spans="1:4" x14ac:dyDescent="0.2">
      <c r="A40" s="40"/>
      <c r="B40" s="40"/>
    </row>
    <row r="41" spans="1:4" x14ac:dyDescent="0.2">
      <c r="A41" s="40"/>
      <c r="B41" s="40"/>
    </row>
    <row r="42" spans="1:4" x14ac:dyDescent="0.2">
      <c r="A42" s="40"/>
      <c r="B42" s="40"/>
    </row>
    <row r="43" spans="1:4" x14ac:dyDescent="0.2">
      <c r="A43" s="17" t="s">
        <v>11</v>
      </c>
      <c r="B43" s="40"/>
      <c r="C43" s="30" t="s">
        <v>68</v>
      </c>
      <c r="D43" s="124">
        <f>INPUT!D17</f>
        <v>0</v>
      </c>
    </row>
    <row r="44" spans="1:4" x14ac:dyDescent="0.2">
      <c r="A44" s="17" t="s">
        <v>161</v>
      </c>
      <c r="B44" s="40"/>
      <c r="C44" s="17"/>
      <c r="D44" s="21" t="s">
        <v>12</v>
      </c>
    </row>
    <row r="45" spans="1:4" x14ac:dyDescent="0.2">
      <c r="A45" s="17"/>
      <c r="B45" s="40"/>
      <c r="C45" s="17"/>
      <c r="D45" s="17"/>
    </row>
    <row r="46" spans="1:4" x14ac:dyDescent="0.2">
      <c r="A46" s="17"/>
      <c r="B46" s="40"/>
      <c r="C46" s="17"/>
      <c r="D46" s="17"/>
    </row>
    <row r="47" spans="1:4" x14ac:dyDescent="0.2">
      <c r="A47" s="17"/>
      <c r="B47" s="40"/>
      <c r="C47" s="17"/>
      <c r="D47" s="17"/>
    </row>
    <row r="48" spans="1:4" x14ac:dyDescent="0.2">
      <c r="A48" s="32" t="s">
        <v>162</v>
      </c>
      <c r="B48" s="40"/>
      <c r="C48" s="17"/>
      <c r="D48" s="167">
        <f>INPUT!D15</f>
        <v>0</v>
      </c>
    </row>
    <row r="49" spans="1:4" x14ac:dyDescent="0.2">
      <c r="A49" s="40"/>
      <c r="B49" s="40"/>
    </row>
    <row r="50" spans="1:4" x14ac:dyDescent="0.2">
      <c r="A50" s="40"/>
      <c r="B50" s="40"/>
    </row>
    <row r="51" spans="1:4" ht="25.5" x14ac:dyDescent="0.35">
      <c r="A51" s="236" t="s">
        <v>82</v>
      </c>
      <c r="B51" s="236"/>
      <c r="C51" s="236"/>
      <c r="D51" s="236"/>
    </row>
    <row r="52" spans="1:4" ht="25.5" x14ac:dyDescent="0.35">
      <c r="A52" s="236" t="s">
        <v>160</v>
      </c>
      <c r="B52" s="236"/>
      <c r="C52" s="236"/>
      <c r="D52" s="236"/>
    </row>
    <row r="54" spans="1:4" x14ac:dyDescent="0.2">
      <c r="A54" s="37" t="s">
        <v>20</v>
      </c>
      <c r="B54" s="21">
        <f>INPUT!D16</f>
        <v>0</v>
      </c>
      <c r="C54" s="120" t="s">
        <v>23</v>
      </c>
      <c r="D54" s="118">
        <f>INPUT!D18</f>
        <v>0</v>
      </c>
    </row>
    <row r="55" spans="1:4" x14ac:dyDescent="0.2">
      <c r="A55" s="37" t="s">
        <v>33</v>
      </c>
      <c r="B55" s="21">
        <f>INPUT!K16</f>
        <v>0</v>
      </c>
      <c r="C55" s="32" t="s">
        <v>24</v>
      </c>
      <c r="D55" s="15" t="s">
        <v>72</v>
      </c>
    </row>
    <row r="56" spans="1:4" x14ac:dyDescent="0.2">
      <c r="A56" s="37" t="s">
        <v>79</v>
      </c>
      <c r="B56" s="21">
        <f>INPUT!K17</f>
        <v>0</v>
      </c>
    </row>
    <row r="58" spans="1:4" x14ac:dyDescent="0.2">
      <c r="A58" s="246" t="s">
        <v>153</v>
      </c>
      <c r="B58" s="210" t="s">
        <v>25</v>
      </c>
      <c r="C58" s="210" t="s">
        <v>29</v>
      </c>
      <c r="D58" s="246" t="s">
        <v>34</v>
      </c>
    </row>
    <row r="59" spans="1:4" x14ac:dyDescent="0.2">
      <c r="A59" s="247"/>
      <c r="B59" s="210"/>
      <c r="C59" s="210"/>
      <c r="D59" s="247"/>
    </row>
    <row r="60" spans="1:4" x14ac:dyDescent="0.2">
      <c r="A60" s="92">
        <f>Pemetaan!B93</f>
        <v>0</v>
      </c>
      <c r="B60" s="92">
        <f>Pemetaan!D93</f>
        <v>0</v>
      </c>
      <c r="C60" s="92">
        <f>Pemetaan!G93</f>
        <v>0</v>
      </c>
      <c r="D60" s="186">
        <f>Remedial!D60</f>
        <v>0</v>
      </c>
    </row>
    <row r="61" spans="1:4" x14ac:dyDescent="0.2">
      <c r="A61" s="92">
        <f>Pemetaan!B94</f>
        <v>0</v>
      </c>
      <c r="B61" s="92">
        <f>Pemetaan!D94</f>
        <v>0</v>
      </c>
      <c r="C61" s="92">
        <f>Pemetaan!G94</f>
        <v>0</v>
      </c>
      <c r="D61" s="186">
        <f>Remedial!D61</f>
        <v>0</v>
      </c>
    </row>
    <row r="62" spans="1:4" x14ac:dyDescent="0.2">
      <c r="A62" s="92">
        <f>Pemetaan!B95</f>
        <v>0</v>
      </c>
      <c r="B62" s="92">
        <f>Pemetaan!D95</f>
        <v>0</v>
      </c>
      <c r="C62" s="92">
        <f>Pemetaan!G95</f>
        <v>0</v>
      </c>
      <c r="D62" s="186">
        <f>Remedial!D62</f>
        <v>0</v>
      </c>
    </row>
    <row r="63" spans="1:4" x14ac:dyDescent="0.2">
      <c r="A63" s="92">
        <f>Pemetaan!B96</f>
        <v>0</v>
      </c>
      <c r="B63" s="92">
        <f>Pemetaan!D96</f>
        <v>0</v>
      </c>
      <c r="C63" s="92">
        <f>Pemetaan!G96</f>
        <v>0</v>
      </c>
      <c r="D63" s="186">
        <f>Remedial!D63</f>
        <v>0</v>
      </c>
    </row>
    <row r="64" spans="1:4" x14ac:dyDescent="0.2">
      <c r="A64" s="92">
        <f>Pemetaan!B97</f>
        <v>0</v>
      </c>
      <c r="B64" s="92">
        <f>Pemetaan!D97</f>
        <v>0</v>
      </c>
      <c r="C64" s="92">
        <f>Pemetaan!G97</f>
        <v>0</v>
      </c>
      <c r="D64" s="186">
        <f>Remedial!D64</f>
        <v>0</v>
      </c>
    </row>
    <row r="65" spans="1:4" x14ac:dyDescent="0.2">
      <c r="A65" s="92">
        <f>Pemetaan!B98</f>
        <v>0</v>
      </c>
      <c r="B65" s="92">
        <f>Pemetaan!D98</f>
        <v>0</v>
      </c>
      <c r="C65" s="92">
        <f>Pemetaan!G98</f>
        <v>0</v>
      </c>
      <c r="D65" s="186">
        <f>Remedial!D65</f>
        <v>0</v>
      </c>
    </row>
    <row r="66" spans="1:4" x14ac:dyDescent="0.2">
      <c r="A66" s="92">
        <f>Pemetaan!B99</f>
        <v>0</v>
      </c>
      <c r="B66" s="92">
        <f>Pemetaan!D99</f>
        <v>0</v>
      </c>
      <c r="C66" s="92">
        <f>Pemetaan!G99</f>
        <v>0</v>
      </c>
      <c r="D66" s="186">
        <f>Remedial!D66</f>
        <v>0</v>
      </c>
    </row>
    <row r="67" spans="1:4" x14ac:dyDescent="0.2">
      <c r="A67" s="92">
        <f>Pemetaan!B100</f>
        <v>0</v>
      </c>
      <c r="B67" s="92">
        <f>Pemetaan!D100</f>
        <v>0</v>
      </c>
      <c r="C67" s="92">
        <f>Pemetaan!G100</f>
        <v>0</v>
      </c>
      <c r="D67" s="186">
        <f>Remedial!D67</f>
        <v>0</v>
      </c>
    </row>
    <row r="68" spans="1:4" x14ac:dyDescent="0.2">
      <c r="A68" s="92">
        <f>Pemetaan!B101</f>
        <v>0</v>
      </c>
      <c r="B68" s="92">
        <f>Pemetaan!D101</f>
        <v>0</v>
      </c>
      <c r="C68" s="92">
        <f>Pemetaan!G101</f>
        <v>0</v>
      </c>
      <c r="D68" s="186">
        <f>Remedial!D68</f>
        <v>0</v>
      </c>
    </row>
    <row r="69" spans="1:4" x14ac:dyDescent="0.2">
      <c r="A69" s="92">
        <f>Pemetaan!B102</f>
        <v>0</v>
      </c>
      <c r="B69" s="92">
        <f>Pemetaan!D102</f>
        <v>0</v>
      </c>
      <c r="C69" s="92">
        <f>Pemetaan!G102</f>
        <v>0</v>
      </c>
      <c r="D69" s="186">
        <f>Remedial!D69</f>
        <v>0</v>
      </c>
    </row>
    <row r="70" spans="1:4" x14ac:dyDescent="0.2">
      <c r="A70" s="92">
        <f>Pemetaan!B103</f>
        <v>0</v>
      </c>
      <c r="B70" s="92">
        <f>Pemetaan!D103</f>
        <v>0</v>
      </c>
      <c r="C70" s="92">
        <f>Pemetaan!G103</f>
        <v>0</v>
      </c>
      <c r="D70" s="186">
        <f>Remedial!D70</f>
        <v>0</v>
      </c>
    </row>
    <row r="71" spans="1:4" x14ac:dyDescent="0.2">
      <c r="A71" s="92">
        <f>Pemetaan!B104</f>
        <v>0</v>
      </c>
      <c r="B71" s="92">
        <f>Pemetaan!D104</f>
        <v>0</v>
      </c>
      <c r="C71" s="92">
        <f>Pemetaan!G104</f>
        <v>0</v>
      </c>
      <c r="D71" s="186">
        <f>Remedial!D71</f>
        <v>0</v>
      </c>
    </row>
    <row r="72" spans="1:4" x14ac:dyDescent="0.2">
      <c r="A72" s="92">
        <f>Pemetaan!B105</f>
        <v>0</v>
      </c>
      <c r="B72" s="92">
        <f>Pemetaan!D105</f>
        <v>0</v>
      </c>
      <c r="C72" s="92">
        <f>Pemetaan!G105</f>
        <v>0</v>
      </c>
      <c r="D72" s="186">
        <f>Remedial!D72</f>
        <v>0</v>
      </c>
    </row>
    <row r="73" spans="1:4" x14ac:dyDescent="0.2">
      <c r="A73" s="92">
        <f>Pemetaan!B106</f>
        <v>0</v>
      </c>
      <c r="B73" s="92">
        <f>Pemetaan!D106</f>
        <v>0</v>
      </c>
      <c r="C73" s="92">
        <f>Pemetaan!G106</f>
        <v>0</v>
      </c>
      <c r="D73" s="186">
        <f>Remedial!D73</f>
        <v>0</v>
      </c>
    </row>
    <row r="74" spans="1:4" x14ac:dyDescent="0.2">
      <c r="A74" s="92">
        <f>Pemetaan!B107</f>
        <v>0</v>
      </c>
      <c r="B74" s="92">
        <f>Pemetaan!D107</f>
        <v>0</v>
      </c>
      <c r="C74" s="92">
        <f>Pemetaan!G107</f>
        <v>0</v>
      </c>
      <c r="D74" s="186">
        <f>Remedial!D74</f>
        <v>0</v>
      </c>
    </row>
    <row r="75" spans="1:4" x14ac:dyDescent="0.2">
      <c r="A75" s="92">
        <f>Pemetaan!B108</f>
        <v>0</v>
      </c>
      <c r="B75" s="92">
        <f>Pemetaan!D108</f>
        <v>0</v>
      </c>
      <c r="C75" s="92">
        <f>Pemetaan!G108</f>
        <v>0</v>
      </c>
      <c r="D75" s="186">
        <f>Remedial!D75</f>
        <v>0</v>
      </c>
    </row>
    <row r="76" spans="1:4" x14ac:dyDescent="0.2">
      <c r="A76" s="92">
        <f>Pemetaan!B109</f>
        <v>0</v>
      </c>
      <c r="B76" s="92">
        <f>Pemetaan!D109</f>
        <v>0</v>
      </c>
      <c r="C76" s="92">
        <f>Pemetaan!G109</f>
        <v>0</v>
      </c>
      <c r="D76" s="186">
        <f>Remedial!D76</f>
        <v>0</v>
      </c>
    </row>
    <row r="77" spans="1:4" x14ac:dyDescent="0.2">
      <c r="A77" s="92">
        <f>Pemetaan!B110</f>
        <v>0</v>
      </c>
      <c r="B77" s="92">
        <f>Pemetaan!D110</f>
        <v>0</v>
      </c>
      <c r="C77" s="92">
        <f>Pemetaan!G110</f>
        <v>0</v>
      </c>
      <c r="D77" s="186">
        <f>Remedial!D77</f>
        <v>0</v>
      </c>
    </row>
    <row r="78" spans="1:4" x14ac:dyDescent="0.2">
      <c r="A78" s="92">
        <f>Pemetaan!B111</f>
        <v>0</v>
      </c>
      <c r="B78" s="92">
        <f>Pemetaan!D111</f>
        <v>0</v>
      </c>
      <c r="C78" s="92">
        <f>Pemetaan!G111</f>
        <v>0</v>
      </c>
      <c r="D78" s="186">
        <f>Remedial!D78</f>
        <v>0</v>
      </c>
    </row>
    <row r="79" spans="1:4" x14ac:dyDescent="0.2">
      <c r="A79" s="92">
        <f>Pemetaan!B112</f>
        <v>0</v>
      </c>
      <c r="B79" s="92">
        <f>Pemetaan!D112</f>
        <v>0</v>
      </c>
      <c r="C79" s="92">
        <f>Pemetaan!G112</f>
        <v>0</v>
      </c>
      <c r="D79" s="186">
        <f>Remedial!D79</f>
        <v>0</v>
      </c>
    </row>
    <row r="80" spans="1:4" x14ac:dyDescent="0.2">
      <c r="A80" s="92">
        <f>Pemetaan!B113</f>
        <v>0</v>
      </c>
      <c r="B80" s="92">
        <f>Pemetaan!D113</f>
        <v>0</v>
      </c>
      <c r="C80" s="92">
        <f>Pemetaan!G113</f>
        <v>0</v>
      </c>
      <c r="D80" s="186">
        <f>Remedial!D80</f>
        <v>0</v>
      </c>
    </row>
    <row r="81" spans="1:4" x14ac:dyDescent="0.2">
      <c r="A81" s="92">
        <f>Pemetaan!B114</f>
        <v>0</v>
      </c>
      <c r="B81" s="92">
        <f>Pemetaan!D114</f>
        <v>0</v>
      </c>
      <c r="C81" s="92">
        <f>Pemetaan!G114</f>
        <v>0</v>
      </c>
      <c r="D81" s="186">
        <f>Remedial!D81</f>
        <v>0</v>
      </c>
    </row>
    <row r="82" spans="1:4" x14ac:dyDescent="0.2">
      <c r="A82" s="92">
        <f>Pemetaan!B115</f>
        <v>0</v>
      </c>
      <c r="B82" s="92">
        <f>Pemetaan!D115</f>
        <v>0</v>
      </c>
      <c r="C82" s="92">
        <f>Pemetaan!G115</f>
        <v>0</v>
      </c>
      <c r="D82" s="186">
        <f>Remedial!D82</f>
        <v>0</v>
      </c>
    </row>
    <row r="83" spans="1:4" x14ac:dyDescent="0.2">
      <c r="A83" s="92">
        <f>Pemetaan!B116</f>
        <v>0</v>
      </c>
      <c r="B83" s="92">
        <f>Pemetaan!D116</f>
        <v>0</v>
      </c>
      <c r="C83" s="92">
        <f>Pemetaan!G116</f>
        <v>0</v>
      </c>
      <c r="D83" s="186">
        <f>Remedial!D83</f>
        <v>0</v>
      </c>
    </row>
    <row r="84" spans="1:4" x14ac:dyDescent="0.2">
      <c r="A84" s="92">
        <f>Pemetaan!B117</f>
        <v>0</v>
      </c>
      <c r="B84" s="92">
        <f>Pemetaan!D117</f>
        <v>0</v>
      </c>
      <c r="C84" s="92">
        <f>Pemetaan!G117</f>
        <v>0</v>
      </c>
      <c r="D84" s="186">
        <f>Remedial!D84</f>
        <v>0</v>
      </c>
    </row>
    <row r="85" spans="1:4" x14ac:dyDescent="0.2">
      <c r="A85" s="92">
        <f>Pemetaan!B118</f>
        <v>0</v>
      </c>
      <c r="B85" s="92">
        <f>Pemetaan!D118</f>
        <v>0</v>
      </c>
      <c r="C85" s="92">
        <f>Pemetaan!G118</f>
        <v>0</v>
      </c>
      <c r="D85" s="186">
        <f>Remedial!D85</f>
        <v>0</v>
      </c>
    </row>
    <row r="86" spans="1:4" x14ac:dyDescent="0.2">
      <c r="A86" s="92">
        <f>Pemetaan!B119</f>
        <v>0</v>
      </c>
      <c r="B86" s="92">
        <f>Pemetaan!D119</f>
        <v>0</v>
      </c>
      <c r="C86" s="92">
        <f>Pemetaan!G119</f>
        <v>0</v>
      </c>
      <c r="D86" s="186">
        <f>Remedial!D86</f>
        <v>0</v>
      </c>
    </row>
    <row r="87" spans="1:4" x14ac:dyDescent="0.2">
      <c r="A87" s="92">
        <f>Pemetaan!B120</f>
        <v>0</v>
      </c>
      <c r="B87" s="92">
        <f>Pemetaan!D120</f>
        <v>0</v>
      </c>
      <c r="C87" s="92">
        <f>Pemetaan!G120</f>
        <v>0</v>
      </c>
      <c r="D87" s="186">
        <f>Remedial!D87</f>
        <v>0</v>
      </c>
    </row>
    <row r="88" spans="1:4" x14ac:dyDescent="0.2">
      <c r="A88" s="92">
        <f>Pemetaan!B121</f>
        <v>0</v>
      </c>
      <c r="B88" s="92">
        <f>Pemetaan!D121</f>
        <v>0</v>
      </c>
      <c r="C88" s="92">
        <f>Pemetaan!G121</f>
        <v>0</v>
      </c>
      <c r="D88" s="186">
        <f>Remedial!D88</f>
        <v>0</v>
      </c>
    </row>
    <row r="89" spans="1:4" x14ac:dyDescent="0.2">
      <c r="A89" s="92">
        <f>Pemetaan!B122</f>
        <v>0</v>
      </c>
      <c r="B89" s="92">
        <f>Pemetaan!D122</f>
        <v>0</v>
      </c>
      <c r="C89" s="92">
        <f>Pemetaan!G122</f>
        <v>0</v>
      </c>
      <c r="D89" s="186">
        <f>Remedial!D89</f>
        <v>0</v>
      </c>
    </row>
    <row r="90" spans="1:4" x14ac:dyDescent="0.2">
      <c r="A90" s="40"/>
      <c r="B90" s="40"/>
    </row>
    <row r="91" spans="1:4" x14ac:dyDescent="0.2">
      <c r="A91" s="40"/>
      <c r="B91" s="40"/>
    </row>
    <row r="92" spans="1:4" x14ac:dyDescent="0.2">
      <c r="A92" s="40"/>
      <c r="B92" s="40"/>
    </row>
    <row r="93" spans="1:4" x14ac:dyDescent="0.2">
      <c r="A93" s="17" t="s">
        <v>11</v>
      </c>
      <c r="B93" s="40"/>
      <c r="C93" s="30" t="s">
        <v>68</v>
      </c>
      <c r="D93" s="124">
        <f>INPUT!D17</f>
        <v>0</v>
      </c>
    </row>
    <row r="94" spans="1:4" x14ac:dyDescent="0.2">
      <c r="A94" s="17" t="s">
        <v>161</v>
      </c>
      <c r="B94" s="40"/>
      <c r="C94" s="17"/>
      <c r="D94" s="21" t="s">
        <v>12</v>
      </c>
    </row>
    <row r="95" spans="1:4" x14ac:dyDescent="0.2">
      <c r="A95" s="17"/>
      <c r="B95" s="40"/>
      <c r="C95" s="17"/>
      <c r="D95" s="17"/>
    </row>
    <row r="96" spans="1:4" x14ac:dyDescent="0.2">
      <c r="A96" s="17"/>
      <c r="B96" s="40"/>
      <c r="C96" s="17"/>
      <c r="D96" s="17"/>
    </row>
    <row r="97" spans="1:4" x14ac:dyDescent="0.2">
      <c r="A97" s="17"/>
      <c r="B97" s="40"/>
      <c r="C97" s="17"/>
      <c r="D97" s="17"/>
    </row>
    <row r="98" spans="1:4" x14ac:dyDescent="0.2">
      <c r="A98" s="32" t="s">
        <v>162</v>
      </c>
      <c r="B98" s="40"/>
      <c r="C98" s="17"/>
      <c r="D98" s="167">
        <f>INPUT!D15</f>
        <v>0</v>
      </c>
    </row>
    <row r="99" spans="1:4" x14ac:dyDescent="0.2">
      <c r="A99" s="40"/>
      <c r="B99" s="40"/>
    </row>
    <row r="100" spans="1:4" x14ac:dyDescent="0.2">
      <c r="A100" s="40"/>
      <c r="B100" s="40"/>
    </row>
    <row r="101" spans="1:4" x14ac:dyDescent="0.2">
      <c r="A101" s="40"/>
      <c r="B101" s="40"/>
    </row>
    <row r="102" spans="1:4" x14ac:dyDescent="0.2">
      <c r="A102" s="40"/>
      <c r="B102" s="40"/>
    </row>
    <row r="103" spans="1:4" x14ac:dyDescent="0.2">
      <c r="A103" s="40"/>
      <c r="B103" s="40"/>
    </row>
    <row r="104" spans="1:4" x14ac:dyDescent="0.2">
      <c r="A104" s="40"/>
      <c r="B104" s="40"/>
    </row>
    <row r="105" spans="1:4" x14ac:dyDescent="0.2">
      <c r="A105" s="40"/>
      <c r="B105" s="40"/>
    </row>
    <row r="106" spans="1:4" x14ac:dyDescent="0.2">
      <c r="A106" s="40"/>
      <c r="B106" s="40"/>
    </row>
    <row r="107" spans="1:4" x14ac:dyDescent="0.2">
      <c r="A107" s="40"/>
      <c r="B107" s="40"/>
    </row>
    <row r="108" spans="1:4" x14ac:dyDescent="0.2">
      <c r="A108" s="40"/>
      <c r="B108" s="40"/>
    </row>
    <row r="109" spans="1:4" x14ac:dyDescent="0.2">
      <c r="A109" s="40"/>
      <c r="B109" s="40"/>
    </row>
    <row r="110" spans="1:4" x14ac:dyDescent="0.2">
      <c r="A110" s="40"/>
      <c r="B110" s="40"/>
    </row>
    <row r="111" spans="1:4" x14ac:dyDescent="0.2">
      <c r="A111" s="40"/>
      <c r="B111" s="40"/>
    </row>
    <row r="112" spans="1:4" x14ac:dyDescent="0.2">
      <c r="A112" s="40"/>
      <c r="B112" s="40"/>
    </row>
    <row r="113" spans="1:2" x14ac:dyDescent="0.2">
      <c r="A113" s="40"/>
      <c r="B113" s="40"/>
    </row>
    <row r="114" spans="1:2" x14ac:dyDescent="0.2">
      <c r="A114" s="40"/>
      <c r="B114" s="40"/>
    </row>
    <row r="115" spans="1:2" x14ac:dyDescent="0.2">
      <c r="A115" s="40"/>
      <c r="B115" s="40"/>
    </row>
    <row r="116" spans="1:2" x14ac:dyDescent="0.2">
      <c r="A116" s="40"/>
      <c r="B116" s="40"/>
    </row>
    <row r="117" spans="1:2" x14ac:dyDescent="0.2">
      <c r="A117" s="40"/>
      <c r="B117" s="40"/>
    </row>
    <row r="118" spans="1:2" x14ac:dyDescent="0.2">
      <c r="A118" s="40"/>
      <c r="B118" s="40"/>
    </row>
    <row r="119" spans="1:2" x14ac:dyDescent="0.2">
      <c r="A119" s="40"/>
      <c r="B119" s="40"/>
    </row>
    <row r="120" spans="1:2" x14ac:dyDescent="0.2">
      <c r="A120" s="40"/>
      <c r="B120" s="40"/>
    </row>
    <row r="121" spans="1:2" x14ac:dyDescent="0.2">
      <c r="A121" s="40"/>
      <c r="B121" s="40"/>
    </row>
    <row r="122" spans="1:2" x14ac:dyDescent="0.2">
      <c r="A122" s="40"/>
      <c r="B122" s="40"/>
    </row>
    <row r="123" spans="1:2" x14ac:dyDescent="0.2">
      <c r="A123" s="40"/>
      <c r="B123" s="40"/>
    </row>
    <row r="124" spans="1:2" x14ac:dyDescent="0.2">
      <c r="A124" s="40"/>
      <c r="B124" s="40"/>
    </row>
    <row r="125" spans="1:2" x14ac:dyDescent="0.2">
      <c r="A125" s="40"/>
      <c r="B125" s="40"/>
    </row>
    <row r="126" spans="1:2" x14ac:dyDescent="0.2">
      <c r="A126" s="40"/>
      <c r="B126" s="40"/>
    </row>
    <row r="127" spans="1:2" x14ac:dyDescent="0.2">
      <c r="A127" s="40"/>
      <c r="B127" s="40"/>
    </row>
    <row r="128" spans="1:2" x14ac:dyDescent="0.2">
      <c r="A128" s="40"/>
      <c r="B128" s="40"/>
    </row>
    <row r="129" spans="1:2" x14ac:dyDescent="0.2">
      <c r="A129" s="40"/>
      <c r="B129" s="40"/>
    </row>
    <row r="130" spans="1:2" x14ac:dyDescent="0.2">
      <c r="A130" s="40"/>
      <c r="B130" s="40"/>
    </row>
    <row r="131" spans="1:2" x14ac:dyDescent="0.2">
      <c r="A131" s="40"/>
      <c r="B131" s="40"/>
    </row>
    <row r="132" spans="1:2" x14ac:dyDescent="0.2">
      <c r="A132" s="40"/>
      <c r="B132" s="40"/>
    </row>
    <row r="133" spans="1:2" x14ac:dyDescent="0.2">
      <c r="A133" s="40"/>
      <c r="B133" s="40"/>
    </row>
    <row r="134" spans="1:2" x14ac:dyDescent="0.2">
      <c r="A134" s="40"/>
      <c r="B134" s="40"/>
    </row>
    <row r="135" spans="1:2" x14ac:dyDescent="0.2">
      <c r="A135" s="40"/>
      <c r="B135" s="40"/>
    </row>
    <row r="136" spans="1:2" x14ac:dyDescent="0.2">
      <c r="A136" s="40"/>
      <c r="B136" s="40"/>
    </row>
    <row r="137" spans="1:2" x14ac:dyDescent="0.2">
      <c r="A137" s="40"/>
      <c r="B137" s="40"/>
    </row>
    <row r="138" spans="1:2" x14ac:dyDescent="0.2">
      <c r="A138" s="40"/>
      <c r="B138" s="40"/>
    </row>
    <row r="139" spans="1:2" x14ac:dyDescent="0.2">
      <c r="A139" s="40"/>
      <c r="B139" s="40"/>
    </row>
    <row r="140" spans="1:2" x14ac:dyDescent="0.2">
      <c r="A140" s="40"/>
      <c r="B140" s="40"/>
    </row>
    <row r="141" spans="1:2" x14ac:dyDescent="0.2">
      <c r="A141" s="40"/>
      <c r="B141" s="40"/>
    </row>
    <row r="142" spans="1:2" x14ac:dyDescent="0.2">
      <c r="A142" s="40"/>
      <c r="B142" s="40"/>
    </row>
    <row r="143" spans="1:2" x14ac:dyDescent="0.2">
      <c r="A143" s="40"/>
      <c r="B143" s="40"/>
    </row>
  </sheetData>
  <sheetProtection algorithmName="SHA-512" hashValue="4IqjIpl/WpQXoc6ueX6/IlaX1ycM5LTvwz94vq0U90OgYBxAPeLTmJM2hg5Es4l/2rgtwIYXpmj4JGK43Tebnw==" saltValue="b6rbpR6tFEKcPL/ruA96UQ==" spinCount="100000" sheet="1" objects="1" scenarios="1" formatRows="0"/>
  <mergeCells count="12">
    <mergeCell ref="A58:A59"/>
    <mergeCell ref="B58:B59"/>
    <mergeCell ref="C58:C59"/>
    <mergeCell ref="D58:D59"/>
    <mergeCell ref="A2:D2"/>
    <mergeCell ref="A52:D52"/>
    <mergeCell ref="A51:D51"/>
    <mergeCell ref="A1:D1"/>
    <mergeCell ref="A8:A9"/>
    <mergeCell ref="B8:B9"/>
    <mergeCell ref="C8:C9"/>
    <mergeCell ref="D8:D9"/>
  </mergeCells>
  <printOptions horizontalCentered="1"/>
  <pageMargins left="0.75" right="0.75" top="0.49" bottom="0.5" header="0.5" footer="0.5"/>
  <pageSetup paperSize="9" scale="85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AC128"/>
  <sheetViews>
    <sheetView workbookViewId="0">
      <selection activeCell="J128" sqref="J128"/>
    </sheetView>
  </sheetViews>
  <sheetFormatPr defaultRowHeight="15" x14ac:dyDescent="0.25"/>
  <cols>
    <col min="1" max="1" width="5.7109375" style="46" customWidth="1"/>
    <col min="2" max="2" width="10.7109375" style="44" customWidth="1"/>
    <col min="3" max="3" width="4.7109375" style="63" customWidth="1"/>
    <col min="4" max="4" width="26.7109375" style="45" customWidth="1"/>
    <col min="5" max="5" width="4.7109375" style="104" customWidth="1"/>
    <col min="6" max="6" width="22.7109375" style="45" customWidth="1"/>
    <col min="7" max="7" width="30.7109375" style="46" customWidth="1"/>
    <col min="8" max="8" width="20.7109375" style="45" customWidth="1"/>
    <col min="9" max="9" width="22.7109375" style="46" customWidth="1"/>
    <col min="10" max="10" width="3.7109375" style="44" customWidth="1"/>
    <col min="11" max="11" width="22.7109375" style="166" customWidth="1"/>
    <col min="12" max="12" width="3.7109375" style="48" customWidth="1"/>
    <col min="13" max="13" width="22.7109375" style="166" customWidth="1"/>
    <col min="14" max="14" width="3.7109375" style="48" customWidth="1"/>
    <col min="15" max="16" width="20.7109375" style="166" customWidth="1"/>
    <col min="17" max="19" width="10.7109375" style="166" customWidth="1"/>
    <col min="20" max="20" width="9.140625" style="46"/>
    <col min="21" max="22" width="9.140625" style="46" hidden="1" customWidth="1"/>
    <col min="23" max="24" width="0" style="46" hidden="1" customWidth="1"/>
    <col min="25" max="29" width="9.140625" style="46" hidden="1" customWidth="1"/>
    <col min="30" max="30" width="9.140625" style="46"/>
    <col min="31" max="31" width="40.7109375" style="46" customWidth="1"/>
    <col min="32" max="16384" width="9.140625" style="46"/>
  </cols>
  <sheetData>
    <row r="2" spans="1:29" ht="46.5" x14ac:dyDescent="0.7">
      <c r="A2" s="43" t="s">
        <v>69</v>
      </c>
    </row>
    <row r="4" spans="1:29" ht="15" customHeight="1" x14ac:dyDescent="0.25">
      <c r="A4" s="251" t="s">
        <v>2</v>
      </c>
      <c r="B4" s="252" t="s">
        <v>9</v>
      </c>
      <c r="C4" s="248" t="s">
        <v>111</v>
      </c>
      <c r="D4" s="250" t="s">
        <v>153</v>
      </c>
      <c r="E4" s="254" t="s">
        <v>112</v>
      </c>
      <c r="F4" s="250" t="s">
        <v>25</v>
      </c>
      <c r="G4" s="251" t="s">
        <v>28</v>
      </c>
      <c r="H4" s="250" t="s">
        <v>29</v>
      </c>
      <c r="I4" s="256" t="s">
        <v>120</v>
      </c>
      <c r="J4" s="257"/>
      <c r="K4" s="257"/>
      <c r="L4" s="257"/>
      <c r="M4" s="257"/>
      <c r="N4" s="258"/>
      <c r="O4" s="248" t="s">
        <v>116</v>
      </c>
      <c r="P4" s="248" t="s">
        <v>117</v>
      </c>
      <c r="Q4" s="259" t="s">
        <v>118</v>
      </c>
      <c r="R4" s="259"/>
      <c r="S4" s="259"/>
      <c r="T4" s="248" t="s">
        <v>119</v>
      </c>
      <c r="U4" s="106"/>
      <c r="V4" s="106"/>
      <c r="W4" s="106"/>
      <c r="X4" s="106"/>
    </row>
    <row r="5" spans="1:29" x14ac:dyDescent="0.25">
      <c r="A5" s="251"/>
      <c r="B5" s="253"/>
      <c r="C5" s="249"/>
      <c r="D5" s="250"/>
      <c r="E5" s="255"/>
      <c r="F5" s="250"/>
      <c r="G5" s="251"/>
      <c r="H5" s="250"/>
      <c r="I5" s="256" t="s">
        <v>113</v>
      </c>
      <c r="J5" s="258"/>
      <c r="K5" s="256" t="s">
        <v>114</v>
      </c>
      <c r="L5" s="258"/>
      <c r="M5" s="256" t="s">
        <v>115</v>
      </c>
      <c r="N5" s="258"/>
      <c r="O5" s="249"/>
      <c r="P5" s="249"/>
      <c r="Q5" s="136" t="s">
        <v>123</v>
      </c>
      <c r="R5" s="136" t="s">
        <v>122</v>
      </c>
      <c r="S5" s="136" t="s">
        <v>121</v>
      </c>
      <c r="T5" s="249"/>
      <c r="U5" s="106"/>
      <c r="V5" s="106"/>
      <c r="W5" s="106"/>
      <c r="X5" s="106"/>
      <c r="Y5" s="46" t="s">
        <v>86</v>
      </c>
      <c r="AA5" s="46" t="s">
        <v>89</v>
      </c>
      <c r="AC5" s="46" t="s">
        <v>87</v>
      </c>
    </row>
    <row r="6" spans="1:29" x14ac:dyDescent="0.25">
      <c r="A6" s="105">
        <v>1</v>
      </c>
      <c r="B6" s="178"/>
      <c r="C6" s="143"/>
      <c r="D6" s="140">
        <f t="shared" ref="D6:D37" si="0">VLOOKUP(C6,LP_table_SK_1,2,0)</f>
        <v>0</v>
      </c>
      <c r="E6" s="102"/>
      <c r="F6" s="140">
        <f t="shared" ref="F6:F37" si="1">VLOOKUP(E6,LP_table_KD_1,2,0)</f>
        <v>0</v>
      </c>
      <c r="G6" s="141">
        <f t="shared" ref="G6:G37" si="2">VLOOKUP(E6,LP_table_KD_1,3,0)</f>
        <v>0</v>
      </c>
      <c r="H6" s="140">
        <f t="shared" ref="H6:H37" si="3">VLOOKUP(E6,LP_table_KD_1,4,0)</f>
        <v>0</v>
      </c>
      <c r="I6" s="98"/>
      <c r="J6" s="110"/>
      <c r="K6" s="98"/>
      <c r="L6" s="110"/>
      <c r="M6" s="98"/>
      <c r="N6" s="110"/>
      <c r="O6" s="99"/>
      <c r="P6" s="99"/>
      <c r="Q6" s="101"/>
      <c r="R6" s="101"/>
      <c r="S6" s="101"/>
      <c r="T6" s="109" t="str">
        <f>IF(U6=V6," ","X")</f>
        <v>X</v>
      </c>
      <c r="U6" s="108">
        <f>B6*45</f>
        <v>0</v>
      </c>
      <c r="V6" s="107">
        <f>15+J6+L6+N6</f>
        <v>15</v>
      </c>
      <c r="W6" s="107"/>
      <c r="X6" s="107"/>
      <c r="Y6" s="46" t="s">
        <v>98</v>
      </c>
      <c r="AA6" s="46" t="s">
        <v>90</v>
      </c>
      <c r="AC6" s="46" t="s">
        <v>96</v>
      </c>
    </row>
    <row r="7" spans="1:29" x14ac:dyDescent="0.25">
      <c r="A7" s="105">
        <v>2</v>
      </c>
      <c r="B7" s="142"/>
      <c r="C7" s="144"/>
      <c r="D7" s="140">
        <f t="shared" si="0"/>
        <v>0</v>
      </c>
      <c r="E7" s="102"/>
      <c r="F7" s="140">
        <f t="shared" si="1"/>
        <v>0</v>
      </c>
      <c r="G7" s="141">
        <f t="shared" si="2"/>
        <v>0</v>
      </c>
      <c r="H7" s="140">
        <f t="shared" si="3"/>
        <v>0</v>
      </c>
      <c r="I7" s="98"/>
      <c r="J7" s="110"/>
      <c r="K7" s="98"/>
      <c r="L7" s="110"/>
      <c r="M7" s="98"/>
      <c r="N7" s="110"/>
      <c r="O7" s="100"/>
      <c r="P7" s="99"/>
      <c r="Q7" s="101"/>
      <c r="R7" s="101"/>
      <c r="S7" s="101"/>
      <c r="T7" s="109" t="str">
        <f t="shared" ref="T7:T70" si="4">IF(U7=V7," ","X")</f>
        <v>X</v>
      </c>
      <c r="U7" s="108">
        <f t="shared" ref="U7:U41" si="5">B7*45</f>
        <v>0</v>
      </c>
      <c r="V7" s="107">
        <f t="shared" ref="V7:V41" si="6">15+J7+L7+N7</f>
        <v>15</v>
      </c>
      <c r="W7" s="107"/>
      <c r="X7" s="107"/>
      <c r="Y7" s="46" t="s">
        <v>1</v>
      </c>
      <c r="AA7" s="46" t="s">
        <v>91</v>
      </c>
      <c r="AC7" s="46" t="s">
        <v>97</v>
      </c>
    </row>
    <row r="8" spans="1:29" x14ac:dyDescent="0.25">
      <c r="A8" s="49">
        <v>3</v>
      </c>
      <c r="B8" s="142"/>
      <c r="C8" s="144"/>
      <c r="D8" s="140">
        <f t="shared" si="0"/>
        <v>0</v>
      </c>
      <c r="E8" s="102"/>
      <c r="F8" s="140">
        <f t="shared" si="1"/>
        <v>0</v>
      </c>
      <c r="G8" s="141">
        <f t="shared" si="2"/>
        <v>0</v>
      </c>
      <c r="H8" s="140">
        <f t="shared" si="3"/>
        <v>0</v>
      </c>
      <c r="I8" s="61"/>
      <c r="J8" s="111"/>
      <c r="K8" s="61"/>
      <c r="L8" s="111"/>
      <c r="M8" s="61"/>
      <c r="N8" s="111"/>
      <c r="O8" s="61"/>
      <c r="P8" s="61"/>
      <c r="Q8" s="101"/>
      <c r="R8" s="101"/>
      <c r="S8" s="101"/>
      <c r="T8" s="109" t="str">
        <f t="shared" si="4"/>
        <v>X</v>
      </c>
      <c r="U8" s="108">
        <f t="shared" si="5"/>
        <v>0</v>
      </c>
      <c r="V8" s="107">
        <f t="shared" si="6"/>
        <v>15</v>
      </c>
      <c r="W8" s="107"/>
      <c r="X8" s="107"/>
      <c r="AA8" s="46" t="s">
        <v>92</v>
      </c>
    </row>
    <row r="9" spans="1:29" x14ac:dyDescent="0.25">
      <c r="A9" s="49">
        <v>4</v>
      </c>
      <c r="B9" s="142"/>
      <c r="C9" s="144"/>
      <c r="D9" s="140">
        <f t="shared" si="0"/>
        <v>0</v>
      </c>
      <c r="E9" s="102"/>
      <c r="F9" s="140">
        <f t="shared" si="1"/>
        <v>0</v>
      </c>
      <c r="G9" s="141">
        <f t="shared" si="2"/>
        <v>0</v>
      </c>
      <c r="H9" s="140">
        <f t="shared" si="3"/>
        <v>0</v>
      </c>
      <c r="I9" s="61"/>
      <c r="J9" s="111"/>
      <c r="K9" s="61"/>
      <c r="L9" s="111"/>
      <c r="M9" s="61"/>
      <c r="N9" s="111"/>
      <c r="O9" s="61"/>
      <c r="P9" s="61"/>
      <c r="Q9" s="101"/>
      <c r="R9" s="101"/>
      <c r="S9" s="101"/>
      <c r="T9" s="109" t="str">
        <f t="shared" si="4"/>
        <v>X</v>
      </c>
      <c r="U9" s="108">
        <f t="shared" si="5"/>
        <v>0</v>
      </c>
      <c r="V9" s="107">
        <f t="shared" si="6"/>
        <v>15</v>
      </c>
      <c r="W9" s="107"/>
      <c r="X9" s="107"/>
      <c r="AA9" s="46" t="s">
        <v>93</v>
      </c>
    </row>
    <row r="10" spans="1:29" x14ac:dyDescent="0.25">
      <c r="A10" s="49">
        <v>5</v>
      </c>
      <c r="B10" s="142"/>
      <c r="C10" s="144"/>
      <c r="D10" s="140">
        <f t="shared" si="0"/>
        <v>0</v>
      </c>
      <c r="E10" s="102"/>
      <c r="F10" s="140">
        <f t="shared" si="1"/>
        <v>0</v>
      </c>
      <c r="G10" s="141">
        <f t="shared" si="2"/>
        <v>0</v>
      </c>
      <c r="H10" s="140">
        <f t="shared" si="3"/>
        <v>0</v>
      </c>
      <c r="I10" s="61"/>
      <c r="J10" s="111"/>
      <c r="K10" s="61"/>
      <c r="L10" s="111"/>
      <c r="M10" s="61"/>
      <c r="N10" s="111"/>
      <c r="O10" s="61"/>
      <c r="P10" s="61"/>
      <c r="Q10" s="101"/>
      <c r="R10" s="101"/>
      <c r="S10" s="101"/>
      <c r="T10" s="109" t="str">
        <f t="shared" si="4"/>
        <v>X</v>
      </c>
      <c r="U10" s="108">
        <f t="shared" si="5"/>
        <v>0</v>
      </c>
      <c r="V10" s="107">
        <f t="shared" si="6"/>
        <v>15</v>
      </c>
      <c r="W10" s="107"/>
      <c r="X10" s="107"/>
      <c r="AA10" s="46" t="s">
        <v>94</v>
      </c>
    </row>
    <row r="11" spans="1:29" x14ac:dyDescent="0.25">
      <c r="A11" s="49">
        <v>6</v>
      </c>
      <c r="B11" s="142"/>
      <c r="C11" s="144"/>
      <c r="D11" s="140">
        <f t="shared" si="0"/>
        <v>0</v>
      </c>
      <c r="E11" s="102"/>
      <c r="F11" s="140">
        <f t="shared" si="1"/>
        <v>0</v>
      </c>
      <c r="G11" s="141">
        <f t="shared" si="2"/>
        <v>0</v>
      </c>
      <c r="H11" s="140">
        <f t="shared" si="3"/>
        <v>0</v>
      </c>
      <c r="I11" s="61"/>
      <c r="J11" s="111"/>
      <c r="K11" s="61"/>
      <c r="L11" s="111"/>
      <c r="M11" s="61"/>
      <c r="N11" s="111"/>
      <c r="O11" s="61"/>
      <c r="P11" s="61"/>
      <c r="Q11" s="101"/>
      <c r="R11" s="101"/>
      <c r="S11" s="101"/>
      <c r="T11" s="109" t="str">
        <f t="shared" si="4"/>
        <v>X</v>
      </c>
      <c r="U11" s="108">
        <f t="shared" si="5"/>
        <v>0</v>
      </c>
      <c r="V11" s="107">
        <f t="shared" si="6"/>
        <v>15</v>
      </c>
      <c r="W11" s="107"/>
      <c r="X11" s="107"/>
      <c r="AA11" s="46" t="s">
        <v>95</v>
      </c>
    </row>
    <row r="12" spans="1:29" x14ac:dyDescent="0.25">
      <c r="A12" s="49">
        <v>7</v>
      </c>
      <c r="B12" s="142"/>
      <c r="C12" s="144"/>
      <c r="D12" s="140">
        <f t="shared" si="0"/>
        <v>0</v>
      </c>
      <c r="E12" s="102"/>
      <c r="F12" s="140">
        <f t="shared" si="1"/>
        <v>0</v>
      </c>
      <c r="G12" s="141">
        <f t="shared" si="2"/>
        <v>0</v>
      </c>
      <c r="H12" s="140">
        <f t="shared" si="3"/>
        <v>0</v>
      </c>
      <c r="I12" s="61"/>
      <c r="J12" s="111"/>
      <c r="K12" s="61"/>
      <c r="L12" s="111"/>
      <c r="M12" s="61"/>
      <c r="N12" s="111"/>
      <c r="O12" s="61"/>
      <c r="P12" s="61"/>
      <c r="Q12" s="101"/>
      <c r="R12" s="101"/>
      <c r="S12" s="101"/>
      <c r="T12" s="109" t="str">
        <f t="shared" si="4"/>
        <v>X</v>
      </c>
      <c r="U12" s="108">
        <f t="shared" si="5"/>
        <v>0</v>
      </c>
      <c r="V12" s="107">
        <f t="shared" si="6"/>
        <v>15</v>
      </c>
      <c r="W12" s="107"/>
      <c r="X12" s="107"/>
    </row>
    <row r="13" spans="1:29" x14ac:dyDescent="0.25">
      <c r="A13" s="49">
        <v>8</v>
      </c>
      <c r="B13" s="142"/>
      <c r="C13" s="144"/>
      <c r="D13" s="140">
        <f t="shared" si="0"/>
        <v>0</v>
      </c>
      <c r="E13" s="102"/>
      <c r="F13" s="140">
        <f t="shared" si="1"/>
        <v>0</v>
      </c>
      <c r="G13" s="141">
        <f t="shared" si="2"/>
        <v>0</v>
      </c>
      <c r="H13" s="140">
        <f t="shared" si="3"/>
        <v>0</v>
      </c>
      <c r="I13" s="61"/>
      <c r="J13" s="111"/>
      <c r="K13" s="61"/>
      <c r="L13" s="111"/>
      <c r="M13" s="61"/>
      <c r="N13" s="111"/>
      <c r="O13" s="61"/>
      <c r="P13" s="61"/>
      <c r="Q13" s="101"/>
      <c r="R13" s="101"/>
      <c r="S13" s="101"/>
      <c r="T13" s="109" t="str">
        <f t="shared" si="4"/>
        <v>X</v>
      </c>
      <c r="U13" s="108">
        <f t="shared" si="5"/>
        <v>0</v>
      </c>
      <c r="V13" s="107">
        <f t="shared" si="6"/>
        <v>15</v>
      </c>
      <c r="W13" s="107"/>
      <c r="X13" s="107"/>
    </row>
    <row r="14" spans="1:29" x14ac:dyDescent="0.25">
      <c r="A14" s="49">
        <v>9</v>
      </c>
      <c r="B14" s="142"/>
      <c r="C14" s="144"/>
      <c r="D14" s="140">
        <f t="shared" si="0"/>
        <v>0</v>
      </c>
      <c r="E14" s="102"/>
      <c r="F14" s="140">
        <f t="shared" si="1"/>
        <v>0</v>
      </c>
      <c r="G14" s="141">
        <f t="shared" si="2"/>
        <v>0</v>
      </c>
      <c r="H14" s="140">
        <f t="shared" si="3"/>
        <v>0</v>
      </c>
      <c r="I14" s="61"/>
      <c r="J14" s="111"/>
      <c r="K14" s="61"/>
      <c r="L14" s="111"/>
      <c r="M14" s="61"/>
      <c r="N14" s="111"/>
      <c r="O14" s="61"/>
      <c r="P14" s="61"/>
      <c r="Q14" s="101"/>
      <c r="R14" s="101"/>
      <c r="S14" s="101"/>
      <c r="T14" s="109" t="str">
        <f t="shared" si="4"/>
        <v>X</v>
      </c>
      <c r="U14" s="108">
        <f t="shared" si="5"/>
        <v>0</v>
      </c>
      <c r="V14" s="107">
        <f t="shared" si="6"/>
        <v>15</v>
      </c>
      <c r="W14" s="107"/>
      <c r="X14" s="107"/>
    </row>
    <row r="15" spans="1:29" x14ac:dyDescent="0.25">
      <c r="A15" s="49">
        <v>10</v>
      </c>
      <c r="B15" s="142"/>
      <c r="C15" s="144"/>
      <c r="D15" s="140">
        <f t="shared" si="0"/>
        <v>0</v>
      </c>
      <c r="E15" s="102"/>
      <c r="F15" s="140">
        <f t="shared" si="1"/>
        <v>0</v>
      </c>
      <c r="G15" s="141">
        <f t="shared" si="2"/>
        <v>0</v>
      </c>
      <c r="H15" s="140">
        <f t="shared" si="3"/>
        <v>0</v>
      </c>
      <c r="I15" s="61"/>
      <c r="J15" s="111"/>
      <c r="K15" s="61"/>
      <c r="L15" s="111"/>
      <c r="M15" s="61"/>
      <c r="N15" s="111"/>
      <c r="O15" s="61"/>
      <c r="P15" s="61"/>
      <c r="Q15" s="101"/>
      <c r="R15" s="101"/>
      <c r="S15" s="101"/>
      <c r="T15" s="109" t="str">
        <f t="shared" si="4"/>
        <v>X</v>
      </c>
      <c r="U15" s="108">
        <f t="shared" si="5"/>
        <v>0</v>
      </c>
      <c r="V15" s="107">
        <f t="shared" si="6"/>
        <v>15</v>
      </c>
      <c r="W15" s="107"/>
      <c r="X15" s="107"/>
    </row>
    <row r="16" spans="1:29" x14ac:dyDescent="0.25">
      <c r="A16" s="49">
        <v>11</v>
      </c>
      <c r="B16" s="142"/>
      <c r="C16" s="144"/>
      <c r="D16" s="140">
        <f t="shared" si="0"/>
        <v>0</v>
      </c>
      <c r="E16" s="102"/>
      <c r="F16" s="140">
        <f t="shared" si="1"/>
        <v>0</v>
      </c>
      <c r="G16" s="141">
        <f t="shared" si="2"/>
        <v>0</v>
      </c>
      <c r="H16" s="140">
        <f t="shared" si="3"/>
        <v>0</v>
      </c>
      <c r="I16" s="61"/>
      <c r="J16" s="111"/>
      <c r="K16" s="61"/>
      <c r="L16" s="111"/>
      <c r="M16" s="61"/>
      <c r="N16" s="111"/>
      <c r="O16" s="61"/>
      <c r="P16" s="61"/>
      <c r="Q16" s="101"/>
      <c r="R16" s="101"/>
      <c r="S16" s="101"/>
      <c r="T16" s="109" t="str">
        <f t="shared" si="4"/>
        <v>X</v>
      </c>
      <c r="U16" s="108">
        <f t="shared" si="5"/>
        <v>0</v>
      </c>
      <c r="V16" s="107">
        <f t="shared" si="6"/>
        <v>15</v>
      </c>
      <c r="W16" s="107"/>
      <c r="X16" s="107"/>
    </row>
    <row r="17" spans="1:24" x14ac:dyDescent="0.25">
      <c r="A17" s="49">
        <v>12</v>
      </c>
      <c r="B17" s="142"/>
      <c r="C17" s="144"/>
      <c r="D17" s="140">
        <f t="shared" si="0"/>
        <v>0</v>
      </c>
      <c r="E17" s="102"/>
      <c r="F17" s="140">
        <f t="shared" si="1"/>
        <v>0</v>
      </c>
      <c r="G17" s="141">
        <f t="shared" si="2"/>
        <v>0</v>
      </c>
      <c r="H17" s="140">
        <f t="shared" si="3"/>
        <v>0</v>
      </c>
      <c r="I17" s="61"/>
      <c r="J17" s="111"/>
      <c r="K17" s="61"/>
      <c r="L17" s="111"/>
      <c r="M17" s="61"/>
      <c r="N17" s="111"/>
      <c r="O17" s="61"/>
      <c r="P17" s="61"/>
      <c r="Q17" s="101"/>
      <c r="R17" s="101"/>
      <c r="S17" s="101"/>
      <c r="T17" s="109" t="str">
        <f t="shared" si="4"/>
        <v>X</v>
      </c>
      <c r="U17" s="108">
        <f t="shared" si="5"/>
        <v>0</v>
      </c>
      <c r="V17" s="107">
        <f t="shared" si="6"/>
        <v>15</v>
      </c>
      <c r="W17" s="107"/>
      <c r="X17" s="107"/>
    </row>
    <row r="18" spans="1:24" x14ac:dyDescent="0.25">
      <c r="A18" s="49">
        <v>13</v>
      </c>
      <c r="B18" s="142"/>
      <c r="C18" s="144"/>
      <c r="D18" s="140">
        <f t="shared" si="0"/>
        <v>0</v>
      </c>
      <c r="E18" s="102"/>
      <c r="F18" s="140">
        <f t="shared" si="1"/>
        <v>0</v>
      </c>
      <c r="G18" s="141">
        <f t="shared" si="2"/>
        <v>0</v>
      </c>
      <c r="H18" s="140">
        <f t="shared" si="3"/>
        <v>0</v>
      </c>
      <c r="I18" s="61"/>
      <c r="J18" s="111"/>
      <c r="K18" s="61"/>
      <c r="L18" s="111"/>
      <c r="M18" s="61"/>
      <c r="N18" s="111"/>
      <c r="O18" s="61"/>
      <c r="P18" s="61"/>
      <c r="Q18" s="101"/>
      <c r="R18" s="101"/>
      <c r="S18" s="101"/>
      <c r="T18" s="109" t="str">
        <f t="shared" si="4"/>
        <v>X</v>
      </c>
      <c r="U18" s="108">
        <f t="shared" si="5"/>
        <v>0</v>
      </c>
      <c r="V18" s="107">
        <f t="shared" si="6"/>
        <v>15</v>
      </c>
      <c r="W18" s="107"/>
      <c r="X18" s="107"/>
    </row>
    <row r="19" spans="1:24" x14ac:dyDescent="0.25">
      <c r="A19" s="49">
        <v>14</v>
      </c>
      <c r="B19" s="142"/>
      <c r="C19" s="144"/>
      <c r="D19" s="140">
        <f t="shared" si="0"/>
        <v>0</v>
      </c>
      <c r="E19" s="102"/>
      <c r="F19" s="140">
        <f t="shared" si="1"/>
        <v>0</v>
      </c>
      <c r="G19" s="141">
        <f t="shared" si="2"/>
        <v>0</v>
      </c>
      <c r="H19" s="140">
        <f t="shared" si="3"/>
        <v>0</v>
      </c>
      <c r="I19" s="61"/>
      <c r="J19" s="111"/>
      <c r="K19" s="61"/>
      <c r="L19" s="111"/>
      <c r="M19" s="61"/>
      <c r="N19" s="111"/>
      <c r="O19" s="61"/>
      <c r="P19" s="61"/>
      <c r="Q19" s="101"/>
      <c r="R19" s="101"/>
      <c r="S19" s="101"/>
      <c r="T19" s="109" t="str">
        <f t="shared" si="4"/>
        <v>X</v>
      </c>
      <c r="U19" s="108">
        <f t="shared" si="5"/>
        <v>0</v>
      </c>
      <c r="V19" s="107">
        <f t="shared" si="6"/>
        <v>15</v>
      </c>
      <c r="W19" s="107"/>
      <c r="X19" s="107"/>
    </row>
    <row r="20" spans="1:24" x14ac:dyDescent="0.25">
      <c r="A20" s="49">
        <v>15</v>
      </c>
      <c r="B20" s="142"/>
      <c r="C20" s="144"/>
      <c r="D20" s="140">
        <f t="shared" si="0"/>
        <v>0</v>
      </c>
      <c r="E20" s="102"/>
      <c r="F20" s="140">
        <f t="shared" si="1"/>
        <v>0</v>
      </c>
      <c r="G20" s="141">
        <f t="shared" si="2"/>
        <v>0</v>
      </c>
      <c r="H20" s="140">
        <f t="shared" si="3"/>
        <v>0</v>
      </c>
      <c r="I20" s="61"/>
      <c r="J20" s="111"/>
      <c r="K20" s="61"/>
      <c r="L20" s="111"/>
      <c r="M20" s="61"/>
      <c r="N20" s="111"/>
      <c r="O20" s="61"/>
      <c r="P20" s="61"/>
      <c r="Q20" s="101"/>
      <c r="R20" s="101"/>
      <c r="S20" s="101"/>
      <c r="T20" s="109" t="str">
        <f t="shared" si="4"/>
        <v>X</v>
      </c>
      <c r="U20" s="108">
        <f t="shared" si="5"/>
        <v>0</v>
      </c>
      <c r="V20" s="107">
        <f t="shared" si="6"/>
        <v>15</v>
      </c>
      <c r="W20" s="107"/>
      <c r="X20" s="107"/>
    </row>
    <row r="21" spans="1:24" x14ac:dyDescent="0.25">
      <c r="A21" s="49">
        <v>16</v>
      </c>
      <c r="B21" s="142"/>
      <c r="C21" s="144"/>
      <c r="D21" s="140">
        <f t="shared" si="0"/>
        <v>0</v>
      </c>
      <c r="E21" s="102"/>
      <c r="F21" s="140">
        <f t="shared" si="1"/>
        <v>0</v>
      </c>
      <c r="G21" s="141">
        <f t="shared" si="2"/>
        <v>0</v>
      </c>
      <c r="H21" s="140">
        <f t="shared" si="3"/>
        <v>0</v>
      </c>
      <c r="I21" s="61"/>
      <c r="J21" s="111"/>
      <c r="K21" s="61"/>
      <c r="L21" s="111"/>
      <c r="M21" s="61"/>
      <c r="N21" s="111"/>
      <c r="O21" s="61"/>
      <c r="P21" s="61"/>
      <c r="Q21" s="101"/>
      <c r="R21" s="101"/>
      <c r="S21" s="101"/>
      <c r="T21" s="109" t="str">
        <f t="shared" si="4"/>
        <v>X</v>
      </c>
      <c r="U21" s="108">
        <f t="shared" si="5"/>
        <v>0</v>
      </c>
      <c r="V21" s="107">
        <f t="shared" si="6"/>
        <v>15</v>
      </c>
      <c r="W21" s="107"/>
      <c r="X21" s="107"/>
    </row>
    <row r="22" spans="1:24" x14ac:dyDescent="0.25">
      <c r="A22" s="49">
        <v>17</v>
      </c>
      <c r="B22" s="142"/>
      <c r="C22" s="144"/>
      <c r="D22" s="140">
        <f t="shared" si="0"/>
        <v>0</v>
      </c>
      <c r="E22" s="102"/>
      <c r="F22" s="140">
        <f t="shared" si="1"/>
        <v>0</v>
      </c>
      <c r="G22" s="141">
        <f t="shared" si="2"/>
        <v>0</v>
      </c>
      <c r="H22" s="140">
        <f t="shared" si="3"/>
        <v>0</v>
      </c>
      <c r="I22" s="61"/>
      <c r="J22" s="111"/>
      <c r="K22" s="61"/>
      <c r="L22" s="111"/>
      <c r="M22" s="61"/>
      <c r="N22" s="111"/>
      <c r="O22" s="61"/>
      <c r="P22" s="61"/>
      <c r="Q22" s="101"/>
      <c r="R22" s="101"/>
      <c r="S22" s="101"/>
      <c r="T22" s="109" t="str">
        <f t="shared" si="4"/>
        <v>X</v>
      </c>
      <c r="U22" s="108">
        <f t="shared" si="5"/>
        <v>0</v>
      </c>
      <c r="V22" s="107">
        <f t="shared" si="6"/>
        <v>15</v>
      </c>
      <c r="W22" s="107"/>
      <c r="X22" s="107"/>
    </row>
    <row r="23" spans="1:24" x14ac:dyDescent="0.25">
      <c r="A23" s="49">
        <v>18</v>
      </c>
      <c r="B23" s="142"/>
      <c r="C23" s="144"/>
      <c r="D23" s="140">
        <f t="shared" si="0"/>
        <v>0</v>
      </c>
      <c r="E23" s="102"/>
      <c r="F23" s="140">
        <f t="shared" si="1"/>
        <v>0</v>
      </c>
      <c r="G23" s="141">
        <f t="shared" si="2"/>
        <v>0</v>
      </c>
      <c r="H23" s="140">
        <f t="shared" si="3"/>
        <v>0</v>
      </c>
      <c r="I23" s="61"/>
      <c r="J23" s="111"/>
      <c r="K23" s="61"/>
      <c r="L23" s="111"/>
      <c r="M23" s="61"/>
      <c r="N23" s="111"/>
      <c r="O23" s="61"/>
      <c r="P23" s="61"/>
      <c r="Q23" s="101"/>
      <c r="R23" s="101"/>
      <c r="S23" s="101"/>
      <c r="T23" s="109" t="str">
        <f t="shared" si="4"/>
        <v>X</v>
      </c>
      <c r="U23" s="108">
        <f t="shared" si="5"/>
        <v>0</v>
      </c>
      <c r="V23" s="107">
        <f t="shared" si="6"/>
        <v>15</v>
      </c>
      <c r="W23" s="107"/>
      <c r="X23" s="107"/>
    </row>
    <row r="24" spans="1:24" x14ac:dyDescent="0.25">
      <c r="A24" s="49">
        <v>19</v>
      </c>
      <c r="B24" s="142"/>
      <c r="C24" s="144"/>
      <c r="D24" s="140">
        <f t="shared" si="0"/>
        <v>0</v>
      </c>
      <c r="E24" s="102"/>
      <c r="F24" s="140">
        <f t="shared" si="1"/>
        <v>0</v>
      </c>
      <c r="G24" s="141">
        <f t="shared" si="2"/>
        <v>0</v>
      </c>
      <c r="H24" s="140">
        <f t="shared" si="3"/>
        <v>0</v>
      </c>
      <c r="I24" s="61"/>
      <c r="J24" s="111"/>
      <c r="K24" s="61"/>
      <c r="L24" s="111"/>
      <c r="M24" s="61"/>
      <c r="N24" s="111"/>
      <c r="O24" s="61"/>
      <c r="P24" s="61"/>
      <c r="Q24" s="101"/>
      <c r="R24" s="101"/>
      <c r="S24" s="101"/>
      <c r="T24" s="109" t="str">
        <f t="shared" si="4"/>
        <v>X</v>
      </c>
      <c r="U24" s="108">
        <f t="shared" si="5"/>
        <v>0</v>
      </c>
      <c r="V24" s="107">
        <f t="shared" si="6"/>
        <v>15</v>
      </c>
      <c r="W24" s="107"/>
      <c r="X24" s="107"/>
    </row>
    <row r="25" spans="1:24" x14ac:dyDescent="0.25">
      <c r="A25" s="49">
        <v>20</v>
      </c>
      <c r="B25" s="142"/>
      <c r="C25" s="144"/>
      <c r="D25" s="140">
        <f t="shared" si="0"/>
        <v>0</v>
      </c>
      <c r="E25" s="102"/>
      <c r="F25" s="140">
        <f t="shared" si="1"/>
        <v>0</v>
      </c>
      <c r="G25" s="141">
        <f t="shared" si="2"/>
        <v>0</v>
      </c>
      <c r="H25" s="140">
        <f t="shared" si="3"/>
        <v>0</v>
      </c>
      <c r="I25" s="61"/>
      <c r="J25" s="111"/>
      <c r="K25" s="61"/>
      <c r="L25" s="111"/>
      <c r="M25" s="61"/>
      <c r="N25" s="111"/>
      <c r="O25" s="61"/>
      <c r="P25" s="61"/>
      <c r="Q25" s="101"/>
      <c r="R25" s="101"/>
      <c r="S25" s="101"/>
      <c r="T25" s="109" t="str">
        <f t="shared" si="4"/>
        <v>X</v>
      </c>
      <c r="U25" s="108">
        <f t="shared" si="5"/>
        <v>0</v>
      </c>
      <c r="V25" s="107">
        <f t="shared" si="6"/>
        <v>15</v>
      </c>
      <c r="W25" s="107"/>
      <c r="X25" s="107"/>
    </row>
    <row r="26" spans="1:24" x14ac:dyDescent="0.25">
      <c r="A26" s="49">
        <v>21</v>
      </c>
      <c r="B26" s="142"/>
      <c r="C26" s="144"/>
      <c r="D26" s="140">
        <f t="shared" si="0"/>
        <v>0</v>
      </c>
      <c r="E26" s="102"/>
      <c r="F26" s="140">
        <f t="shared" si="1"/>
        <v>0</v>
      </c>
      <c r="G26" s="141">
        <f t="shared" si="2"/>
        <v>0</v>
      </c>
      <c r="H26" s="140">
        <f t="shared" si="3"/>
        <v>0</v>
      </c>
      <c r="I26" s="61"/>
      <c r="J26" s="111"/>
      <c r="K26" s="61"/>
      <c r="L26" s="111"/>
      <c r="M26" s="61"/>
      <c r="N26" s="111"/>
      <c r="O26" s="61"/>
      <c r="P26" s="61"/>
      <c r="Q26" s="101"/>
      <c r="R26" s="101"/>
      <c r="S26" s="101"/>
      <c r="T26" s="109" t="str">
        <f t="shared" si="4"/>
        <v>X</v>
      </c>
      <c r="U26" s="108">
        <f t="shared" si="5"/>
        <v>0</v>
      </c>
      <c r="V26" s="107">
        <f t="shared" si="6"/>
        <v>15</v>
      </c>
      <c r="W26" s="107"/>
      <c r="X26" s="107"/>
    </row>
    <row r="27" spans="1:24" x14ac:dyDescent="0.25">
      <c r="A27" s="49">
        <v>22</v>
      </c>
      <c r="B27" s="142"/>
      <c r="C27" s="144"/>
      <c r="D27" s="140">
        <f t="shared" si="0"/>
        <v>0</v>
      </c>
      <c r="E27" s="102"/>
      <c r="F27" s="140">
        <f t="shared" si="1"/>
        <v>0</v>
      </c>
      <c r="G27" s="141">
        <f t="shared" si="2"/>
        <v>0</v>
      </c>
      <c r="H27" s="140">
        <f t="shared" si="3"/>
        <v>0</v>
      </c>
      <c r="I27" s="61"/>
      <c r="J27" s="111"/>
      <c r="K27" s="61"/>
      <c r="L27" s="111"/>
      <c r="M27" s="61"/>
      <c r="N27" s="111"/>
      <c r="O27" s="61"/>
      <c r="P27" s="61"/>
      <c r="Q27" s="101"/>
      <c r="R27" s="101"/>
      <c r="S27" s="101"/>
      <c r="T27" s="109" t="str">
        <f t="shared" si="4"/>
        <v>X</v>
      </c>
      <c r="U27" s="108">
        <f t="shared" si="5"/>
        <v>0</v>
      </c>
      <c r="V27" s="107">
        <f t="shared" si="6"/>
        <v>15</v>
      </c>
      <c r="W27" s="107"/>
      <c r="X27" s="107"/>
    </row>
    <row r="28" spans="1:24" x14ac:dyDescent="0.25">
      <c r="A28" s="49">
        <v>23</v>
      </c>
      <c r="B28" s="142"/>
      <c r="C28" s="144"/>
      <c r="D28" s="140">
        <f t="shared" si="0"/>
        <v>0</v>
      </c>
      <c r="E28" s="102"/>
      <c r="F28" s="140">
        <f t="shared" si="1"/>
        <v>0</v>
      </c>
      <c r="G28" s="141">
        <f t="shared" si="2"/>
        <v>0</v>
      </c>
      <c r="H28" s="140">
        <f t="shared" si="3"/>
        <v>0</v>
      </c>
      <c r="I28" s="61"/>
      <c r="J28" s="111"/>
      <c r="K28" s="61"/>
      <c r="L28" s="111"/>
      <c r="M28" s="61"/>
      <c r="N28" s="111"/>
      <c r="O28" s="61"/>
      <c r="P28" s="61"/>
      <c r="Q28" s="101"/>
      <c r="R28" s="101"/>
      <c r="S28" s="101"/>
      <c r="T28" s="109" t="str">
        <f t="shared" si="4"/>
        <v>X</v>
      </c>
      <c r="U28" s="108">
        <f t="shared" si="5"/>
        <v>0</v>
      </c>
      <c r="V28" s="107">
        <f t="shared" si="6"/>
        <v>15</v>
      </c>
      <c r="W28" s="107"/>
      <c r="X28" s="107"/>
    </row>
    <row r="29" spans="1:24" x14ac:dyDescent="0.25">
      <c r="A29" s="49">
        <v>24</v>
      </c>
      <c r="B29" s="142"/>
      <c r="C29" s="144"/>
      <c r="D29" s="140">
        <f t="shared" si="0"/>
        <v>0</v>
      </c>
      <c r="E29" s="102"/>
      <c r="F29" s="140">
        <f t="shared" si="1"/>
        <v>0</v>
      </c>
      <c r="G29" s="141">
        <f t="shared" si="2"/>
        <v>0</v>
      </c>
      <c r="H29" s="140">
        <f t="shared" si="3"/>
        <v>0</v>
      </c>
      <c r="I29" s="61"/>
      <c r="J29" s="111"/>
      <c r="K29" s="61"/>
      <c r="L29" s="111"/>
      <c r="M29" s="61"/>
      <c r="N29" s="111"/>
      <c r="O29" s="61"/>
      <c r="P29" s="61"/>
      <c r="Q29" s="101"/>
      <c r="R29" s="101"/>
      <c r="S29" s="101"/>
      <c r="T29" s="109" t="str">
        <f t="shared" si="4"/>
        <v>X</v>
      </c>
      <c r="U29" s="108">
        <f t="shared" si="5"/>
        <v>0</v>
      </c>
      <c r="V29" s="107">
        <f t="shared" si="6"/>
        <v>15</v>
      </c>
      <c r="W29" s="107"/>
      <c r="X29" s="107"/>
    </row>
    <row r="30" spans="1:24" x14ac:dyDescent="0.25">
      <c r="A30" s="49">
        <v>25</v>
      </c>
      <c r="B30" s="142"/>
      <c r="C30" s="144"/>
      <c r="D30" s="140">
        <f t="shared" si="0"/>
        <v>0</v>
      </c>
      <c r="E30" s="102"/>
      <c r="F30" s="140">
        <f t="shared" si="1"/>
        <v>0</v>
      </c>
      <c r="G30" s="141">
        <f t="shared" si="2"/>
        <v>0</v>
      </c>
      <c r="H30" s="140">
        <f t="shared" si="3"/>
        <v>0</v>
      </c>
      <c r="I30" s="61"/>
      <c r="J30" s="111"/>
      <c r="K30" s="61"/>
      <c r="L30" s="111"/>
      <c r="M30" s="61"/>
      <c r="N30" s="111"/>
      <c r="O30" s="61"/>
      <c r="P30" s="61"/>
      <c r="Q30" s="101"/>
      <c r="R30" s="101"/>
      <c r="S30" s="101"/>
      <c r="T30" s="109" t="str">
        <f t="shared" si="4"/>
        <v>X</v>
      </c>
      <c r="U30" s="108">
        <f t="shared" si="5"/>
        <v>0</v>
      </c>
      <c r="V30" s="107">
        <f t="shared" si="6"/>
        <v>15</v>
      </c>
      <c r="W30" s="107"/>
      <c r="X30" s="107"/>
    </row>
    <row r="31" spans="1:24" x14ac:dyDescent="0.25">
      <c r="A31" s="49">
        <v>26</v>
      </c>
      <c r="B31" s="142"/>
      <c r="C31" s="144"/>
      <c r="D31" s="140">
        <f t="shared" si="0"/>
        <v>0</v>
      </c>
      <c r="E31" s="102"/>
      <c r="F31" s="140">
        <f t="shared" si="1"/>
        <v>0</v>
      </c>
      <c r="G31" s="141">
        <f t="shared" si="2"/>
        <v>0</v>
      </c>
      <c r="H31" s="140">
        <f t="shared" si="3"/>
        <v>0</v>
      </c>
      <c r="I31" s="61"/>
      <c r="J31" s="111"/>
      <c r="K31" s="61"/>
      <c r="L31" s="111"/>
      <c r="M31" s="61"/>
      <c r="N31" s="111"/>
      <c r="O31" s="61"/>
      <c r="P31" s="61"/>
      <c r="Q31" s="101"/>
      <c r="R31" s="101"/>
      <c r="S31" s="101"/>
      <c r="T31" s="109" t="str">
        <f t="shared" si="4"/>
        <v>X</v>
      </c>
      <c r="U31" s="108">
        <f t="shared" si="5"/>
        <v>0</v>
      </c>
      <c r="V31" s="107">
        <f t="shared" si="6"/>
        <v>15</v>
      </c>
      <c r="W31" s="107"/>
      <c r="X31" s="107"/>
    </row>
    <row r="32" spans="1:24" x14ac:dyDescent="0.25">
      <c r="A32" s="49">
        <v>27</v>
      </c>
      <c r="B32" s="142"/>
      <c r="C32" s="144"/>
      <c r="D32" s="140">
        <f t="shared" si="0"/>
        <v>0</v>
      </c>
      <c r="E32" s="102"/>
      <c r="F32" s="140">
        <f t="shared" si="1"/>
        <v>0</v>
      </c>
      <c r="G32" s="141">
        <f t="shared" si="2"/>
        <v>0</v>
      </c>
      <c r="H32" s="140">
        <f t="shared" si="3"/>
        <v>0</v>
      </c>
      <c r="I32" s="61"/>
      <c r="J32" s="111"/>
      <c r="K32" s="61"/>
      <c r="L32" s="111"/>
      <c r="M32" s="61"/>
      <c r="N32" s="111"/>
      <c r="O32" s="61"/>
      <c r="P32" s="61"/>
      <c r="Q32" s="101"/>
      <c r="R32" s="101"/>
      <c r="S32" s="101"/>
      <c r="T32" s="109" t="str">
        <f t="shared" si="4"/>
        <v>X</v>
      </c>
      <c r="U32" s="108">
        <f t="shared" si="5"/>
        <v>0</v>
      </c>
      <c r="V32" s="107">
        <f t="shared" si="6"/>
        <v>15</v>
      </c>
      <c r="W32" s="107"/>
      <c r="X32" s="107"/>
    </row>
    <row r="33" spans="1:24" x14ac:dyDescent="0.25">
      <c r="A33" s="49">
        <v>28</v>
      </c>
      <c r="B33" s="142"/>
      <c r="C33" s="144"/>
      <c r="D33" s="140">
        <f t="shared" si="0"/>
        <v>0</v>
      </c>
      <c r="E33" s="102"/>
      <c r="F33" s="140">
        <f t="shared" si="1"/>
        <v>0</v>
      </c>
      <c r="G33" s="141">
        <f t="shared" si="2"/>
        <v>0</v>
      </c>
      <c r="H33" s="140">
        <f t="shared" si="3"/>
        <v>0</v>
      </c>
      <c r="I33" s="61"/>
      <c r="J33" s="111"/>
      <c r="K33" s="61"/>
      <c r="L33" s="111"/>
      <c r="M33" s="61"/>
      <c r="N33" s="111"/>
      <c r="O33" s="61"/>
      <c r="P33" s="61"/>
      <c r="Q33" s="101"/>
      <c r="R33" s="101"/>
      <c r="S33" s="101"/>
      <c r="T33" s="109" t="str">
        <f t="shared" si="4"/>
        <v>X</v>
      </c>
      <c r="U33" s="108">
        <f t="shared" si="5"/>
        <v>0</v>
      </c>
      <c r="V33" s="107">
        <f t="shared" si="6"/>
        <v>15</v>
      </c>
      <c r="W33" s="107"/>
      <c r="X33" s="107"/>
    </row>
    <row r="34" spans="1:24" x14ac:dyDescent="0.25">
      <c r="A34" s="49">
        <v>29</v>
      </c>
      <c r="B34" s="142"/>
      <c r="C34" s="144"/>
      <c r="D34" s="140">
        <f t="shared" si="0"/>
        <v>0</v>
      </c>
      <c r="E34" s="102"/>
      <c r="F34" s="140">
        <f t="shared" si="1"/>
        <v>0</v>
      </c>
      <c r="G34" s="141">
        <f t="shared" si="2"/>
        <v>0</v>
      </c>
      <c r="H34" s="140">
        <f t="shared" si="3"/>
        <v>0</v>
      </c>
      <c r="I34" s="61"/>
      <c r="J34" s="111"/>
      <c r="K34" s="61"/>
      <c r="L34" s="111"/>
      <c r="M34" s="61"/>
      <c r="N34" s="111"/>
      <c r="O34" s="61"/>
      <c r="P34" s="61"/>
      <c r="Q34" s="101"/>
      <c r="R34" s="101"/>
      <c r="S34" s="101"/>
      <c r="T34" s="109" t="str">
        <f t="shared" si="4"/>
        <v>X</v>
      </c>
      <c r="U34" s="108">
        <f t="shared" si="5"/>
        <v>0</v>
      </c>
      <c r="V34" s="107">
        <f t="shared" si="6"/>
        <v>15</v>
      </c>
      <c r="W34" s="107"/>
      <c r="X34" s="107"/>
    </row>
    <row r="35" spans="1:24" x14ac:dyDescent="0.25">
      <c r="A35" s="49">
        <v>30</v>
      </c>
      <c r="B35" s="142"/>
      <c r="C35" s="144"/>
      <c r="D35" s="140">
        <f t="shared" si="0"/>
        <v>0</v>
      </c>
      <c r="E35" s="102"/>
      <c r="F35" s="140">
        <f t="shared" si="1"/>
        <v>0</v>
      </c>
      <c r="G35" s="141">
        <f t="shared" si="2"/>
        <v>0</v>
      </c>
      <c r="H35" s="140">
        <f t="shared" si="3"/>
        <v>0</v>
      </c>
      <c r="I35" s="61"/>
      <c r="J35" s="111"/>
      <c r="K35" s="61"/>
      <c r="L35" s="111"/>
      <c r="M35" s="61"/>
      <c r="N35" s="111"/>
      <c r="O35" s="61"/>
      <c r="P35" s="61"/>
      <c r="Q35" s="101"/>
      <c r="R35" s="101"/>
      <c r="S35" s="101"/>
      <c r="T35" s="109" t="str">
        <f t="shared" si="4"/>
        <v>X</v>
      </c>
      <c r="U35" s="108">
        <f t="shared" si="5"/>
        <v>0</v>
      </c>
      <c r="V35" s="107">
        <f t="shared" si="6"/>
        <v>15</v>
      </c>
      <c r="W35" s="107"/>
      <c r="X35" s="107"/>
    </row>
    <row r="36" spans="1:24" x14ac:dyDescent="0.25">
      <c r="A36" s="49">
        <v>31</v>
      </c>
      <c r="B36" s="142"/>
      <c r="C36" s="144"/>
      <c r="D36" s="140">
        <f t="shared" si="0"/>
        <v>0</v>
      </c>
      <c r="E36" s="102"/>
      <c r="F36" s="140">
        <f t="shared" si="1"/>
        <v>0</v>
      </c>
      <c r="G36" s="141">
        <f t="shared" si="2"/>
        <v>0</v>
      </c>
      <c r="H36" s="140">
        <f t="shared" si="3"/>
        <v>0</v>
      </c>
      <c r="I36" s="61"/>
      <c r="J36" s="111"/>
      <c r="K36" s="61"/>
      <c r="L36" s="111"/>
      <c r="M36" s="61"/>
      <c r="N36" s="111"/>
      <c r="O36" s="61"/>
      <c r="P36" s="61"/>
      <c r="Q36" s="101"/>
      <c r="R36" s="101"/>
      <c r="S36" s="101"/>
      <c r="T36" s="109" t="str">
        <f t="shared" si="4"/>
        <v>X</v>
      </c>
      <c r="U36" s="108">
        <f t="shared" si="5"/>
        <v>0</v>
      </c>
      <c r="V36" s="107">
        <f t="shared" si="6"/>
        <v>15</v>
      </c>
      <c r="W36" s="107"/>
      <c r="X36" s="107"/>
    </row>
    <row r="37" spans="1:24" x14ac:dyDescent="0.25">
      <c r="A37" s="49">
        <v>32</v>
      </c>
      <c r="B37" s="142"/>
      <c r="C37" s="144"/>
      <c r="D37" s="140">
        <f t="shared" si="0"/>
        <v>0</v>
      </c>
      <c r="E37" s="102"/>
      <c r="F37" s="140">
        <f t="shared" si="1"/>
        <v>0</v>
      </c>
      <c r="G37" s="141">
        <f t="shared" si="2"/>
        <v>0</v>
      </c>
      <c r="H37" s="140">
        <f t="shared" si="3"/>
        <v>0</v>
      </c>
      <c r="I37" s="61"/>
      <c r="J37" s="111"/>
      <c r="K37" s="61"/>
      <c r="L37" s="111"/>
      <c r="M37" s="61"/>
      <c r="N37" s="111"/>
      <c r="O37" s="61"/>
      <c r="P37" s="61"/>
      <c r="Q37" s="101"/>
      <c r="R37" s="101"/>
      <c r="S37" s="101"/>
      <c r="T37" s="109" t="str">
        <f t="shared" si="4"/>
        <v>X</v>
      </c>
      <c r="U37" s="108">
        <f t="shared" si="5"/>
        <v>0</v>
      </c>
      <c r="V37" s="107">
        <f t="shared" si="6"/>
        <v>15</v>
      </c>
      <c r="W37" s="107"/>
      <c r="X37" s="107"/>
    </row>
    <row r="38" spans="1:24" x14ac:dyDescent="0.25">
      <c r="A38" s="49">
        <v>33</v>
      </c>
      <c r="B38" s="142"/>
      <c r="C38" s="144"/>
      <c r="D38" s="140">
        <f t="shared" ref="D38:D69" si="7">VLOOKUP(C38,LP_table_SK_1,2,0)</f>
        <v>0</v>
      </c>
      <c r="E38" s="102"/>
      <c r="F38" s="140">
        <f t="shared" ref="F38:F69" si="8">VLOOKUP(E38,LP_table_KD_1,2,0)</f>
        <v>0</v>
      </c>
      <c r="G38" s="141">
        <f t="shared" ref="G38:G69" si="9">VLOOKUP(E38,LP_table_KD_1,3,0)</f>
        <v>0</v>
      </c>
      <c r="H38" s="140">
        <f t="shared" ref="H38:H69" si="10">VLOOKUP(E38,LP_table_KD_1,4,0)</f>
        <v>0</v>
      </c>
      <c r="I38" s="61"/>
      <c r="J38" s="111"/>
      <c r="K38" s="61"/>
      <c r="L38" s="111"/>
      <c r="M38" s="61"/>
      <c r="N38" s="111"/>
      <c r="O38" s="61"/>
      <c r="P38" s="61"/>
      <c r="Q38" s="101"/>
      <c r="R38" s="101"/>
      <c r="S38" s="101"/>
      <c r="T38" s="109" t="str">
        <f t="shared" si="4"/>
        <v>X</v>
      </c>
      <c r="U38" s="108">
        <f t="shared" si="5"/>
        <v>0</v>
      </c>
      <c r="V38" s="107">
        <f t="shared" si="6"/>
        <v>15</v>
      </c>
      <c r="W38" s="107"/>
      <c r="X38" s="107"/>
    </row>
    <row r="39" spans="1:24" x14ac:dyDescent="0.25">
      <c r="A39" s="49">
        <v>34</v>
      </c>
      <c r="B39" s="142"/>
      <c r="C39" s="144"/>
      <c r="D39" s="140">
        <f t="shared" si="7"/>
        <v>0</v>
      </c>
      <c r="E39" s="102"/>
      <c r="F39" s="140">
        <f t="shared" si="8"/>
        <v>0</v>
      </c>
      <c r="G39" s="141">
        <f t="shared" si="9"/>
        <v>0</v>
      </c>
      <c r="H39" s="140">
        <f t="shared" si="10"/>
        <v>0</v>
      </c>
      <c r="I39" s="61"/>
      <c r="J39" s="111"/>
      <c r="K39" s="61"/>
      <c r="L39" s="111"/>
      <c r="M39" s="61"/>
      <c r="N39" s="111"/>
      <c r="O39" s="61"/>
      <c r="P39" s="61"/>
      <c r="Q39" s="101"/>
      <c r="R39" s="101"/>
      <c r="S39" s="101"/>
      <c r="T39" s="109" t="str">
        <f t="shared" si="4"/>
        <v>X</v>
      </c>
      <c r="U39" s="108">
        <f t="shared" si="5"/>
        <v>0</v>
      </c>
      <c r="V39" s="107">
        <f t="shared" si="6"/>
        <v>15</v>
      </c>
      <c r="W39" s="107"/>
      <c r="X39" s="107"/>
    </row>
    <row r="40" spans="1:24" x14ac:dyDescent="0.25">
      <c r="A40" s="49">
        <v>35</v>
      </c>
      <c r="B40" s="142"/>
      <c r="C40" s="144"/>
      <c r="D40" s="140">
        <f t="shared" si="7"/>
        <v>0</v>
      </c>
      <c r="E40" s="102"/>
      <c r="F40" s="140">
        <f t="shared" si="8"/>
        <v>0</v>
      </c>
      <c r="G40" s="141">
        <f t="shared" si="9"/>
        <v>0</v>
      </c>
      <c r="H40" s="140">
        <f t="shared" si="10"/>
        <v>0</v>
      </c>
      <c r="I40" s="61"/>
      <c r="J40" s="111"/>
      <c r="K40" s="61"/>
      <c r="L40" s="111"/>
      <c r="M40" s="61"/>
      <c r="N40" s="111"/>
      <c r="O40" s="61"/>
      <c r="P40" s="61"/>
      <c r="Q40" s="101"/>
      <c r="R40" s="101"/>
      <c r="S40" s="101"/>
      <c r="T40" s="109" t="str">
        <f t="shared" si="4"/>
        <v>X</v>
      </c>
      <c r="U40" s="108">
        <f t="shared" si="5"/>
        <v>0</v>
      </c>
      <c r="V40" s="107">
        <f t="shared" si="6"/>
        <v>15</v>
      </c>
      <c r="W40" s="107"/>
      <c r="X40" s="107"/>
    </row>
    <row r="41" spans="1:24" x14ac:dyDescent="0.25">
      <c r="A41" s="49">
        <v>36</v>
      </c>
      <c r="B41" s="142"/>
      <c r="C41" s="144"/>
      <c r="D41" s="140">
        <f t="shared" si="7"/>
        <v>0</v>
      </c>
      <c r="E41" s="102"/>
      <c r="F41" s="140">
        <f t="shared" si="8"/>
        <v>0</v>
      </c>
      <c r="G41" s="141">
        <f t="shared" si="9"/>
        <v>0</v>
      </c>
      <c r="H41" s="140">
        <f t="shared" si="10"/>
        <v>0</v>
      </c>
      <c r="I41" s="61"/>
      <c r="J41" s="111"/>
      <c r="K41" s="61"/>
      <c r="L41" s="111"/>
      <c r="M41" s="61"/>
      <c r="N41" s="111"/>
      <c r="O41" s="61"/>
      <c r="P41" s="61"/>
      <c r="Q41" s="101"/>
      <c r="R41" s="101"/>
      <c r="S41" s="101"/>
      <c r="T41" s="109" t="str">
        <f t="shared" si="4"/>
        <v>X</v>
      </c>
      <c r="U41" s="108">
        <f t="shared" si="5"/>
        <v>0</v>
      </c>
      <c r="V41" s="107">
        <f t="shared" si="6"/>
        <v>15</v>
      </c>
      <c r="W41" s="107"/>
      <c r="X41" s="107"/>
    </row>
    <row r="42" spans="1:24" x14ac:dyDescent="0.25">
      <c r="A42" s="50">
        <v>37</v>
      </c>
      <c r="B42" s="145"/>
      <c r="C42" s="185"/>
      <c r="D42" s="140">
        <f t="shared" si="7"/>
        <v>0</v>
      </c>
      <c r="E42" s="102"/>
      <c r="F42" s="140">
        <f t="shared" si="8"/>
        <v>0</v>
      </c>
      <c r="G42" s="141">
        <f t="shared" si="9"/>
        <v>0</v>
      </c>
      <c r="H42" s="140">
        <f t="shared" si="10"/>
        <v>0</v>
      </c>
      <c r="I42" s="171"/>
      <c r="J42" s="145"/>
      <c r="K42" s="171"/>
      <c r="L42" s="145"/>
      <c r="M42" s="171"/>
      <c r="N42" s="145"/>
      <c r="O42" s="171"/>
      <c r="P42" s="171"/>
      <c r="Q42" s="101"/>
      <c r="R42" s="101"/>
      <c r="S42" s="101"/>
      <c r="T42" s="109" t="str">
        <f t="shared" si="4"/>
        <v>X</v>
      </c>
      <c r="U42" s="108">
        <f t="shared" ref="U42:U85" si="11">B42*45</f>
        <v>0</v>
      </c>
      <c r="V42" s="107">
        <f t="shared" ref="V42:V85" si="12">15+J42+L42+N42</f>
        <v>15</v>
      </c>
    </row>
    <row r="43" spans="1:24" x14ac:dyDescent="0.25">
      <c r="A43" s="50">
        <v>38</v>
      </c>
      <c r="B43" s="145"/>
      <c r="C43" s="185"/>
      <c r="D43" s="140">
        <f t="shared" si="7"/>
        <v>0</v>
      </c>
      <c r="E43" s="102"/>
      <c r="F43" s="140">
        <f t="shared" si="8"/>
        <v>0</v>
      </c>
      <c r="G43" s="141">
        <f t="shared" si="9"/>
        <v>0</v>
      </c>
      <c r="H43" s="140">
        <f t="shared" si="10"/>
        <v>0</v>
      </c>
      <c r="I43" s="171"/>
      <c r="J43" s="145"/>
      <c r="K43" s="171"/>
      <c r="L43" s="145"/>
      <c r="M43" s="171"/>
      <c r="N43" s="145"/>
      <c r="O43" s="171"/>
      <c r="P43" s="171"/>
      <c r="Q43" s="101"/>
      <c r="R43" s="101"/>
      <c r="S43" s="101"/>
      <c r="T43" s="109" t="str">
        <f t="shared" si="4"/>
        <v>X</v>
      </c>
      <c r="U43" s="108">
        <f t="shared" si="11"/>
        <v>0</v>
      </c>
      <c r="V43" s="107">
        <f t="shared" si="12"/>
        <v>15</v>
      </c>
    </row>
    <row r="44" spans="1:24" x14ac:dyDescent="0.25">
      <c r="A44" s="50">
        <v>39</v>
      </c>
      <c r="B44" s="145"/>
      <c r="C44" s="185"/>
      <c r="D44" s="140">
        <f t="shared" si="7"/>
        <v>0</v>
      </c>
      <c r="E44" s="102"/>
      <c r="F44" s="140">
        <f t="shared" si="8"/>
        <v>0</v>
      </c>
      <c r="G44" s="141">
        <f t="shared" si="9"/>
        <v>0</v>
      </c>
      <c r="H44" s="140">
        <f t="shared" si="10"/>
        <v>0</v>
      </c>
      <c r="I44" s="171"/>
      <c r="J44" s="145"/>
      <c r="K44" s="171"/>
      <c r="L44" s="145"/>
      <c r="M44" s="171"/>
      <c r="N44" s="145"/>
      <c r="O44" s="171"/>
      <c r="P44" s="171"/>
      <c r="Q44" s="101"/>
      <c r="R44" s="101"/>
      <c r="S44" s="101"/>
      <c r="T44" s="109" t="str">
        <f t="shared" si="4"/>
        <v>X</v>
      </c>
      <c r="U44" s="108">
        <f t="shared" si="11"/>
        <v>0</v>
      </c>
      <c r="V44" s="107">
        <f t="shared" si="12"/>
        <v>15</v>
      </c>
    </row>
    <row r="45" spans="1:24" x14ac:dyDescent="0.25">
      <c r="A45" s="50">
        <v>40</v>
      </c>
      <c r="B45" s="145"/>
      <c r="C45" s="185"/>
      <c r="D45" s="140">
        <f t="shared" si="7"/>
        <v>0</v>
      </c>
      <c r="E45" s="102"/>
      <c r="F45" s="140">
        <f t="shared" si="8"/>
        <v>0</v>
      </c>
      <c r="G45" s="141">
        <f t="shared" si="9"/>
        <v>0</v>
      </c>
      <c r="H45" s="140">
        <f t="shared" si="10"/>
        <v>0</v>
      </c>
      <c r="I45" s="171"/>
      <c r="J45" s="145"/>
      <c r="K45" s="171"/>
      <c r="L45" s="145"/>
      <c r="M45" s="171"/>
      <c r="N45" s="145"/>
      <c r="O45" s="171"/>
      <c r="P45" s="171"/>
      <c r="Q45" s="101"/>
      <c r="R45" s="101"/>
      <c r="S45" s="101"/>
      <c r="T45" s="109" t="str">
        <f t="shared" si="4"/>
        <v>X</v>
      </c>
      <c r="U45" s="108">
        <f t="shared" si="11"/>
        <v>0</v>
      </c>
      <c r="V45" s="107">
        <f t="shared" si="12"/>
        <v>15</v>
      </c>
    </row>
    <row r="46" spans="1:24" x14ac:dyDescent="0.25">
      <c r="A46" s="50">
        <v>41</v>
      </c>
      <c r="B46" s="145"/>
      <c r="C46" s="185"/>
      <c r="D46" s="140">
        <f t="shared" si="7"/>
        <v>0</v>
      </c>
      <c r="E46" s="102"/>
      <c r="F46" s="140">
        <f t="shared" si="8"/>
        <v>0</v>
      </c>
      <c r="G46" s="141">
        <f t="shared" si="9"/>
        <v>0</v>
      </c>
      <c r="H46" s="140">
        <f t="shared" si="10"/>
        <v>0</v>
      </c>
      <c r="I46" s="171"/>
      <c r="J46" s="145"/>
      <c r="K46" s="171"/>
      <c r="L46" s="145"/>
      <c r="M46" s="171"/>
      <c r="N46" s="145"/>
      <c r="O46" s="171"/>
      <c r="P46" s="171"/>
      <c r="Q46" s="101"/>
      <c r="R46" s="101"/>
      <c r="S46" s="101"/>
      <c r="T46" s="109" t="str">
        <f t="shared" si="4"/>
        <v>X</v>
      </c>
      <c r="U46" s="108">
        <f t="shared" si="11"/>
        <v>0</v>
      </c>
      <c r="V46" s="107">
        <f t="shared" si="12"/>
        <v>15</v>
      </c>
    </row>
    <row r="47" spans="1:24" x14ac:dyDescent="0.25">
      <c r="A47" s="50">
        <v>42</v>
      </c>
      <c r="B47" s="145"/>
      <c r="C47" s="185"/>
      <c r="D47" s="140">
        <f t="shared" si="7"/>
        <v>0</v>
      </c>
      <c r="E47" s="102"/>
      <c r="F47" s="140">
        <f t="shared" si="8"/>
        <v>0</v>
      </c>
      <c r="G47" s="141">
        <f t="shared" si="9"/>
        <v>0</v>
      </c>
      <c r="H47" s="140">
        <f t="shared" si="10"/>
        <v>0</v>
      </c>
      <c r="I47" s="171"/>
      <c r="J47" s="145"/>
      <c r="K47" s="171"/>
      <c r="L47" s="145"/>
      <c r="M47" s="171"/>
      <c r="N47" s="145"/>
      <c r="O47" s="171"/>
      <c r="P47" s="171"/>
      <c r="Q47" s="101"/>
      <c r="R47" s="101"/>
      <c r="S47" s="101"/>
      <c r="T47" s="109" t="str">
        <f t="shared" si="4"/>
        <v>X</v>
      </c>
      <c r="U47" s="108">
        <f t="shared" si="11"/>
        <v>0</v>
      </c>
      <c r="V47" s="107">
        <f t="shared" si="12"/>
        <v>15</v>
      </c>
    </row>
    <row r="48" spans="1:24" x14ac:dyDescent="0.25">
      <c r="A48" s="50">
        <v>43</v>
      </c>
      <c r="B48" s="145"/>
      <c r="C48" s="185"/>
      <c r="D48" s="140">
        <f t="shared" si="7"/>
        <v>0</v>
      </c>
      <c r="E48" s="102"/>
      <c r="F48" s="140">
        <f t="shared" si="8"/>
        <v>0</v>
      </c>
      <c r="G48" s="141">
        <f t="shared" si="9"/>
        <v>0</v>
      </c>
      <c r="H48" s="140">
        <f t="shared" si="10"/>
        <v>0</v>
      </c>
      <c r="I48" s="171"/>
      <c r="J48" s="145"/>
      <c r="K48" s="171"/>
      <c r="L48" s="145"/>
      <c r="M48" s="171"/>
      <c r="N48" s="145"/>
      <c r="O48" s="171"/>
      <c r="P48" s="171"/>
      <c r="Q48" s="101"/>
      <c r="R48" s="101"/>
      <c r="S48" s="101"/>
      <c r="T48" s="109" t="str">
        <f t="shared" si="4"/>
        <v>X</v>
      </c>
      <c r="U48" s="108">
        <f t="shared" si="11"/>
        <v>0</v>
      </c>
      <c r="V48" s="107">
        <f t="shared" si="12"/>
        <v>15</v>
      </c>
    </row>
    <row r="49" spans="1:22" x14ac:dyDescent="0.25">
      <c r="A49" s="50">
        <v>44</v>
      </c>
      <c r="B49" s="145"/>
      <c r="C49" s="185"/>
      <c r="D49" s="140">
        <f t="shared" si="7"/>
        <v>0</v>
      </c>
      <c r="E49" s="102"/>
      <c r="F49" s="140">
        <f t="shared" si="8"/>
        <v>0</v>
      </c>
      <c r="G49" s="141">
        <f t="shared" si="9"/>
        <v>0</v>
      </c>
      <c r="H49" s="140">
        <f t="shared" si="10"/>
        <v>0</v>
      </c>
      <c r="I49" s="171"/>
      <c r="J49" s="145"/>
      <c r="K49" s="171"/>
      <c r="L49" s="145"/>
      <c r="M49" s="171"/>
      <c r="N49" s="145"/>
      <c r="O49" s="171"/>
      <c r="P49" s="171"/>
      <c r="Q49" s="101"/>
      <c r="R49" s="101"/>
      <c r="S49" s="101"/>
      <c r="T49" s="109" t="str">
        <f t="shared" si="4"/>
        <v>X</v>
      </c>
      <c r="U49" s="108">
        <f t="shared" si="11"/>
        <v>0</v>
      </c>
      <c r="V49" s="107">
        <f t="shared" si="12"/>
        <v>15</v>
      </c>
    </row>
    <row r="50" spans="1:22" x14ac:dyDescent="0.25">
      <c r="A50" s="50">
        <v>45</v>
      </c>
      <c r="B50" s="145"/>
      <c r="C50" s="185"/>
      <c r="D50" s="140">
        <f t="shared" si="7"/>
        <v>0</v>
      </c>
      <c r="E50" s="102"/>
      <c r="F50" s="140">
        <f t="shared" si="8"/>
        <v>0</v>
      </c>
      <c r="G50" s="141">
        <f t="shared" si="9"/>
        <v>0</v>
      </c>
      <c r="H50" s="140">
        <f t="shared" si="10"/>
        <v>0</v>
      </c>
      <c r="I50" s="171"/>
      <c r="J50" s="145"/>
      <c r="K50" s="171"/>
      <c r="L50" s="145"/>
      <c r="M50" s="171"/>
      <c r="N50" s="145"/>
      <c r="O50" s="171"/>
      <c r="P50" s="171"/>
      <c r="Q50" s="101"/>
      <c r="R50" s="101"/>
      <c r="S50" s="101"/>
      <c r="T50" s="109" t="str">
        <f t="shared" si="4"/>
        <v>X</v>
      </c>
      <c r="U50" s="108">
        <f t="shared" si="11"/>
        <v>0</v>
      </c>
      <c r="V50" s="107">
        <f t="shared" si="12"/>
        <v>15</v>
      </c>
    </row>
    <row r="51" spans="1:22" x14ac:dyDescent="0.25">
      <c r="A51" s="50">
        <v>46</v>
      </c>
      <c r="B51" s="145"/>
      <c r="C51" s="185"/>
      <c r="D51" s="140">
        <f t="shared" si="7"/>
        <v>0</v>
      </c>
      <c r="E51" s="102"/>
      <c r="F51" s="140">
        <f t="shared" si="8"/>
        <v>0</v>
      </c>
      <c r="G51" s="141">
        <f t="shared" si="9"/>
        <v>0</v>
      </c>
      <c r="H51" s="140">
        <f t="shared" si="10"/>
        <v>0</v>
      </c>
      <c r="I51" s="171"/>
      <c r="J51" s="145"/>
      <c r="K51" s="171"/>
      <c r="L51" s="145"/>
      <c r="M51" s="171"/>
      <c r="N51" s="145"/>
      <c r="O51" s="171"/>
      <c r="P51" s="171"/>
      <c r="Q51" s="101"/>
      <c r="R51" s="101"/>
      <c r="S51" s="101"/>
      <c r="T51" s="109" t="str">
        <f t="shared" si="4"/>
        <v>X</v>
      </c>
      <c r="U51" s="108">
        <f t="shared" si="11"/>
        <v>0</v>
      </c>
      <c r="V51" s="107">
        <f t="shared" si="12"/>
        <v>15</v>
      </c>
    </row>
    <row r="52" spans="1:22" x14ac:dyDescent="0.25">
      <c r="A52" s="50">
        <v>47</v>
      </c>
      <c r="B52" s="145"/>
      <c r="C52" s="185"/>
      <c r="D52" s="140">
        <f t="shared" si="7"/>
        <v>0</v>
      </c>
      <c r="E52" s="102"/>
      <c r="F52" s="140">
        <f t="shared" si="8"/>
        <v>0</v>
      </c>
      <c r="G52" s="141">
        <f t="shared" si="9"/>
        <v>0</v>
      </c>
      <c r="H52" s="140">
        <f t="shared" si="10"/>
        <v>0</v>
      </c>
      <c r="I52" s="171"/>
      <c r="J52" s="145"/>
      <c r="K52" s="171"/>
      <c r="L52" s="145"/>
      <c r="M52" s="171"/>
      <c r="N52" s="145"/>
      <c r="O52" s="171"/>
      <c r="P52" s="171"/>
      <c r="Q52" s="101"/>
      <c r="R52" s="101"/>
      <c r="S52" s="101"/>
      <c r="T52" s="109" t="str">
        <f t="shared" si="4"/>
        <v>X</v>
      </c>
      <c r="U52" s="108">
        <f t="shared" si="11"/>
        <v>0</v>
      </c>
      <c r="V52" s="107">
        <f t="shared" si="12"/>
        <v>15</v>
      </c>
    </row>
    <row r="53" spans="1:22" x14ac:dyDescent="0.25">
      <c r="A53" s="50">
        <v>48</v>
      </c>
      <c r="B53" s="145"/>
      <c r="C53" s="185"/>
      <c r="D53" s="140">
        <f t="shared" si="7"/>
        <v>0</v>
      </c>
      <c r="E53" s="102"/>
      <c r="F53" s="140">
        <f t="shared" si="8"/>
        <v>0</v>
      </c>
      <c r="G53" s="141">
        <f t="shared" si="9"/>
        <v>0</v>
      </c>
      <c r="H53" s="140">
        <f t="shared" si="10"/>
        <v>0</v>
      </c>
      <c r="I53" s="171"/>
      <c r="J53" s="145"/>
      <c r="K53" s="171"/>
      <c r="L53" s="145"/>
      <c r="M53" s="171"/>
      <c r="N53" s="145"/>
      <c r="O53" s="171"/>
      <c r="P53" s="171"/>
      <c r="Q53" s="101"/>
      <c r="R53" s="101"/>
      <c r="S53" s="101"/>
      <c r="T53" s="109" t="str">
        <f t="shared" si="4"/>
        <v>X</v>
      </c>
      <c r="U53" s="108">
        <f t="shared" si="11"/>
        <v>0</v>
      </c>
      <c r="V53" s="107">
        <f t="shared" si="12"/>
        <v>15</v>
      </c>
    </row>
    <row r="54" spans="1:22" x14ac:dyDescent="0.25">
      <c r="A54" s="50">
        <v>49</v>
      </c>
      <c r="B54" s="145"/>
      <c r="C54" s="185"/>
      <c r="D54" s="140">
        <f t="shared" si="7"/>
        <v>0</v>
      </c>
      <c r="E54" s="102"/>
      <c r="F54" s="140">
        <f t="shared" si="8"/>
        <v>0</v>
      </c>
      <c r="G54" s="141">
        <f t="shared" si="9"/>
        <v>0</v>
      </c>
      <c r="H54" s="140">
        <f t="shared" si="10"/>
        <v>0</v>
      </c>
      <c r="I54" s="171"/>
      <c r="J54" s="145"/>
      <c r="K54" s="171"/>
      <c r="L54" s="145"/>
      <c r="M54" s="171"/>
      <c r="N54" s="145"/>
      <c r="O54" s="171"/>
      <c r="P54" s="171"/>
      <c r="Q54" s="101"/>
      <c r="R54" s="101"/>
      <c r="S54" s="101"/>
      <c r="T54" s="109" t="str">
        <f t="shared" si="4"/>
        <v>X</v>
      </c>
      <c r="U54" s="108">
        <f t="shared" si="11"/>
        <v>0</v>
      </c>
      <c r="V54" s="107">
        <f t="shared" si="12"/>
        <v>15</v>
      </c>
    </row>
    <row r="55" spans="1:22" x14ac:dyDescent="0.25">
      <c r="A55" s="50">
        <v>50</v>
      </c>
      <c r="B55" s="145"/>
      <c r="C55" s="185"/>
      <c r="D55" s="140">
        <f t="shared" si="7"/>
        <v>0</v>
      </c>
      <c r="E55" s="102"/>
      <c r="F55" s="140">
        <f t="shared" si="8"/>
        <v>0</v>
      </c>
      <c r="G55" s="141">
        <f t="shared" si="9"/>
        <v>0</v>
      </c>
      <c r="H55" s="140">
        <f t="shared" si="10"/>
        <v>0</v>
      </c>
      <c r="I55" s="171"/>
      <c r="J55" s="145"/>
      <c r="K55" s="171"/>
      <c r="L55" s="145"/>
      <c r="M55" s="171"/>
      <c r="N55" s="145"/>
      <c r="O55" s="171"/>
      <c r="P55" s="171"/>
      <c r="Q55" s="101"/>
      <c r="R55" s="101"/>
      <c r="S55" s="101"/>
      <c r="T55" s="109" t="str">
        <f t="shared" si="4"/>
        <v>X</v>
      </c>
      <c r="U55" s="108">
        <f t="shared" si="11"/>
        <v>0</v>
      </c>
      <c r="V55" s="107">
        <f t="shared" si="12"/>
        <v>15</v>
      </c>
    </row>
    <row r="56" spans="1:22" x14ac:dyDescent="0.25">
      <c r="A56" s="50">
        <v>51</v>
      </c>
      <c r="B56" s="145"/>
      <c r="C56" s="185"/>
      <c r="D56" s="140">
        <f t="shared" si="7"/>
        <v>0</v>
      </c>
      <c r="E56" s="102"/>
      <c r="F56" s="140">
        <f t="shared" si="8"/>
        <v>0</v>
      </c>
      <c r="G56" s="141">
        <f t="shared" si="9"/>
        <v>0</v>
      </c>
      <c r="H56" s="140">
        <f t="shared" si="10"/>
        <v>0</v>
      </c>
      <c r="I56" s="171"/>
      <c r="J56" s="145"/>
      <c r="K56" s="171"/>
      <c r="L56" s="145"/>
      <c r="M56" s="171"/>
      <c r="N56" s="145"/>
      <c r="O56" s="171"/>
      <c r="P56" s="171"/>
      <c r="Q56" s="101"/>
      <c r="R56" s="101"/>
      <c r="S56" s="101"/>
      <c r="T56" s="109" t="str">
        <f t="shared" si="4"/>
        <v>X</v>
      </c>
      <c r="U56" s="108">
        <f t="shared" si="11"/>
        <v>0</v>
      </c>
      <c r="V56" s="107">
        <f t="shared" si="12"/>
        <v>15</v>
      </c>
    </row>
    <row r="57" spans="1:22" x14ac:dyDescent="0.25">
      <c r="A57" s="50">
        <v>52</v>
      </c>
      <c r="B57" s="145"/>
      <c r="C57" s="185"/>
      <c r="D57" s="140">
        <f t="shared" si="7"/>
        <v>0</v>
      </c>
      <c r="E57" s="102"/>
      <c r="F57" s="140">
        <f t="shared" si="8"/>
        <v>0</v>
      </c>
      <c r="G57" s="141">
        <f t="shared" si="9"/>
        <v>0</v>
      </c>
      <c r="H57" s="140">
        <f t="shared" si="10"/>
        <v>0</v>
      </c>
      <c r="I57" s="171"/>
      <c r="J57" s="145"/>
      <c r="K57" s="171"/>
      <c r="L57" s="145"/>
      <c r="M57" s="171"/>
      <c r="N57" s="145"/>
      <c r="O57" s="171"/>
      <c r="P57" s="171"/>
      <c r="Q57" s="101"/>
      <c r="R57" s="101"/>
      <c r="S57" s="101"/>
      <c r="T57" s="109" t="str">
        <f t="shared" si="4"/>
        <v>X</v>
      </c>
      <c r="U57" s="108">
        <f t="shared" si="11"/>
        <v>0</v>
      </c>
      <c r="V57" s="107">
        <f t="shared" si="12"/>
        <v>15</v>
      </c>
    </row>
    <row r="58" spans="1:22" x14ac:dyDescent="0.25">
      <c r="A58" s="50">
        <v>53</v>
      </c>
      <c r="B58" s="145"/>
      <c r="C58" s="185"/>
      <c r="D58" s="140">
        <f t="shared" si="7"/>
        <v>0</v>
      </c>
      <c r="E58" s="102"/>
      <c r="F58" s="140">
        <f t="shared" si="8"/>
        <v>0</v>
      </c>
      <c r="G58" s="141">
        <f t="shared" si="9"/>
        <v>0</v>
      </c>
      <c r="H58" s="140">
        <f t="shared" si="10"/>
        <v>0</v>
      </c>
      <c r="I58" s="171"/>
      <c r="J58" s="145"/>
      <c r="K58" s="171"/>
      <c r="L58" s="145"/>
      <c r="M58" s="171"/>
      <c r="N58" s="145"/>
      <c r="O58" s="171"/>
      <c r="P58" s="171"/>
      <c r="Q58" s="101"/>
      <c r="R58" s="101"/>
      <c r="S58" s="101"/>
      <c r="T58" s="109" t="str">
        <f t="shared" si="4"/>
        <v>X</v>
      </c>
      <c r="U58" s="108">
        <f t="shared" si="11"/>
        <v>0</v>
      </c>
      <c r="V58" s="107">
        <f t="shared" si="12"/>
        <v>15</v>
      </c>
    </row>
    <row r="59" spans="1:22" x14ac:dyDescent="0.25">
      <c r="A59" s="50">
        <v>54</v>
      </c>
      <c r="B59" s="145"/>
      <c r="C59" s="185"/>
      <c r="D59" s="140">
        <f t="shared" si="7"/>
        <v>0</v>
      </c>
      <c r="E59" s="102"/>
      <c r="F59" s="140">
        <f t="shared" si="8"/>
        <v>0</v>
      </c>
      <c r="G59" s="141">
        <f t="shared" si="9"/>
        <v>0</v>
      </c>
      <c r="H59" s="140">
        <f t="shared" si="10"/>
        <v>0</v>
      </c>
      <c r="I59" s="171"/>
      <c r="J59" s="145"/>
      <c r="K59" s="171"/>
      <c r="L59" s="145"/>
      <c r="M59" s="171"/>
      <c r="N59" s="145"/>
      <c r="O59" s="171"/>
      <c r="P59" s="171"/>
      <c r="Q59" s="101"/>
      <c r="R59" s="101"/>
      <c r="S59" s="101"/>
      <c r="T59" s="109" t="str">
        <f t="shared" si="4"/>
        <v>X</v>
      </c>
      <c r="U59" s="108">
        <f t="shared" si="11"/>
        <v>0</v>
      </c>
      <c r="V59" s="107">
        <f t="shared" si="12"/>
        <v>15</v>
      </c>
    </row>
    <row r="60" spans="1:22" x14ac:dyDescent="0.25">
      <c r="A60" s="50">
        <v>55</v>
      </c>
      <c r="B60" s="145"/>
      <c r="C60" s="185"/>
      <c r="D60" s="140">
        <f t="shared" si="7"/>
        <v>0</v>
      </c>
      <c r="E60" s="102"/>
      <c r="F60" s="140">
        <f t="shared" si="8"/>
        <v>0</v>
      </c>
      <c r="G60" s="141">
        <f t="shared" si="9"/>
        <v>0</v>
      </c>
      <c r="H60" s="140">
        <f t="shared" si="10"/>
        <v>0</v>
      </c>
      <c r="I60" s="171"/>
      <c r="J60" s="145"/>
      <c r="K60" s="171"/>
      <c r="L60" s="145"/>
      <c r="M60" s="171"/>
      <c r="N60" s="145"/>
      <c r="O60" s="171"/>
      <c r="P60" s="171"/>
      <c r="Q60" s="101"/>
      <c r="R60" s="101"/>
      <c r="S60" s="101"/>
      <c r="T60" s="109" t="str">
        <f t="shared" si="4"/>
        <v>X</v>
      </c>
      <c r="U60" s="108">
        <f t="shared" si="11"/>
        <v>0</v>
      </c>
      <c r="V60" s="107">
        <f t="shared" si="12"/>
        <v>15</v>
      </c>
    </row>
    <row r="61" spans="1:22" x14ac:dyDescent="0.25">
      <c r="A61" s="50">
        <v>56</v>
      </c>
      <c r="B61" s="145"/>
      <c r="C61" s="185"/>
      <c r="D61" s="140">
        <f t="shared" si="7"/>
        <v>0</v>
      </c>
      <c r="E61" s="102"/>
      <c r="F61" s="140">
        <f t="shared" si="8"/>
        <v>0</v>
      </c>
      <c r="G61" s="141">
        <f t="shared" si="9"/>
        <v>0</v>
      </c>
      <c r="H61" s="140">
        <f t="shared" si="10"/>
        <v>0</v>
      </c>
      <c r="I61" s="171"/>
      <c r="J61" s="145"/>
      <c r="K61" s="171"/>
      <c r="L61" s="145"/>
      <c r="M61" s="171"/>
      <c r="N61" s="145"/>
      <c r="O61" s="171"/>
      <c r="P61" s="171"/>
      <c r="Q61" s="101"/>
      <c r="R61" s="101"/>
      <c r="S61" s="101"/>
      <c r="T61" s="109" t="str">
        <f t="shared" si="4"/>
        <v>X</v>
      </c>
      <c r="U61" s="108">
        <f t="shared" si="11"/>
        <v>0</v>
      </c>
      <c r="V61" s="107">
        <f t="shared" si="12"/>
        <v>15</v>
      </c>
    </row>
    <row r="62" spans="1:22" x14ac:dyDescent="0.25">
      <c r="A62" s="50">
        <v>57</v>
      </c>
      <c r="B62" s="145"/>
      <c r="C62" s="185"/>
      <c r="D62" s="140">
        <f t="shared" si="7"/>
        <v>0</v>
      </c>
      <c r="E62" s="102"/>
      <c r="F62" s="140">
        <f t="shared" si="8"/>
        <v>0</v>
      </c>
      <c r="G62" s="141">
        <f t="shared" si="9"/>
        <v>0</v>
      </c>
      <c r="H62" s="140">
        <f t="shared" si="10"/>
        <v>0</v>
      </c>
      <c r="I62" s="171"/>
      <c r="J62" s="145"/>
      <c r="K62" s="171"/>
      <c r="L62" s="145"/>
      <c r="M62" s="171"/>
      <c r="N62" s="145"/>
      <c r="O62" s="171"/>
      <c r="P62" s="171"/>
      <c r="Q62" s="101"/>
      <c r="R62" s="101"/>
      <c r="S62" s="101"/>
      <c r="T62" s="109" t="str">
        <f t="shared" si="4"/>
        <v>X</v>
      </c>
      <c r="U62" s="108">
        <f t="shared" si="11"/>
        <v>0</v>
      </c>
      <c r="V62" s="107">
        <f t="shared" si="12"/>
        <v>15</v>
      </c>
    </row>
    <row r="63" spans="1:22" x14ac:dyDescent="0.25">
      <c r="A63" s="50">
        <v>58</v>
      </c>
      <c r="B63" s="145"/>
      <c r="C63" s="185"/>
      <c r="D63" s="140">
        <f t="shared" si="7"/>
        <v>0</v>
      </c>
      <c r="E63" s="102"/>
      <c r="F63" s="140">
        <f t="shared" si="8"/>
        <v>0</v>
      </c>
      <c r="G63" s="141">
        <f t="shared" si="9"/>
        <v>0</v>
      </c>
      <c r="H63" s="140">
        <f t="shared" si="10"/>
        <v>0</v>
      </c>
      <c r="I63" s="171"/>
      <c r="J63" s="145"/>
      <c r="K63" s="171"/>
      <c r="L63" s="145"/>
      <c r="M63" s="171"/>
      <c r="N63" s="145"/>
      <c r="O63" s="171"/>
      <c r="P63" s="171"/>
      <c r="Q63" s="101"/>
      <c r="R63" s="101"/>
      <c r="S63" s="101"/>
      <c r="T63" s="109" t="str">
        <f t="shared" si="4"/>
        <v>X</v>
      </c>
      <c r="U63" s="108">
        <f t="shared" si="11"/>
        <v>0</v>
      </c>
      <c r="V63" s="107">
        <f t="shared" si="12"/>
        <v>15</v>
      </c>
    </row>
    <row r="64" spans="1:22" x14ac:dyDescent="0.25">
      <c r="A64" s="50">
        <v>59</v>
      </c>
      <c r="B64" s="145"/>
      <c r="C64" s="185"/>
      <c r="D64" s="140">
        <f t="shared" si="7"/>
        <v>0</v>
      </c>
      <c r="E64" s="102"/>
      <c r="F64" s="140">
        <f t="shared" si="8"/>
        <v>0</v>
      </c>
      <c r="G64" s="141">
        <f t="shared" si="9"/>
        <v>0</v>
      </c>
      <c r="H64" s="140">
        <f t="shared" si="10"/>
        <v>0</v>
      </c>
      <c r="I64" s="171"/>
      <c r="J64" s="145"/>
      <c r="K64" s="171"/>
      <c r="L64" s="145"/>
      <c r="M64" s="171"/>
      <c r="N64" s="145"/>
      <c r="O64" s="171"/>
      <c r="P64" s="171"/>
      <c r="Q64" s="101"/>
      <c r="R64" s="101"/>
      <c r="S64" s="101"/>
      <c r="T64" s="109" t="str">
        <f t="shared" si="4"/>
        <v>X</v>
      </c>
      <c r="U64" s="108">
        <f t="shared" si="11"/>
        <v>0</v>
      </c>
      <c r="V64" s="107">
        <f t="shared" si="12"/>
        <v>15</v>
      </c>
    </row>
    <row r="65" spans="1:22" x14ac:dyDescent="0.25">
      <c r="A65" s="50">
        <v>60</v>
      </c>
      <c r="B65" s="145"/>
      <c r="C65" s="185"/>
      <c r="D65" s="140">
        <f t="shared" si="7"/>
        <v>0</v>
      </c>
      <c r="E65" s="102"/>
      <c r="F65" s="140">
        <f t="shared" si="8"/>
        <v>0</v>
      </c>
      <c r="G65" s="141">
        <f t="shared" si="9"/>
        <v>0</v>
      </c>
      <c r="H65" s="140">
        <f t="shared" si="10"/>
        <v>0</v>
      </c>
      <c r="I65" s="171"/>
      <c r="J65" s="145"/>
      <c r="K65" s="171"/>
      <c r="L65" s="145"/>
      <c r="M65" s="171"/>
      <c r="N65" s="145"/>
      <c r="O65" s="171"/>
      <c r="P65" s="171"/>
      <c r="Q65" s="101"/>
      <c r="R65" s="101"/>
      <c r="S65" s="101"/>
      <c r="T65" s="109" t="str">
        <f t="shared" si="4"/>
        <v>X</v>
      </c>
      <c r="U65" s="108">
        <f t="shared" si="11"/>
        <v>0</v>
      </c>
      <c r="V65" s="107">
        <f t="shared" si="12"/>
        <v>15</v>
      </c>
    </row>
    <row r="66" spans="1:22" x14ac:dyDescent="0.25">
      <c r="A66" s="50">
        <v>61</v>
      </c>
      <c r="B66" s="145"/>
      <c r="C66" s="185"/>
      <c r="D66" s="140">
        <f t="shared" si="7"/>
        <v>0</v>
      </c>
      <c r="E66" s="102"/>
      <c r="F66" s="140">
        <f t="shared" si="8"/>
        <v>0</v>
      </c>
      <c r="G66" s="141">
        <f t="shared" si="9"/>
        <v>0</v>
      </c>
      <c r="H66" s="140">
        <f t="shared" si="10"/>
        <v>0</v>
      </c>
      <c r="I66" s="171"/>
      <c r="J66" s="145"/>
      <c r="K66" s="171"/>
      <c r="L66" s="145"/>
      <c r="M66" s="171"/>
      <c r="N66" s="145"/>
      <c r="O66" s="171"/>
      <c r="P66" s="171"/>
      <c r="Q66" s="101"/>
      <c r="R66" s="101"/>
      <c r="S66" s="101"/>
      <c r="T66" s="109" t="str">
        <f t="shared" si="4"/>
        <v>X</v>
      </c>
      <c r="U66" s="108">
        <f t="shared" si="11"/>
        <v>0</v>
      </c>
      <c r="V66" s="107">
        <f t="shared" si="12"/>
        <v>15</v>
      </c>
    </row>
    <row r="67" spans="1:22" x14ac:dyDescent="0.25">
      <c r="A67" s="50">
        <v>62</v>
      </c>
      <c r="B67" s="145"/>
      <c r="C67" s="185"/>
      <c r="D67" s="140">
        <f t="shared" si="7"/>
        <v>0</v>
      </c>
      <c r="E67" s="102"/>
      <c r="F67" s="140">
        <f t="shared" si="8"/>
        <v>0</v>
      </c>
      <c r="G67" s="141">
        <f t="shared" si="9"/>
        <v>0</v>
      </c>
      <c r="H67" s="140">
        <f t="shared" si="10"/>
        <v>0</v>
      </c>
      <c r="I67" s="171"/>
      <c r="J67" s="145"/>
      <c r="K67" s="171"/>
      <c r="L67" s="145"/>
      <c r="M67" s="171"/>
      <c r="N67" s="145"/>
      <c r="O67" s="171"/>
      <c r="P67" s="171"/>
      <c r="Q67" s="101"/>
      <c r="R67" s="101"/>
      <c r="S67" s="101"/>
      <c r="T67" s="109" t="str">
        <f t="shared" si="4"/>
        <v>X</v>
      </c>
      <c r="U67" s="108">
        <f t="shared" si="11"/>
        <v>0</v>
      </c>
      <c r="V67" s="107">
        <f t="shared" si="12"/>
        <v>15</v>
      </c>
    </row>
    <row r="68" spans="1:22" x14ac:dyDescent="0.25">
      <c r="A68" s="50">
        <v>63</v>
      </c>
      <c r="B68" s="145"/>
      <c r="C68" s="185"/>
      <c r="D68" s="140">
        <f t="shared" si="7"/>
        <v>0</v>
      </c>
      <c r="E68" s="102"/>
      <c r="F68" s="140">
        <f t="shared" si="8"/>
        <v>0</v>
      </c>
      <c r="G68" s="141">
        <f t="shared" si="9"/>
        <v>0</v>
      </c>
      <c r="H68" s="140">
        <f t="shared" si="10"/>
        <v>0</v>
      </c>
      <c r="I68" s="171"/>
      <c r="J68" s="145"/>
      <c r="K68" s="171"/>
      <c r="L68" s="145"/>
      <c r="M68" s="171"/>
      <c r="N68" s="145"/>
      <c r="O68" s="171"/>
      <c r="P68" s="171"/>
      <c r="Q68" s="101"/>
      <c r="R68" s="101"/>
      <c r="S68" s="101"/>
      <c r="T68" s="109" t="str">
        <f t="shared" si="4"/>
        <v>X</v>
      </c>
      <c r="U68" s="108">
        <f t="shared" si="11"/>
        <v>0</v>
      </c>
      <c r="V68" s="107">
        <f t="shared" si="12"/>
        <v>15</v>
      </c>
    </row>
    <row r="69" spans="1:22" x14ac:dyDescent="0.25">
      <c r="A69" s="50">
        <v>64</v>
      </c>
      <c r="B69" s="145"/>
      <c r="C69" s="185"/>
      <c r="D69" s="140">
        <f t="shared" si="7"/>
        <v>0</v>
      </c>
      <c r="E69" s="102"/>
      <c r="F69" s="140">
        <f t="shared" si="8"/>
        <v>0</v>
      </c>
      <c r="G69" s="141">
        <f t="shared" si="9"/>
        <v>0</v>
      </c>
      <c r="H69" s="140">
        <f t="shared" si="10"/>
        <v>0</v>
      </c>
      <c r="I69" s="171"/>
      <c r="J69" s="145"/>
      <c r="K69" s="171"/>
      <c r="L69" s="145"/>
      <c r="M69" s="171"/>
      <c r="N69" s="145"/>
      <c r="O69" s="171"/>
      <c r="P69" s="171"/>
      <c r="Q69" s="101"/>
      <c r="R69" s="101"/>
      <c r="S69" s="101"/>
      <c r="T69" s="109" t="str">
        <f t="shared" si="4"/>
        <v>X</v>
      </c>
      <c r="U69" s="108">
        <f t="shared" si="11"/>
        <v>0</v>
      </c>
      <c r="V69" s="107">
        <f t="shared" si="12"/>
        <v>15</v>
      </c>
    </row>
    <row r="70" spans="1:22" x14ac:dyDescent="0.25">
      <c r="A70" s="50">
        <v>65</v>
      </c>
      <c r="B70" s="145"/>
      <c r="C70" s="185"/>
      <c r="D70" s="140">
        <f t="shared" ref="D70:D85" si="13">VLOOKUP(C70,LP_table_SK_1,2,0)</f>
        <v>0</v>
      </c>
      <c r="E70" s="102"/>
      <c r="F70" s="140">
        <f t="shared" ref="F70:F85" si="14">VLOOKUP(E70,LP_table_KD_1,2,0)</f>
        <v>0</v>
      </c>
      <c r="G70" s="141">
        <f t="shared" ref="G70:G85" si="15">VLOOKUP(E70,LP_table_KD_1,3,0)</f>
        <v>0</v>
      </c>
      <c r="H70" s="140">
        <f t="shared" ref="H70:H85" si="16">VLOOKUP(E70,LP_table_KD_1,4,0)</f>
        <v>0</v>
      </c>
      <c r="I70" s="171"/>
      <c r="J70" s="145"/>
      <c r="K70" s="171"/>
      <c r="L70" s="145"/>
      <c r="M70" s="171"/>
      <c r="N70" s="145"/>
      <c r="O70" s="171"/>
      <c r="P70" s="171"/>
      <c r="Q70" s="101"/>
      <c r="R70" s="101"/>
      <c r="S70" s="101"/>
      <c r="T70" s="109" t="str">
        <f t="shared" si="4"/>
        <v>X</v>
      </c>
      <c r="U70" s="108">
        <f t="shared" si="11"/>
        <v>0</v>
      </c>
      <c r="V70" s="107">
        <f t="shared" si="12"/>
        <v>15</v>
      </c>
    </row>
    <row r="71" spans="1:22" x14ac:dyDescent="0.25">
      <c r="A71" s="50">
        <v>66</v>
      </c>
      <c r="B71" s="145"/>
      <c r="C71" s="185"/>
      <c r="D71" s="140">
        <f t="shared" si="13"/>
        <v>0</v>
      </c>
      <c r="E71" s="102"/>
      <c r="F71" s="140">
        <f t="shared" si="14"/>
        <v>0</v>
      </c>
      <c r="G71" s="141">
        <f t="shared" si="15"/>
        <v>0</v>
      </c>
      <c r="H71" s="140">
        <f t="shared" si="16"/>
        <v>0</v>
      </c>
      <c r="I71" s="171"/>
      <c r="J71" s="145"/>
      <c r="K71" s="171"/>
      <c r="L71" s="145"/>
      <c r="M71" s="171"/>
      <c r="N71" s="145"/>
      <c r="O71" s="171"/>
      <c r="P71" s="171"/>
      <c r="Q71" s="101"/>
      <c r="R71" s="101"/>
      <c r="S71" s="101"/>
      <c r="T71" s="109" t="str">
        <f t="shared" ref="T71:T85" si="17">IF(U71=V71," ","X")</f>
        <v>X</v>
      </c>
      <c r="U71" s="108">
        <f t="shared" si="11"/>
        <v>0</v>
      </c>
      <c r="V71" s="107">
        <f t="shared" si="12"/>
        <v>15</v>
      </c>
    </row>
    <row r="72" spans="1:22" x14ac:dyDescent="0.25">
      <c r="A72" s="50">
        <v>67</v>
      </c>
      <c r="B72" s="145"/>
      <c r="C72" s="185"/>
      <c r="D72" s="140">
        <f t="shared" si="13"/>
        <v>0</v>
      </c>
      <c r="E72" s="102"/>
      <c r="F72" s="140">
        <f t="shared" si="14"/>
        <v>0</v>
      </c>
      <c r="G72" s="141">
        <f t="shared" si="15"/>
        <v>0</v>
      </c>
      <c r="H72" s="140">
        <f t="shared" si="16"/>
        <v>0</v>
      </c>
      <c r="I72" s="171"/>
      <c r="J72" s="145"/>
      <c r="K72" s="171"/>
      <c r="L72" s="145"/>
      <c r="M72" s="171"/>
      <c r="N72" s="145"/>
      <c r="O72" s="171"/>
      <c r="P72" s="171"/>
      <c r="Q72" s="101"/>
      <c r="R72" s="101"/>
      <c r="S72" s="101"/>
      <c r="T72" s="109" t="str">
        <f t="shared" si="17"/>
        <v>X</v>
      </c>
      <c r="U72" s="108">
        <f t="shared" si="11"/>
        <v>0</v>
      </c>
      <c r="V72" s="107">
        <f t="shared" si="12"/>
        <v>15</v>
      </c>
    </row>
    <row r="73" spans="1:22" x14ac:dyDescent="0.25">
      <c r="A73" s="50">
        <v>68</v>
      </c>
      <c r="B73" s="145"/>
      <c r="C73" s="185"/>
      <c r="D73" s="140">
        <f t="shared" si="13"/>
        <v>0</v>
      </c>
      <c r="E73" s="102"/>
      <c r="F73" s="140">
        <f t="shared" si="14"/>
        <v>0</v>
      </c>
      <c r="G73" s="141">
        <f t="shared" si="15"/>
        <v>0</v>
      </c>
      <c r="H73" s="140">
        <f t="shared" si="16"/>
        <v>0</v>
      </c>
      <c r="I73" s="171"/>
      <c r="J73" s="145"/>
      <c r="K73" s="171"/>
      <c r="L73" s="145"/>
      <c r="M73" s="171"/>
      <c r="N73" s="145"/>
      <c r="O73" s="171"/>
      <c r="P73" s="171"/>
      <c r="Q73" s="101"/>
      <c r="R73" s="101"/>
      <c r="S73" s="101"/>
      <c r="T73" s="109" t="str">
        <f t="shared" si="17"/>
        <v>X</v>
      </c>
      <c r="U73" s="108">
        <f t="shared" si="11"/>
        <v>0</v>
      </c>
      <c r="V73" s="107">
        <f t="shared" si="12"/>
        <v>15</v>
      </c>
    </row>
    <row r="74" spans="1:22" x14ac:dyDescent="0.25">
      <c r="A74" s="50">
        <v>69</v>
      </c>
      <c r="B74" s="145"/>
      <c r="C74" s="185"/>
      <c r="D74" s="140">
        <f t="shared" si="13"/>
        <v>0</v>
      </c>
      <c r="E74" s="102"/>
      <c r="F74" s="140">
        <f t="shared" si="14"/>
        <v>0</v>
      </c>
      <c r="G74" s="141">
        <f t="shared" si="15"/>
        <v>0</v>
      </c>
      <c r="H74" s="140">
        <f t="shared" si="16"/>
        <v>0</v>
      </c>
      <c r="I74" s="171"/>
      <c r="J74" s="145"/>
      <c r="K74" s="171"/>
      <c r="L74" s="145"/>
      <c r="M74" s="171"/>
      <c r="N74" s="145"/>
      <c r="O74" s="171"/>
      <c r="P74" s="171"/>
      <c r="Q74" s="101"/>
      <c r="R74" s="101"/>
      <c r="S74" s="101"/>
      <c r="T74" s="109" t="str">
        <f t="shared" si="17"/>
        <v>X</v>
      </c>
      <c r="U74" s="108">
        <f t="shared" si="11"/>
        <v>0</v>
      </c>
      <c r="V74" s="107">
        <f t="shared" si="12"/>
        <v>15</v>
      </c>
    </row>
    <row r="75" spans="1:22" x14ac:dyDescent="0.25">
      <c r="A75" s="50">
        <v>70</v>
      </c>
      <c r="B75" s="145"/>
      <c r="C75" s="185"/>
      <c r="D75" s="140">
        <f t="shared" si="13"/>
        <v>0</v>
      </c>
      <c r="E75" s="102"/>
      <c r="F75" s="140">
        <f t="shared" si="14"/>
        <v>0</v>
      </c>
      <c r="G75" s="141">
        <f t="shared" si="15"/>
        <v>0</v>
      </c>
      <c r="H75" s="140">
        <f t="shared" si="16"/>
        <v>0</v>
      </c>
      <c r="I75" s="171"/>
      <c r="J75" s="145"/>
      <c r="K75" s="171"/>
      <c r="L75" s="145"/>
      <c r="M75" s="171"/>
      <c r="N75" s="145"/>
      <c r="O75" s="171"/>
      <c r="P75" s="171"/>
      <c r="Q75" s="101"/>
      <c r="R75" s="101"/>
      <c r="S75" s="101"/>
      <c r="T75" s="109" t="str">
        <f t="shared" si="17"/>
        <v>X</v>
      </c>
      <c r="U75" s="108">
        <f t="shared" si="11"/>
        <v>0</v>
      </c>
      <c r="V75" s="107">
        <f t="shared" si="12"/>
        <v>15</v>
      </c>
    </row>
    <row r="76" spans="1:22" x14ac:dyDescent="0.25">
      <c r="A76" s="50">
        <v>71</v>
      </c>
      <c r="B76" s="145"/>
      <c r="C76" s="185"/>
      <c r="D76" s="140">
        <f t="shared" si="13"/>
        <v>0</v>
      </c>
      <c r="E76" s="102"/>
      <c r="F76" s="140">
        <f t="shared" si="14"/>
        <v>0</v>
      </c>
      <c r="G76" s="141">
        <f t="shared" si="15"/>
        <v>0</v>
      </c>
      <c r="H76" s="140">
        <f t="shared" si="16"/>
        <v>0</v>
      </c>
      <c r="I76" s="171"/>
      <c r="J76" s="145"/>
      <c r="K76" s="171"/>
      <c r="L76" s="145"/>
      <c r="M76" s="171"/>
      <c r="N76" s="145"/>
      <c r="O76" s="171"/>
      <c r="P76" s="171"/>
      <c r="Q76" s="101"/>
      <c r="R76" s="101"/>
      <c r="S76" s="101"/>
      <c r="T76" s="109" t="str">
        <f t="shared" si="17"/>
        <v>X</v>
      </c>
      <c r="U76" s="108">
        <f t="shared" si="11"/>
        <v>0</v>
      </c>
      <c r="V76" s="107">
        <f t="shared" si="12"/>
        <v>15</v>
      </c>
    </row>
    <row r="77" spans="1:22" x14ac:dyDescent="0.25">
      <c r="A77" s="50">
        <v>72</v>
      </c>
      <c r="B77" s="145"/>
      <c r="C77" s="185"/>
      <c r="D77" s="140">
        <f t="shared" si="13"/>
        <v>0</v>
      </c>
      <c r="E77" s="102"/>
      <c r="F77" s="140">
        <f t="shared" si="14"/>
        <v>0</v>
      </c>
      <c r="G77" s="141">
        <f t="shared" si="15"/>
        <v>0</v>
      </c>
      <c r="H77" s="140">
        <f t="shared" si="16"/>
        <v>0</v>
      </c>
      <c r="I77" s="171"/>
      <c r="J77" s="145"/>
      <c r="K77" s="171"/>
      <c r="L77" s="145"/>
      <c r="M77" s="171"/>
      <c r="N77" s="145"/>
      <c r="O77" s="171"/>
      <c r="P77" s="171"/>
      <c r="Q77" s="101"/>
      <c r="R77" s="101"/>
      <c r="S77" s="101"/>
      <c r="T77" s="109" t="str">
        <f t="shared" si="17"/>
        <v>X</v>
      </c>
      <c r="U77" s="108">
        <f t="shared" si="11"/>
        <v>0</v>
      </c>
      <c r="V77" s="107">
        <f t="shared" si="12"/>
        <v>15</v>
      </c>
    </row>
    <row r="78" spans="1:22" x14ac:dyDescent="0.25">
      <c r="A78" s="50">
        <v>73</v>
      </c>
      <c r="B78" s="145"/>
      <c r="C78" s="185"/>
      <c r="D78" s="140">
        <f t="shared" si="13"/>
        <v>0</v>
      </c>
      <c r="E78" s="102"/>
      <c r="F78" s="140">
        <f t="shared" si="14"/>
        <v>0</v>
      </c>
      <c r="G78" s="141">
        <f t="shared" si="15"/>
        <v>0</v>
      </c>
      <c r="H78" s="140">
        <f t="shared" si="16"/>
        <v>0</v>
      </c>
      <c r="I78" s="171"/>
      <c r="J78" s="145"/>
      <c r="K78" s="171"/>
      <c r="L78" s="145"/>
      <c r="M78" s="171"/>
      <c r="N78" s="145"/>
      <c r="O78" s="171"/>
      <c r="P78" s="171"/>
      <c r="Q78" s="101"/>
      <c r="R78" s="101"/>
      <c r="S78" s="101"/>
      <c r="T78" s="109" t="str">
        <f>IF(U78=V78," ","X")</f>
        <v>X</v>
      </c>
      <c r="U78" s="108">
        <f t="shared" si="11"/>
        <v>0</v>
      </c>
      <c r="V78" s="107">
        <f t="shared" si="12"/>
        <v>15</v>
      </c>
    </row>
    <row r="79" spans="1:22" x14ac:dyDescent="0.25">
      <c r="A79" s="50">
        <v>74</v>
      </c>
      <c r="B79" s="145"/>
      <c r="C79" s="185"/>
      <c r="D79" s="140">
        <f t="shared" si="13"/>
        <v>0</v>
      </c>
      <c r="E79" s="102"/>
      <c r="F79" s="140">
        <f t="shared" si="14"/>
        <v>0</v>
      </c>
      <c r="G79" s="141">
        <f t="shared" si="15"/>
        <v>0</v>
      </c>
      <c r="H79" s="140">
        <f t="shared" si="16"/>
        <v>0</v>
      </c>
      <c r="I79" s="171"/>
      <c r="J79" s="145"/>
      <c r="K79" s="171"/>
      <c r="L79" s="145"/>
      <c r="M79" s="171"/>
      <c r="N79" s="145"/>
      <c r="O79" s="171"/>
      <c r="P79" s="171"/>
      <c r="Q79" s="101"/>
      <c r="R79" s="101"/>
      <c r="S79" s="101"/>
      <c r="T79" s="109" t="str">
        <f t="shared" si="17"/>
        <v>X</v>
      </c>
      <c r="U79" s="108">
        <f t="shared" si="11"/>
        <v>0</v>
      </c>
      <c r="V79" s="107">
        <f t="shared" si="12"/>
        <v>15</v>
      </c>
    </row>
    <row r="80" spans="1:22" x14ac:dyDescent="0.25">
      <c r="A80" s="50">
        <v>75</v>
      </c>
      <c r="B80" s="145"/>
      <c r="C80" s="185"/>
      <c r="D80" s="140">
        <f t="shared" si="13"/>
        <v>0</v>
      </c>
      <c r="E80" s="102"/>
      <c r="F80" s="140">
        <f t="shared" si="14"/>
        <v>0</v>
      </c>
      <c r="G80" s="141">
        <f t="shared" si="15"/>
        <v>0</v>
      </c>
      <c r="H80" s="140">
        <f t="shared" si="16"/>
        <v>0</v>
      </c>
      <c r="I80" s="171"/>
      <c r="J80" s="145"/>
      <c r="K80" s="171"/>
      <c r="L80" s="145"/>
      <c r="M80" s="171"/>
      <c r="N80" s="145"/>
      <c r="O80" s="171"/>
      <c r="P80" s="171"/>
      <c r="Q80" s="101"/>
      <c r="R80" s="101"/>
      <c r="S80" s="101"/>
      <c r="T80" s="109" t="str">
        <f t="shared" si="17"/>
        <v>X</v>
      </c>
      <c r="U80" s="108">
        <f t="shared" si="11"/>
        <v>0</v>
      </c>
      <c r="V80" s="107">
        <f t="shared" si="12"/>
        <v>15</v>
      </c>
    </row>
    <row r="81" spans="1:22" x14ac:dyDescent="0.25">
      <c r="A81" s="50">
        <v>76</v>
      </c>
      <c r="B81" s="145"/>
      <c r="C81" s="185"/>
      <c r="D81" s="140">
        <f t="shared" si="13"/>
        <v>0</v>
      </c>
      <c r="E81" s="102"/>
      <c r="F81" s="140">
        <f t="shared" si="14"/>
        <v>0</v>
      </c>
      <c r="G81" s="141">
        <f t="shared" si="15"/>
        <v>0</v>
      </c>
      <c r="H81" s="140">
        <f t="shared" si="16"/>
        <v>0</v>
      </c>
      <c r="I81" s="171"/>
      <c r="J81" s="145"/>
      <c r="K81" s="171"/>
      <c r="L81" s="145"/>
      <c r="M81" s="171"/>
      <c r="N81" s="145"/>
      <c r="O81" s="171"/>
      <c r="P81" s="171"/>
      <c r="Q81" s="101"/>
      <c r="R81" s="101"/>
      <c r="S81" s="101"/>
      <c r="T81" s="109" t="str">
        <f t="shared" si="17"/>
        <v>X</v>
      </c>
      <c r="U81" s="108">
        <f t="shared" si="11"/>
        <v>0</v>
      </c>
      <c r="V81" s="107">
        <f t="shared" si="12"/>
        <v>15</v>
      </c>
    </row>
    <row r="82" spans="1:22" x14ac:dyDescent="0.25">
      <c r="A82" s="50">
        <v>77</v>
      </c>
      <c r="B82" s="145"/>
      <c r="C82" s="185"/>
      <c r="D82" s="140">
        <f t="shared" si="13"/>
        <v>0</v>
      </c>
      <c r="E82" s="102"/>
      <c r="F82" s="140">
        <f t="shared" si="14"/>
        <v>0</v>
      </c>
      <c r="G82" s="141">
        <f t="shared" si="15"/>
        <v>0</v>
      </c>
      <c r="H82" s="140">
        <f t="shared" si="16"/>
        <v>0</v>
      </c>
      <c r="I82" s="171"/>
      <c r="J82" s="145"/>
      <c r="K82" s="171"/>
      <c r="L82" s="145"/>
      <c r="M82" s="171"/>
      <c r="N82" s="145"/>
      <c r="O82" s="171"/>
      <c r="P82" s="171"/>
      <c r="Q82" s="101"/>
      <c r="R82" s="101"/>
      <c r="S82" s="101"/>
      <c r="T82" s="109" t="str">
        <f t="shared" si="17"/>
        <v>X</v>
      </c>
      <c r="U82" s="108">
        <f t="shared" si="11"/>
        <v>0</v>
      </c>
      <c r="V82" s="107">
        <f t="shared" si="12"/>
        <v>15</v>
      </c>
    </row>
    <row r="83" spans="1:22" x14ac:dyDescent="0.25">
      <c r="A83" s="50">
        <v>78</v>
      </c>
      <c r="B83" s="145"/>
      <c r="C83" s="185"/>
      <c r="D83" s="140">
        <f t="shared" si="13"/>
        <v>0</v>
      </c>
      <c r="E83" s="102"/>
      <c r="F83" s="140">
        <f t="shared" si="14"/>
        <v>0</v>
      </c>
      <c r="G83" s="141">
        <f t="shared" si="15"/>
        <v>0</v>
      </c>
      <c r="H83" s="140">
        <f t="shared" si="16"/>
        <v>0</v>
      </c>
      <c r="I83" s="171"/>
      <c r="J83" s="145"/>
      <c r="K83" s="171"/>
      <c r="L83" s="145"/>
      <c r="M83" s="171"/>
      <c r="N83" s="145"/>
      <c r="O83" s="171"/>
      <c r="P83" s="171"/>
      <c r="Q83" s="101"/>
      <c r="R83" s="101"/>
      <c r="S83" s="101"/>
      <c r="T83" s="109" t="str">
        <f t="shared" si="17"/>
        <v>X</v>
      </c>
      <c r="U83" s="108">
        <f t="shared" si="11"/>
        <v>0</v>
      </c>
      <c r="V83" s="107">
        <f t="shared" si="12"/>
        <v>15</v>
      </c>
    </row>
    <row r="84" spans="1:22" x14ac:dyDescent="0.25">
      <c r="A84" s="50">
        <v>79</v>
      </c>
      <c r="B84" s="145"/>
      <c r="C84" s="185"/>
      <c r="D84" s="140">
        <f t="shared" si="13"/>
        <v>0</v>
      </c>
      <c r="E84" s="102"/>
      <c r="F84" s="140">
        <f t="shared" si="14"/>
        <v>0</v>
      </c>
      <c r="G84" s="141">
        <f t="shared" si="15"/>
        <v>0</v>
      </c>
      <c r="H84" s="140">
        <f t="shared" si="16"/>
        <v>0</v>
      </c>
      <c r="I84" s="171"/>
      <c r="J84" s="145"/>
      <c r="K84" s="171"/>
      <c r="L84" s="145"/>
      <c r="M84" s="171"/>
      <c r="N84" s="145"/>
      <c r="O84" s="171"/>
      <c r="P84" s="171"/>
      <c r="Q84" s="101"/>
      <c r="R84" s="101"/>
      <c r="S84" s="101"/>
      <c r="T84" s="109" t="str">
        <f t="shared" si="17"/>
        <v>X</v>
      </c>
      <c r="U84" s="108">
        <f t="shared" si="11"/>
        <v>0</v>
      </c>
      <c r="V84" s="107">
        <f t="shared" si="12"/>
        <v>15</v>
      </c>
    </row>
    <row r="85" spans="1:22" x14ac:dyDescent="0.25">
      <c r="A85" s="50">
        <v>80</v>
      </c>
      <c r="B85" s="145"/>
      <c r="C85" s="185"/>
      <c r="D85" s="140">
        <f t="shared" si="13"/>
        <v>0</v>
      </c>
      <c r="E85" s="102"/>
      <c r="F85" s="140">
        <f t="shared" si="14"/>
        <v>0</v>
      </c>
      <c r="G85" s="141">
        <f t="shared" si="15"/>
        <v>0</v>
      </c>
      <c r="H85" s="140">
        <f t="shared" si="16"/>
        <v>0</v>
      </c>
      <c r="I85" s="171"/>
      <c r="J85" s="145"/>
      <c r="K85" s="171"/>
      <c r="L85" s="145"/>
      <c r="M85" s="171"/>
      <c r="N85" s="145"/>
      <c r="O85" s="171"/>
      <c r="P85" s="171"/>
      <c r="Q85" s="101"/>
      <c r="R85" s="101"/>
      <c r="S85" s="101"/>
      <c r="T85" s="109" t="str">
        <f t="shared" si="17"/>
        <v>X</v>
      </c>
      <c r="U85" s="108">
        <f t="shared" si="11"/>
        <v>0</v>
      </c>
      <c r="V85" s="107">
        <f t="shared" si="12"/>
        <v>15</v>
      </c>
    </row>
    <row r="86" spans="1:22" x14ac:dyDescent="0.25">
      <c r="A86" s="64"/>
      <c r="B86" s="53"/>
      <c r="C86" s="53"/>
      <c r="D86" s="54"/>
      <c r="E86" s="103"/>
      <c r="F86" s="55"/>
      <c r="G86" s="166"/>
      <c r="H86" s="55"/>
      <c r="I86" s="166"/>
      <c r="J86" s="53"/>
      <c r="L86" s="53"/>
      <c r="N86" s="53"/>
      <c r="Q86" s="53"/>
      <c r="R86" s="53"/>
      <c r="S86" s="53"/>
    </row>
    <row r="87" spans="1:22" x14ac:dyDescent="0.25">
      <c r="B87" s="53"/>
      <c r="C87" s="53"/>
      <c r="D87" s="54"/>
      <c r="E87" s="103"/>
      <c r="F87" s="55"/>
      <c r="G87" s="166"/>
      <c r="H87" s="54"/>
      <c r="I87" s="57"/>
      <c r="J87" s="53"/>
      <c r="L87" s="56"/>
      <c r="N87" s="56"/>
    </row>
    <row r="88" spans="1:22" x14ac:dyDescent="0.25">
      <c r="B88" s="58"/>
      <c r="C88" s="53"/>
      <c r="D88" s="59"/>
      <c r="E88" s="103"/>
      <c r="F88" s="59"/>
      <c r="G88" s="60"/>
      <c r="H88" s="59"/>
      <c r="I88" s="60"/>
      <c r="J88" s="58"/>
      <c r="L88" s="56"/>
      <c r="N88" s="56"/>
    </row>
    <row r="89" spans="1:22" x14ac:dyDescent="0.25">
      <c r="B89" s="58"/>
      <c r="C89" s="53"/>
      <c r="D89" s="59"/>
      <c r="E89" s="103"/>
      <c r="F89" s="59"/>
      <c r="G89" s="60"/>
      <c r="H89" s="59"/>
      <c r="I89" s="60"/>
      <c r="J89" s="58"/>
      <c r="L89" s="56"/>
      <c r="N89" s="56"/>
    </row>
    <row r="90" spans="1:22" hidden="1" x14ac:dyDescent="0.25">
      <c r="B90" s="58"/>
      <c r="C90" s="147">
        <v>1</v>
      </c>
      <c r="D90" s="148">
        <v>2</v>
      </c>
      <c r="E90" s="148">
        <v>1</v>
      </c>
      <c r="F90" s="148">
        <v>2</v>
      </c>
      <c r="G90" s="153">
        <v>3</v>
      </c>
      <c r="H90" s="162">
        <v>4</v>
      </c>
      <c r="I90" s="60"/>
      <c r="J90" s="58"/>
      <c r="L90" s="56"/>
      <c r="N90" s="56"/>
    </row>
    <row r="91" spans="1:22" hidden="1" x14ac:dyDescent="0.25">
      <c r="B91" s="58"/>
      <c r="C91" s="129" t="s">
        <v>2</v>
      </c>
      <c r="D91" s="130" t="s">
        <v>106</v>
      </c>
      <c r="E91" s="130" t="s">
        <v>2</v>
      </c>
      <c r="F91" s="146" t="s">
        <v>107</v>
      </c>
      <c r="G91" s="154" t="s">
        <v>108</v>
      </c>
      <c r="H91" s="146" t="s">
        <v>103</v>
      </c>
      <c r="I91" s="60"/>
      <c r="J91" s="58"/>
      <c r="L91" s="56"/>
      <c r="N91" s="56"/>
    </row>
    <row r="92" spans="1:22" hidden="1" x14ac:dyDescent="0.25">
      <c r="B92" s="58"/>
      <c r="C92" s="50">
        <f>Pemetaan!A10</f>
        <v>0</v>
      </c>
      <c r="D92" s="52">
        <f>Pemetaan!B10</f>
        <v>0</v>
      </c>
      <c r="E92" s="155">
        <f>Pemetaan!C10</f>
        <v>0</v>
      </c>
      <c r="F92" s="52">
        <f>Pemetaan!D10</f>
        <v>0</v>
      </c>
      <c r="G92" s="161">
        <f>Pemetaan!F10</f>
        <v>0</v>
      </c>
      <c r="H92" s="52">
        <f>Pemetaan!G10</f>
        <v>0</v>
      </c>
      <c r="I92" s="60"/>
      <c r="J92" s="58"/>
      <c r="L92" s="56"/>
      <c r="N92" s="56"/>
    </row>
    <row r="93" spans="1:22" hidden="1" x14ac:dyDescent="0.25">
      <c r="B93" s="58"/>
      <c r="C93" s="50">
        <f>Pemetaan!A11</f>
        <v>0</v>
      </c>
      <c r="D93" s="52">
        <f>Pemetaan!B11</f>
        <v>0</v>
      </c>
      <c r="E93" s="155">
        <f>Pemetaan!C11</f>
        <v>0</v>
      </c>
      <c r="F93" s="52">
        <f>Pemetaan!D11</f>
        <v>0</v>
      </c>
      <c r="G93" s="161">
        <f>Pemetaan!F11</f>
        <v>0</v>
      </c>
      <c r="H93" s="52">
        <f>Pemetaan!G11</f>
        <v>0</v>
      </c>
      <c r="I93" s="60"/>
      <c r="J93" s="58"/>
      <c r="L93" s="56"/>
      <c r="N93" s="56"/>
    </row>
    <row r="94" spans="1:22" hidden="1" x14ac:dyDescent="0.25">
      <c r="B94" s="58"/>
      <c r="C94" s="50">
        <f>Pemetaan!A12</f>
        <v>0</v>
      </c>
      <c r="D94" s="52">
        <f>Pemetaan!B12</f>
        <v>0</v>
      </c>
      <c r="E94" s="155">
        <f>Pemetaan!C12</f>
        <v>0</v>
      </c>
      <c r="F94" s="52">
        <f>Pemetaan!D12</f>
        <v>0</v>
      </c>
      <c r="G94" s="161">
        <f>Pemetaan!F12</f>
        <v>0</v>
      </c>
      <c r="H94" s="52">
        <f>Pemetaan!G12</f>
        <v>0</v>
      </c>
      <c r="I94" s="60"/>
      <c r="J94" s="58"/>
      <c r="L94" s="56"/>
      <c r="N94" s="56"/>
    </row>
    <row r="95" spans="1:22" hidden="1" x14ac:dyDescent="0.25">
      <c r="B95" s="58"/>
      <c r="C95" s="50">
        <f>Pemetaan!A13</f>
        <v>0</v>
      </c>
      <c r="D95" s="52">
        <f>Pemetaan!B13</f>
        <v>0</v>
      </c>
      <c r="E95" s="155">
        <f>Pemetaan!C13</f>
        <v>0</v>
      </c>
      <c r="F95" s="52">
        <f>Pemetaan!D13</f>
        <v>0</v>
      </c>
      <c r="G95" s="161">
        <f>Pemetaan!F13</f>
        <v>0</v>
      </c>
      <c r="H95" s="52">
        <f>Pemetaan!G13</f>
        <v>0</v>
      </c>
      <c r="I95" s="60"/>
      <c r="J95" s="58"/>
      <c r="L95" s="56"/>
      <c r="N95" s="56"/>
    </row>
    <row r="96" spans="1:22" hidden="1" x14ac:dyDescent="0.25">
      <c r="B96" s="58"/>
      <c r="C96" s="50">
        <f>Pemetaan!A14</f>
        <v>0</v>
      </c>
      <c r="D96" s="52">
        <f>Pemetaan!B14</f>
        <v>0</v>
      </c>
      <c r="E96" s="155">
        <f>Pemetaan!C14</f>
        <v>0</v>
      </c>
      <c r="F96" s="52">
        <f>Pemetaan!D14</f>
        <v>0</v>
      </c>
      <c r="G96" s="161">
        <f>Pemetaan!F14</f>
        <v>0</v>
      </c>
      <c r="H96" s="52">
        <f>Pemetaan!G14</f>
        <v>0</v>
      </c>
      <c r="I96" s="60"/>
      <c r="J96" s="58"/>
      <c r="L96" s="56"/>
      <c r="N96" s="56"/>
    </row>
    <row r="97" spans="2:14" hidden="1" x14ac:dyDescent="0.25">
      <c r="B97" s="58"/>
      <c r="C97" s="50">
        <f>Pemetaan!A15</f>
        <v>0</v>
      </c>
      <c r="D97" s="52">
        <f>Pemetaan!B15</f>
        <v>0</v>
      </c>
      <c r="E97" s="155">
        <f>Pemetaan!C15</f>
        <v>0</v>
      </c>
      <c r="F97" s="52">
        <f>Pemetaan!D15</f>
        <v>0</v>
      </c>
      <c r="G97" s="161">
        <f>Pemetaan!F15</f>
        <v>0</v>
      </c>
      <c r="H97" s="52">
        <f>Pemetaan!G15</f>
        <v>0</v>
      </c>
      <c r="I97" s="60"/>
      <c r="J97" s="58"/>
      <c r="L97" s="56"/>
      <c r="N97" s="56"/>
    </row>
    <row r="98" spans="2:14" hidden="1" x14ac:dyDescent="0.25">
      <c r="B98" s="58"/>
      <c r="C98" s="50">
        <f>Pemetaan!A16</f>
        <v>0</v>
      </c>
      <c r="D98" s="52">
        <f>Pemetaan!B16</f>
        <v>0</v>
      </c>
      <c r="E98" s="155">
        <f>Pemetaan!C16</f>
        <v>0</v>
      </c>
      <c r="F98" s="52">
        <f>Pemetaan!D16</f>
        <v>0</v>
      </c>
      <c r="G98" s="161">
        <f>Pemetaan!F16</f>
        <v>0</v>
      </c>
      <c r="H98" s="52">
        <f>Pemetaan!G16</f>
        <v>0</v>
      </c>
      <c r="I98" s="60"/>
      <c r="J98" s="58"/>
      <c r="L98" s="56"/>
      <c r="N98" s="56"/>
    </row>
    <row r="99" spans="2:14" hidden="1" x14ac:dyDescent="0.25">
      <c r="B99" s="58"/>
      <c r="C99" s="50">
        <f>Pemetaan!A17</f>
        <v>0</v>
      </c>
      <c r="D99" s="52">
        <f>Pemetaan!B17</f>
        <v>0</v>
      </c>
      <c r="E99" s="155">
        <f>Pemetaan!C17</f>
        <v>0</v>
      </c>
      <c r="F99" s="52">
        <f>Pemetaan!D17</f>
        <v>0</v>
      </c>
      <c r="G99" s="161">
        <f>Pemetaan!F17</f>
        <v>0</v>
      </c>
      <c r="H99" s="52">
        <f>Pemetaan!G17</f>
        <v>0</v>
      </c>
      <c r="I99" s="60"/>
      <c r="J99" s="58"/>
      <c r="L99" s="56"/>
      <c r="N99" s="56"/>
    </row>
    <row r="100" spans="2:14" hidden="1" x14ac:dyDescent="0.25">
      <c r="B100" s="58"/>
      <c r="C100" s="50">
        <f>Pemetaan!A18</f>
        <v>0</v>
      </c>
      <c r="D100" s="52">
        <f>Pemetaan!B18</f>
        <v>0</v>
      </c>
      <c r="E100" s="155">
        <f>Pemetaan!C18</f>
        <v>0</v>
      </c>
      <c r="F100" s="52">
        <f>Pemetaan!D18</f>
        <v>0</v>
      </c>
      <c r="G100" s="161">
        <f>Pemetaan!F18</f>
        <v>0</v>
      </c>
      <c r="H100" s="52">
        <f>Pemetaan!G18</f>
        <v>0</v>
      </c>
      <c r="I100" s="60"/>
      <c r="J100" s="58"/>
      <c r="L100" s="56"/>
      <c r="N100" s="56"/>
    </row>
    <row r="101" spans="2:14" hidden="1" x14ac:dyDescent="0.25">
      <c r="B101" s="58"/>
      <c r="C101" s="50">
        <f>Pemetaan!A19</f>
        <v>0</v>
      </c>
      <c r="D101" s="52">
        <f>Pemetaan!B19</f>
        <v>0</v>
      </c>
      <c r="E101" s="155">
        <f>Pemetaan!C19</f>
        <v>0</v>
      </c>
      <c r="F101" s="52">
        <f>Pemetaan!D19</f>
        <v>0</v>
      </c>
      <c r="G101" s="161">
        <f>Pemetaan!F19</f>
        <v>0</v>
      </c>
      <c r="H101" s="52">
        <f>Pemetaan!G19</f>
        <v>0</v>
      </c>
      <c r="I101" s="60"/>
      <c r="J101" s="58"/>
      <c r="L101" s="56"/>
      <c r="N101" s="56"/>
    </row>
    <row r="102" spans="2:14" hidden="1" x14ac:dyDescent="0.25">
      <c r="B102" s="58"/>
      <c r="C102" s="50">
        <f>Pemetaan!A20</f>
        <v>0</v>
      </c>
      <c r="D102" s="52">
        <f>Pemetaan!B20</f>
        <v>0</v>
      </c>
      <c r="E102" s="155">
        <f>Pemetaan!C20</f>
        <v>0</v>
      </c>
      <c r="F102" s="52">
        <f>Pemetaan!D20</f>
        <v>0</v>
      </c>
      <c r="G102" s="161">
        <f>Pemetaan!F20</f>
        <v>0</v>
      </c>
      <c r="H102" s="52">
        <f>Pemetaan!G20</f>
        <v>0</v>
      </c>
      <c r="I102" s="60"/>
      <c r="J102" s="58"/>
      <c r="L102" s="56"/>
      <c r="N102" s="56"/>
    </row>
    <row r="103" spans="2:14" hidden="1" x14ac:dyDescent="0.25">
      <c r="B103" s="58"/>
      <c r="C103" s="50">
        <f>Pemetaan!A21</f>
        <v>0</v>
      </c>
      <c r="D103" s="52">
        <f>Pemetaan!B21</f>
        <v>0</v>
      </c>
      <c r="E103" s="155">
        <f>Pemetaan!C21</f>
        <v>0</v>
      </c>
      <c r="F103" s="52">
        <f>Pemetaan!D21</f>
        <v>0</v>
      </c>
      <c r="G103" s="161">
        <f>Pemetaan!F21</f>
        <v>0</v>
      </c>
      <c r="H103" s="52">
        <f>Pemetaan!G21</f>
        <v>0</v>
      </c>
      <c r="I103" s="60"/>
      <c r="J103" s="58"/>
      <c r="L103" s="56"/>
      <c r="N103" s="56"/>
    </row>
    <row r="104" spans="2:14" hidden="1" x14ac:dyDescent="0.25">
      <c r="B104" s="58"/>
      <c r="C104" s="50">
        <f>Pemetaan!A22</f>
        <v>0</v>
      </c>
      <c r="D104" s="52">
        <f>Pemetaan!B22</f>
        <v>0</v>
      </c>
      <c r="E104" s="155">
        <f>Pemetaan!C22</f>
        <v>0</v>
      </c>
      <c r="F104" s="52">
        <f>Pemetaan!D22</f>
        <v>0</v>
      </c>
      <c r="G104" s="161">
        <f>Pemetaan!F22</f>
        <v>0</v>
      </c>
      <c r="H104" s="52">
        <f>Pemetaan!G22</f>
        <v>0</v>
      </c>
      <c r="I104" s="60"/>
      <c r="J104" s="58"/>
      <c r="L104" s="56"/>
      <c r="N104" s="56"/>
    </row>
    <row r="105" spans="2:14" hidden="1" x14ac:dyDescent="0.25">
      <c r="B105" s="58"/>
      <c r="C105" s="50">
        <f>Pemetaan!A23</f>
        <v>0</v>
      </c>
      <c r="D105" s="52">
        <f>Pemetaan!B23</f>
        <v>0</v>
      </c>
      <c r="E105" s="155">
        <f>Pemetaan!C23</f>
        <v>0</v>
      </c>
      <c r="F105" s="52">
        <f>Pemetaan!D23</f>
        <v>0</v>
      </c>
      <c r="G105" s="161">
        <f>Pemetaan!F23</f>
        <v>0</v>
      </c>
      <c r="H105" s="52">
        <f>Pemetaan!G23</f>
        <v>0</v>
      </c>
      <c r="I105" s="60"/>
      <c r="J105" s="58"/>
      <c r="L105" s="56"/>
      <c r="N105" s="56"/>
    </row>
    <row r="106" spans="2:14" hidden="1" x14ac:dyDescent="0.25">
      <c r="B106" s="58"/>
      <c r="C106" s="50">
        <f>Pemetaan!A24</f>
        <v>0</v>
      </c>
      <c r="D106" s="52">
        <f>Pemetaan!B24</f>
        <v>0</v>
      </c>
      <c r="E106" s="155">
        <f>Pemetaan!C24</f>
        <v>0</v>
      </c>
      <c r="F106" s="52">
        <f>Pemetaan!D24</f>
        <v>0</v>
      </c>
      <c r="G106" s="161">
        <f>Pemetaan!F24</f>
        <v>0</v>
      </c>
      <c r="H106" s="52">
        <f>Pemetaan!G24</f>
        <v>0</v>
      </c>
      <c r="I106" s="60"/>
      <c r="J106" s="58"/>
      <c r="L106" s="56"/>
      <c r="N106" s="56"/>
    </row>
    <row r="107" spans="2:14" hidden="1" x14ac:dyDescent="0.25">
      <c r="B107" s="58"/>
      <c r="C107" s="50">
        <f>Pemetaan!A25</f>
        <v>0</v>
      </c>
      <c r="D107" s="52">
        <f>Pemetaan!B25</f>
        <v>0</v>
      </c>
      <c r="E107" s="155">
        <f>Pemetaan!C25</f>
        <v>0</v>
      </c>
      <c r="F107" s="52">
        <f>Pemetaan!D25</f>
        <v>0</v>
      </c>
      <c r="G107" s="161">
        <f>Pemetaan!F25</f>
        <v>0</v>
      </c>
      <c r="H107" s="52">
        <f>Pemetaan!G25</f>
        <v>0</v>
      </c>
      <c r="I107" s="60"/>
      <c r="J107" s="58"/>
      <c r="L107" s="56"/>
      <c r="N107" s="56"/>
    </row>
    <row r="108" spans="2:14" hidden="1" x14ac:dyDescent="0.25">
      <c r="B108" s="58"/>
      <c r="C108" s="50">
        <f>Pemetaan!A26</f>
        <v>0</v>
      </c>
      <c r="D108" s="52">
        <f>Pemetaan!B26</f>
        <v>0</v>
      </c>
      <c r="E108" s="155">
        <f>Pemetaan!C26</f>
        <v>0</v>
      </c>
      <c r="F108" s="52">
        <f>Pemetaan!D26</f>
        <v>0</v>
      </c>
      <c r="G108" s="161">
        <f>Pemetaan!F26</f>
        <v>0</v>
      </c>
      <c r="H108" s="52">
        <f>Pemetaan!G26</f>
        <v>0</v>
      </c>
      <c r="I108" s="60"/>
      <c r="J108" s="58"/>
      <c r="L108" s="56"/>
      <c r="N108" s="56"/>
    </row>
    <row r="109" spans="2:14" hidden="1" x14ac:dyDescent="0.25">
      <c r="B109" s="58"/>
      <c r="C109" s="50">
        <f>Pemetaan!A27</f>
        <v>0</v>
      </c>
      <c r="D109" s="52">
        <f>Pemetaan!B27</f>
        <v>0</v>
      </c>
      <c r="E109" s="155">
        <f>Pemetaan!C27</f>
        <v>0</v>
      </c>
      <c r="F109" s="52">
        <f>Pemetaan!D27</f>
        <v>0</v>
      </c>
      <c r="G109" s="161">
        <f>Pemetaan!F27</f>
        <v>0</v>
      </c>
      <c r="H109" s="52">
        <f>Pemetaan!G27</f>
        <v>0</v>
      </c>
      <c r="I109" s="60"/>
      <c r="J109" s="58"/>
      <c r="L109" s="56"/>
      <c r="N109" s="56"/>
    </row>
    <row r="110" spans="2:14" hidden="1" x14ac:dyDescent="0.25">
      <c r="B110" s="58"/>
      <c r="C110" s="50">
        <f>Pemetaan!A28</f>
        <v>0</v>
      </c>
      <c r="D110" s="52">
        <f>Pemetaan!B28</f>
        <v>0</v>
      </c>
      <c r="E110" s="155">
        <f>Pemetaan!C28</f>
        <v>0</v>
      </c>
      <c r="F110" s="52">
        <f>Pemetaan!D28</f>
        <v>0</v>
      </c>
      <c r="G110" s="161">
        <f>Pemetaan!F28</f>
        <v>0</v>
      </c>
      <c r="H110" s="52">
        <f>Pemetaan!G28</f>
        <v>0</v>
      </c>
      <c r="I110" s="60"/>
      <c r="J110" s="58"/>
      <c r="L110" s="56"/>
      <c r="N110" s="56"/>
    </row>
    <row r="111" spans="2:14" hidden="1" x14ac:dyDescent="0.25">
      <c r="B111" s="58"/>
      <c r="C111" s="50">
        <f>Pemetaan!A29</f>
        <v>0</v>
      </c>
      <c r="D111" s="52">
        <f>Pemetaan!B29</f>
        <v>0</v>
      </c>
      <c r="E111" s="155">
        <f>Pemetaan!C29</f>
        <v>0</v>
      </c>
      <c r="F111" s="52">
        <f>Pemetaan!D29</f>
        <v>0</v>
      </c>
      <c r="G111" s="161">
        <f>Pemetaan!F29</f>
        <v>0</v>
      </c>
      <c r="H111" s="52">
        <f>Pemetaan!G29</f>
        <v>0</v>
      </c>
      <c r="I111" s="60"/>
      <c r="J111" s="58"/>
      <c r="L111" s="56"/>
      <c r="N111" s="56"/>
    </row>
    <row r="112" spans="2:14" hidden="1" x14ac:dyDescent="0.25">
      <c r="B112" s="58"/>
      <c r="C112" s="50">
        <f>Pemetaan!A30</f>
        <v>0</v>
      </c>
      <c r="D112" s="52">
        <f>Pemetaan!B30</f>
        <v>0</v>
      </c>
      <c r="E112" s="155">
        <f>Pemetaan!C30</f>
        <v>0</v>
      </c>
      <c r="F112" s="52">
        <f>Pemetaan!D30</f>
        <v>0</v>
      </c>
      <c r="G112" s="161">
        <f>Pemetaan!F30</f>
        <v>0</v>
      </c>
      <c r="H112" s="52">
        <f>Pemetaan!G30</f>
        <v>0</v>
      </c>
      <c r="I112" s="60"/>
      <c r="J112" s="58"/>
      <c r="L112" s="56"/>
      <c r="N112" s="56"/>
    </row>
    <row r="113" spans="2:14" hidden="1" x14ac:dyDescent="0.25">
      <c r="B113" s="58"/>
      <c r="C113" s="50">
        <f>Pemetaan!A31</f>
        <v>0</v>
      </c>
      <c r="D113" s="52">
        <f>Pemetaan!B31</f>
        <v>0</v>
      </c>
      <c r="E113" s="155">
        <f>Pemetaan!C31</f>
        <v>0</v>
      </c>
      <c r="F113" s="52">
        <f>Pemetaan!D31</f>
        <v>0</v>
      </c>
      <c r="G113" s="161">
        <f>Pemetaan!F31</f>
        <v>0</v>
      </c>
      <c r="H113" s="52">
        <f>Pemetaan!G31</f>
        <v>0</v>
      </c>
      <c r="I113" s="60"/>
      <c r="J113" s="58"/>
      <c r="L113" s="56"/>
      <c r="N113" s="56"/>
    </row>
    <row r="114" spans="2:14" hidden="1" x14ac:dyDescent="0.25">
      <c r="B114" s="58"/>
      <c r="C114" s="50">
        <f>Pemetaan!A32</f>
        <v>0</v>
      </c>
      <c r="D114" s="52">
        <f>Pemetaan!B32</f>
        <v>0</v>
      </c>
      <c r="E114" s="155">
        <f>Pemetaan!C32</f>
        <v>0</v>
      </c>
      <c r="F114" s="52">
        <f>Pemetaan!D32</f>
        <v>0</v>
      </c>
      <c r="G114" s="161">
        <f>Pemetaan!F32</f>
        <v>0</v>
      </c>
      <c r="H114" s="52">
        <f>Pemetaan!G32</f>
        <v>0</v>
      </c>
      <c r="I114" s="60"/>
      <c r="J114" s="58"/>
      <c r="L114" s="56"/>
      <c r="N114" s="56"/>
    </row>
    <row r="115" spans="2:14" hidden="1" x14ac:dyDescent="0.25">
      <c r="B115" s="58"/>
      <c r="C115" s="50">
        <f>Pemetaan!A33</f>
        <v>0</v>
      </c>
      <c r="D115" s="52">
        <f>Pemetaan!B33</f>
        <v>0</v>
      </c>
      <c r="E115" s="155">
        <f>Pemetaan!C33</f>
        <v>0</v>
      </c>
      <c r="F115" s="52">
        <f>Pemetaan!D33</f>
        <v>0</v>
      </c>
      <c r="G115" s="161">
        <f>Pemetaan!F33</f>
        <v>0</v>
      </c>
      <c r="H115" s="52">
        <f>Pemetaan!G33</f>
        <v>0</v>
      </c>
      <c r="I115" s="60"/>
      <c r="J115" s="58"/>
      <c r="L115" s="56"/>
      <c r="N115" s="56"/>
    </row>
    <row r="116" spans="2:14" hidden="1" x14ac:dyDescent="0.25">
      <c r="B116" s="58"/>
      <c r="C116" s="50">
        <f>Pemetaan!A34</f>
        <v>0</v>
      </c>
      <c r="D116" s="52">
        <f>Pemetaan!B34</f>
        <v>0</v>
      </c>
      <c r="E116" s="155">
        <f>Pemetaan!C34</f>
        <v>0</v>
      </c>
      <c r="F116" s="52">
        <f>Pemetaan!D34</f>
        <v>0</v>
      </c>
      <c r="G116" s="161">
        <f>Pemetaan!F34</f>
        <v>0</v>
      </c>
      <c r="H116" s="52">
        <f>Pemetaan!G34</f>
        <v>0</v>
      </c>
      <c r="I116" s="60"/>
      <c r="J116" s="58"/>
      <c r="L116" s="56"/>
      <c r="N116" s="56"/>
    </row>
    <row r="117" spans="2:14" hidden="1" x14ac:dyDescent="0.25">
      <c r="B117" s="58"/>
      <c r="C117" s="50">
        <f>Pemetaan!A35</f>
        <v>0</v>
      </c>
      <c r="D117" s="52">
        <f>Pemetaan!B35</f>
        <v>0</v>
      </c>
      <c r="E117" s="155">
        <f>Pemetaan!C35</f>
        <v>0</v>
      </c>
      <c r="F117" s="52">
        <f>Pemetaan!D35</f>
        <v>0</v>
      </c>
      <c r="G117" s="161">
        <f>Pemetaan!F35</f>
        <v>0</v>
      </c>
      <c r="H117" s="52">
        <f>Pemetaan!G35</f>
        <v>0</v>
      </c>
      <c r="I117" s="60"/>
      <c r="J117" s="58"/>
      <c r="L117" s="56"/>
      <c r="N117" s="56"/>
    </row>
    <row r="118" spans="2:14" hidden="1" x14ac:dyDescent="0.25">
      <c r="C118" s="50">
        <f>Pemetaan!A36</f>
        <v>0</v>
      </c>
      <c r="D118" s="52">
        <f>Pemetaan!B36</f>
        <v>0</v>
      </c>
      <c r="E118" s="155">
        <f>Pemetaan!C36</f>
        <v>0</v>
      </c>
      <c r="F118" s="52">
        <f>Pemetaan!D36</f>
        <v>0</v>
      </c>
      <c r="G118" s="161">
        <f>Pemetaan!F36</f>
        <v>0</v>
      </c>
      <c r="H118" s="52">
        <f>Pemetaan!G36</f>
        <v>0</v>
      </c>
      <c r="J118" s="58"/>
    </row>
    <row r="119" spans="2:14" hidden="1" x14ac:dyDescent="0.25">
      <c r="C119" s="50">
        <f>Pemetaan!A37</f>
        <v>0</v>
      </c>
      <c r="D119" s="52">
        <f>Pemetaan!B37</f>
        <v>0</v>
      </c>
      <c r="E119" s="155">
        <f>Pemetaan!C37</f>
        <v>0</v>
      </c>
      <c r="F119" s="52">
        <f>Pemetaan!D37</f>
        <v>0</v>
      </c>
      <c r="G119" s="161">
        <f>Pemetaan!F37</f>
        <v>0</v>
      </c>
      <c r="H119" s="52">
        <f>Pemetaan!G37</f>
        <v>0</v>
      </c>
      <c r="J119" s="58"/>
    </row>
    <row r="120" spans="2:14" hidden="1" x14ac:dyDescent="0.25">
      <c r="C120" s="50">
        <f>Pemetaan!A38</f>
        <v>0</v>
      </c>
      <c r="D120" s="52">
        <f>Pemetaan!B38</f>
        <v>0</v>
      </c>
      <c r="E120" s="155">
        <f>Pemetaan!C38</f>
        <v>0</v>
      </c>
      <c r="F120" s="52">
        <f>Pemetaan!D38</f>
        <v>0</v>
      </c>
      <c r="G120" s="161">
        <f>Pemetaan!F38</f>
        <v>0</v>
      </c>
      <c r="H120" s="52">
        <f>Pemetaan!G38</f>
        <v>0</v>
      </c>
      <c r="J120" s="58"/>
    </row>
    <row r="121" spans="2:14" hidden="1" x14ac:dyDescent="0.25">
      <c r="C121" s="50">
        <f>Pemetaan!A39</f>
        <v>0</v>
      </c>
      <c r="D121" s="52">
        <f>Pemetaan!B39</f>
        <v>0</v>
      </c>
      <c r="E121" s="155">
        <f>Pemetaan!C39</f>
        <v>0</v>
      </c>
      <c r="F121" s="52">
        <f>Pemetaan!D39</f>
        <v>0</v>
      </c>
      <c r="G121" s="161">
        <f>Pemetaan!F39</f>
        <v>0</v>
      </c>
      <c r="H121" s="52">
        <f>Pemetaan!G39</f>
        <v>0</v>
      </c>
      <c r="J121" s="58"/>
    </row>
    <row r="122" spans="2:14" hidden="1" x14ac:dyDescent="0.25">
      <c r="C122" s="89"/>
      <c r="D122" s="131"/>
    </row>
    <row r="123" spans="2:14" x14ac:dyDescent="0.25">
      <c r="C123" s="89"/>
      <c r="D123" s="131"/>
    </row>
    <row r="124" spans="2:14" x14ac:dyDescent="0.25">
      <c r="C124" s="53"/>
    </row>
    <row r="125" spans="2:14" x14ac:dyDescent="0.25">
      <c r="C125" s="53"/>
    </row>
    <row r="126" spans="2:14" x14ac:dyDescent="0.25">
      <c r="C126" s="53"/>
    </row>
    <row r="127" spans="2:14" x14ac:dyDescent="0.25">
      <c r="C127" s="53"/>
    </row>
    <row r="128" spans="2:14" x14ac:dyDescent="0.25">
      <c r="C128" s="53"/>
    </row>
  </sheetData>
  <sheetProtection algorithmName="SHA-512" hashValue="gyBJMtPwRD6K1wsnBlsYb+pkjZ8VvdBF8wYdtu1apXtkG4qItZ/2OpirM23PZ1Kh5Bj9xrK77dhrn6ocFBhJgA==" saltValue="D8roj8sLxmEiypgKnQl29w==" spinCount="100000" sheet="1" objects="1" scenarios="1" formatRows="0"/>
  <mergeCells count="16">
    <mergeCell ref="T4:T5"/>
    <mergeCell ref="H4:H5"/>
    <mergeCell ref="A4:A5"/>
    <mergeCell ref="B4:B5"/>
    <mergeCell ref="D4:D5"/>
    <mergeCell ref="F4:F5"/>
    <mergeCell ref="G4:G5"/>
    <mergeCell ref="C4:C5"/>
    <mergeCell ref="E4:E5"/>
    <mergeCell ref="I4:N4"/>
    <mergeCell ref="O4:O5"/>
    <mergeCell ref="P4:P5"/>
    <mergeCell ref="Q4:S4"/>
    <mergeCell ref="I5:J5"/>
    <mergeCell ref="K5:L5"/>
    <mergeCell ref="M5:N5"/>
  </mergeCells>
  <dataValidations count="3">
    <dataValidation type="list" allowBlank="1" showInputMessage="1" showErrorMessage="1" sqref="Y6:Y7 Q6:Q85">
      <formula1>$Y$5:$Y$7</formula1>
    </dataValidation>
    <dataValidation type="list" allowBlank="1" showInputMessage="1" showErrorMessage="1" sqref="R6:R85">
      <formula1>$AA$5:$AA$11</formula1>
    </dataValidation>
    <dataValidation type="list" allowBlank="1" showInputMessage="1" showErrorMessage="1" sqref="S6:S85">
      <formula1>$AC$5:$AC$7</formula1>
    </dataValidation>
  </dataValidations>
  <pageMargins left="0.7" right="0.7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W161"/>
  <sheetViews>
    <sheetView zoomScaleNormal="100" workbookViewId="0">
      <selection activeCell="G40" sqref="G40"/>
    </sheetView>
  </sheetViews>
  <sheetFormatPr defaultRowHeight="15" x14ac:dyDescent="0.25"/>
  <cols>
    <col min="1" max="1" width="9.140625" style="46"/>
    <col min="2" max="2" width="13.7109375" style="46" customWidth="1"/>
    <col min="3" max="3" width="4.42578125" style="46" customWidth="1"/>
    <col min="4" max="4" width="62.28515625" style="46" customWidth="1"/>
    <col min="5" max="5" width="13.140625" style="46" customWidth="1"/>
    <col min="6" max="7" width="9.140625" style="46"/>
    <col min="8" max="8" width="12.7109375" style="46" customWidth="1"/>
    <col min="9" max="10" width="30.7109375" style="46" customWidth="1"/>
    <col min="11" max="11" width="50.7109375" style="46" customWidth="1"/>
    <col min="12" max="12" width="20.7109375" style="46" customWidth="1"/>
    <col min="13" max="13" width="30.7109375" style="46" customWidth="1"/>
    <col min="14" max="14" width="3.7109375" style="46" customWidth="1"/>
    <col min="15" max="15" width="30.7109375" style="46" customWidth="1"/>
    <col min="16" max="16" width="3.7109375" style="46" customWidth="1"/>
    <col min="17" max="17" width="30.7109375" style="46" customWidth="1"/>
    <col min="18" max="18" width="3.7109375" style="46" customWidth="1"/>
    <col min="19" max="20" width="20.7109375" style="46" customWidth="1"/>
    <col min="21" max="23" width="10.7109375" style="46" customWidth="1"/>
    <col min="24" max="16384" width="9.140625" style="46"/>
  </cols>
  <sheetData>
    <row r="1" spans="1:8" ht="15.75" thickBot="1" x14ac:dyDescent="0.3"/>
    <row r="2" spans="1:8" ht="30.75" thickBot="1" x14ac:dyDescent="0.3">
      <c r="A2" s="272" t="s">
        <v>151</v>
      </c>
      <c r="B2" s="272"/>
      <c r="C2" s="272"/>
      <c r="D2" s="272"/>
      <c r="E2" s="272"/>
      <c r="G2" s="91">
        <v>1</v>
      </c>
    </row>
    <row r="3" spans="1:8" ht="30" x14ac:dyDescent="0.25">
      <c r="A3" s="272" t="s">
        <v>160</v>
      </c>
      <c r="B3" s="272"/>
      <c r="C3" s="272"/>
      <c r="D3" s="272"/>
      <c r="E3" s="272"/>
      <c r="G3" s="184"/>
    </row>
    <row r="4" spans="1:8" x14ac:dyDescent="0.25">
      <c r="A4" s="62"/>
      <c r="B4" s="62"/>
      <c r="C4" s="62"/>
      <c r="D4" s="62"/>
      <c r="E4" s="62"/>
      <c r="F4" s="134"/>
      <c r="G4" s="134"/>
      <c r="H4" s="134"/>
    </row>
    <row r="5" spans="1:8" x14ac:dyDescent="0.25">
      <c r="A5" s="62"/>
      <c r="B5" s="62"/>
      <c r="C5" s="62"/>
      <c r="D5" s="62"/>
      <c r="E5" s="62"/>
      <c r="F5" s="134"/>
      <c r="G5" s="134"/>
      <c r="H5" s="134"/>
    </row>
    <row r="6" spans="1:8" x14ac:dyDescent="0.25">
      <c r="A6" s="62" t="s">
        <v>124</v>
      </c>
      <c r="B6" s="62"/>
      <c r="C6" s="63" t="s">
        <v>50</v>
      </c>
      <c r="D6" s="64" t="s">
        <v>164</v>
      </c>
      <c r="E6" s="62"/>
      <c r="F6" s="134"/>
      <c r="G6" s="134"/>
      <c r="H6" s="134"/>
    </row>
    <row r="7" spans="1:8" x14ac:dyDescent="0.25">
      <c r="A7" s="62" t="s">
        <v>125</v>
      </c>
      <c r="B7" s="62"/>
      <c r="C7" s="63" t="s">
        <v>50</v>
      </c>
      <c r="D7" s="97">
        <f>INPUT!D16</f>
        <v>0</v>
      </c>
      <c r="E7" s="62"/>
      <c r="F7" s="134"/>
      <c r="G7" s="134"/>
      <c r="H7" s="134"/>
    </row>
    <row r="8" spans="1:8" x14ac:dyDescent="0.25">
      <c r="A8" s="62" t="s">
        <v>126</v>
      </c>
      <c r="B8" s="62"/>
      <c r="C8" s="63" t="s">
        <v>50</v>
      </c>
      <c r="D8" s="97">
        <f>INPUT!K16</f>
        <v>0</v>
      </c>
      <c r="E8" s="62"/>
      <c r="F8" s="134"/>
      <c r="G8" s="134"/>
      <c r="H8" s="134"/>
    </row>
    <row r="9" spans="1:8" x14ac:dyDescent="0.25">
      <c r="A9" s="62" t="s">
        <v>1</v>
      </c>
      <c r="B9" s="62"/>
      <c r="C9" s="63" t="s">
        <v>50</v>
      </c>
      <c r="D9" s="64" t="s">
        <v>71</v>
      </c>
      <c r="E9" s="62"/>
      <c r="F9" s="134"/>
      <c r="G9" s="134"/>
      <c r="H9" s="134"/>
    </row>
    <row r="10" spans="1:8" x14ac:dyDescent="0.25">
      <c r="A10" s="62" t="s">
        <v>70</v>
      </c>
      <c r="B10" s="62"/>
      <c r="C10" s="63" t="s">
        <v>50</v>
      </c>
      <c r="D10" s="97">
        <f>INPUT!D18</f>
        <v>0</v>
      </c>
      <c r="E10" s="62"/>
      <c r="F10" s="134"/>
      <c r="G10" s="134"/>
      <c r="H10" s="134"/>
    </row>
    <row r="11" spans="1:8" x14ac:dyDescent="0.25">
      <c r="A11" s="265" t="s">
        <v>127</v>
      </c>
      <c r="B11" s="265"/>
      <c r="C11" s="63" t="s">
        <v>50</v>
      </c>
      <c r="D11" s="177">
        <f>G2</f>
        <v>1</v>
      </c>
      <c r="E11" s="177"/>
      <c r="F11" s="134"/>
      <c r="G11" s="134"/>
      <c r="H11" s="134"/>
    </row>
    <row r="12" spans="1:8" x14ac:dyDescent="0.25">
      <c r="A12" s="62"/>
      <c r="B12" s="62"/>
      <c r="C12" s="63"/>
      <c r="D12" s="64"/>
      <c r="E12" s="62"/>
      <c r="F12" s="134"/>
      <c r="G12" s="134"/>
      <c r="H12" s="134"/>
    </row>
    <row r="13" spans="1:8" ht="60" customHeight="1" x14ac:dyDescent="0.25">
      <c r="A13" s="65" t="s">
        <v>128</v>
      </c>
      <c r="B13" s="62"/>
      <c r="C13" s="63" t="s">
        <v>50</v>
      </c>
      <c r="D13" s="271">
        <f>VLOOKUP(G2,LP_print_1,3,0)</f>
        <v>0</v>
      </c>
      <c r="E13" s="271"/>
      <c r="F13" s="134"/>
      <c r="G13" s="135"/>
      <c r="H13" s="134"/>
    </row>
    <row r="14" spans="1:8" x14ac:dyDescent="0.25">
      <c r="A14" s="62"/>
      <c r="B14" s="62"/>
      <c r="C14" s="63"/>
      <c r="D14" s="64"/>
      <c r="E14" s="62"/>
      <c r="F14" s="134"/>
      <c r="G14" s="134"/>
      <c r="H14" s="134"/>
    </row>
    <row r="15" spans="1:8" ht="60" customHeight="1" x14ac:dyDescent="0.25">
      <c r="A15" s="65" t="s">
        <v>157</v>
      </c>
      <c r="B15" s="62"/>
      <c r="C15" s="63" t="s">
        <v>50</v>
      </c>
      <c r="D15" s="271">
        <f>VLOOKUP(G2,LP_print_1,4,0)</f>
        <v>0</v>
      </c>
      <c r="E15" s="271"/>
      <c r="F15" s="134"/>
      <c r="G15" s="134"/>
      <c r="H15" s="134"/>
    </row>
    <row r="16" spans="1:8" x14ac:dyDescent="0.25">
      <c r="A16" s="62"/>
      <c r="B16" s="62"/>
      <c r="C16" s="63"/>
      <c r="D16" s="64"/>
      <c r="E16" s="62"/>
      <c r="F16" s="134"/>
      <c r="G16" s="134"/>
      <c r="H16" s="134"/>
    </row>
    <row r="17" spans="1:8" ht="99.95" customHeight="1" x14ac:dyDescent="0.25">
      <c r="A17" s="65" t="s">
        <v>129</v>
      </c>
      <c r="B17" s="62"/>
      <c r="C17" s="63" t="s">
        <v>50</v>
      </c>
      <c r="D17" s="271">
        <f>VLOOKUP(G2,LP_print_1,5,0)</f>
        <v>0</v>
      </c>
      <c r="E17" s="271"/>
      <c r="F17" s="134"/>
      <c r="G17" s="134"/>
      <c r="H17" s="134"/>
    </row>
    <row r="18" spans="1:8" x14ac:dyDescent="0.25">
      <c r="A18" s="62"/>
      <c r="B18" s="62"/>
      <c r="C18" s="63"/>
      <c r="D18" s="64"/>
      <c r="E18" s="62"/>
      <c r="F18" s="134"/>
      <c r="G18" s="134"/>
      <c r="H18" s="134"/>
    </row>
    <row r="19" spans="1:8" x14ac:dyDescent="0.25">
      <c r="A19" s="65" t="s">
        <v>130</v>
      </c>
      <c r="B19" s="62"/>
      <c r="C19" s="63" t="s">
        <v>50</v>
      </c>
      <c r="D19" s="97">
        <f>VLOOKUP(G2,LP_print_1,2,0)</f>
        <v>0</v>
      </c>
      <c r="E19" s="62"/>
      <c r="F19" s="134"/>
      <c r="G19" s="134"/>
      <c r="H19" s="135"/>
    </row>
    <row r="20" spans="1:8" x14ac:dyDescent="0.25">
      <c r="A20" s="62"/>
      <c r="B20" s="62"/>
      <c r="C20" s="62"/>
      <c r="D20" s="62"/>
      <c r="E20" s="62"/>
      <c r="F20" s="134"/>
      <c r="G20" s="134"/>
      <c r="H20" s="134"/>
    </row>
    <row r="21" spans="1:8" x14ac:dyDescent="0.25">
      <c r="A21" s="66" t="s">
        <v>51</v>
      </c>
      <c r="B21" s="65" t="s">
        <v>131</v>
      </c>
      <c r="C21" s="62"/>
      <c r="D21" s="62"/>
      <c r="E21" s="62"/>
      <c r="F21" s="134"/>
      <c r="G21" s="134"/>
      <c r="H21" s="134"/>
    </row>
    <row r="22" spans="1:8" x14ac:dyDescent="0.25">
      <c r="A22" s="66"/>
      <c r="B22" s="273" t="s">
        <v>132</v>
      </c>
      <c r="C22" s="273"/>
      <c r="D22" s="273"/>
      <c r="E22" s="62"/>
      <c r="F22" s="134"/>
      <c r="G22" s="134"/>
      <c r="H22" s="134"/>
    </row>
    <row r="23" spans="1:8" ht="99.95" customHeight="1" x14ac:dyDescent="0.25">
      <c r="A23" s="63"/>
      <c r="B23" s="271">
        <f>D17</f>
        <v>0</v>
      </c>
      <c r="C23" s="271"/>
      <c r="D23" s="271"/>
      <c r="E23" s="271"/>
      <c r="F23" s="134"/>
      <c r="G23" s="134"/>
      <c r="H23" s="134"/>
    </row>
    <row r="24" spans="1:8" x14ac:dyDescent="0.25">
      <c r="A24" s="63"/>
      <c r="B24" s="62"/>
      <c r="C24" s="62"/>
      <c r="D24" s="62"/>
      <c r="E24" s="62"/>
      <c r="F24" s="134"/>
      <c r="G24" s="134"/>
      <c r="H24" s="134"/>
    </row>
    <row r="25" spans="1:8" x14ac:dyDescent="0.25">
      <c r="A25" s="66" t="s">
        <v>52</v>
      </c>
      <c r="B25" s="65" t="s">
        <v>133</v>
      </c>
      <c r="C25" s="62"/>
      <c r="D25" s="62"/>
      <c r="E25" s="62"/>
      <c r="F25" s="134"/>
      <c r="G25" s="134"/>
      <c r="H25" s="134"/>
    </row>
    <row r="26" spans="1:8" x14ac:dyDescent="0.25">
      <c r="A26" s="63"/>
      <c r="B26" s="265">
        <f>VLOOKUP(G2,LP_print_1,6,0)</f>
        <v>0</v>
      </c>
      <c r="C26" s="265"/>
      <c r="D26" s="265"/>
      <c r="E26" s="62"/>
      <c r="F26" s="134"/>
      <c r="G26" s="134"/>
      <c r="H26" s="134"/>
    </row>
    <row r="27" spans="1:8" x14ac:dyDescent="0.25">
      <c r="A27" s="63"/>
      <c r="B27" s="62"/>
      <c r="C27" s="62"/>
      <c r="D27" s="62"/>
      <c r="E27" s="62"/>
      <c r="F27" s="134"/>
      <c r="G27" s="134"/>
      <c r="H27" s="134"/>
    </row>
    <row r="28" spans="1:8" x14ac:dyDescent="0.25">
      <c r="A28" s="66" t="s">
        <v>53</v>
      </c>
      <c r="B28" s="65" t="s">
        <v>134</v>
      </c>
      <c r="C28" s="62"/>
      <c r="D28" s="62"/>
      <c r="E28" s="62"/>
      <c r="F28" s="134"/>
      <c r="G28" s="134"/>
      <c r="H28" s="134"/>
    </row>
    <row r="29" spans="1:8" x14ac:dyDescent="0.25">
      <c r="A29" s="63"/>
      <c r="B29" s="265" t="s">
        <v>167</v>
      </c>
      <c r="C29" s="265"/>
      <c r="D29" s="265"/>
      <c r="E29" s="62"/>
      <c r="F29" s="134"/>
      <c r="G29" s="134"/>
      <c r="H29" s="134"/>
    </row>
    <row r="30" spans="1:8" x14ac:dyDescent="0.25">
      <c r="A30" s="63"/>
      <c r="B30" s="62"/>
      <c r="C30" s="62"/>
      <c r="D30" s="62"/>
      <c r="E30" s="62"/>
      <c r="F30" s="134"/>
      <c r="G30" s="134"/>
      <c r="H30" s="134"/>
    </row>
    <row r="31" spans="1:8" x14ac:dyDescent="0.25">
      <c r="A31" s="66" t="s">
        <v>54</v>
      </c>
      <c r="B31" s="65" t="s">
        <v>135</v>
      </c>
      <c r="C31" s="62"/>
      <c r="D31" s="62"/>
      <c r="E31" s="62"/>
      <c r="F31" s="134"/>
      <c r="G31" s="134"/>
      <c r="H31" s="134"/>
    </row>
    <row r="32" spans="1:8" x14ac:dyDescent="0.25">
      <c r="A32" s="62"/>
      <c r="B32" s="62"/>
      <c r="C32" s="62"/>
      <c r="D32" s="62"/>
      <c r="E32" s="62"/>
      <c r="F32" s="134"/>
      <c r="G32" s="134"/>
      <c r="H32" s="134"/>
    </row>
    <row r="33" spans="1:8" ht="45" x14ac:dyDescent="0.25">
      <c r="A33" s="62"/>
      <c r="B33" s="138" t="s">
        <v>2</v>
      </c>
      <c r="C33" s="266" t="s">
        <v>136</v>
      </c>
      <c r="D33" s="266"/>
      <c r="E33" s="139" t="s">
        <v>137</v>
      </c>
      <c r="F33" s="134"/>
      <c r="G33" s="134"/>
      <c r="H33" s="134"/>
    </row>
    <row r="34" spans="1:8" x14ac:dyDescent="0.25">
      <c r="A34" s="62"/>
      <c r="B34" s="67">
        <v>1</v>
      </c>
      <c r="C34" s="267" t="s">
        <v>138</v>
      </c>
      <c r="D34" s="268"/>
      <c r="E34" s="67">
        <v>5</v>
      </c>
      <c r="F34" s="134"/>
      <c r="G34" s="134"/>
      <c r="H34" s="134"/>
    </row>
    <row r="35" spans="1:8" ht="60" x14ac:dyDescent="0.25">
      <c r="A35" s="62"/>
      <c r="B35" s="68"/>
      <c r="C35" s="69" t="s">
        <v>80</v>
      </c>
      <c r="D35" s="70" t="s">
        <v>171</v>
      </c>
      <c r="E35" s="68"/>
      <c r="F35" s="134"/>
      <c r="G35" s="134"/>
      <c r="H35" s="134"/>
    </row>
    <row r="36" spans="1:8" x14ac:dyDescent="0.25">
      <c r="A36" s="62"/>
      <c r="B36" s="68"/>
      <c r="C36" s="71" t="s">
        <v>55</v>
      </c>
      <c r="D36" s="72" t="s">
        <v>146</v>
      </c>
      <c r="E36" s="68"/>
      <c r="F36" s="134"/>
      <c r="G36" s="134"/>
      <c r="H36" s="134"/>
    </row>
    <row r="37" spans="1:8" x14ac:dyDescent="0.25">
      <c r="A37" s="62"/>
      <c r="B37" s="68"/>
      <c r="C37" s="71"/>
      <c r="D37" s="73" t="s">
        <v>58</v>
      </c>
      <c r="E37" s="68"/>
      <c r="F37" s="134"/>
      <c r="G37" s="134"/>
      <c r="H37" s="134"/>
    </row>
    <row r="38" spans="1:8" x14ac:dyDescent="0.25">
      <c r="A38" s="62"/>
      <c r="B38" s="68"/>
      <c r="C38" s="71" t="s">
        <v>56</v>
      </c>
      <c r="D38" s="72" t="s">
        <v>147</v>
      </c>
      <c r="E38" s="68"/>
      <c r="F38" s="134"/>
      <c r="G38" s="134"/>
      <c r="H38" s="134"/>
    </row>
    <row r="39" spans="1:8" x14ac:dyDescent="0.25">
      <c r="A39" s="62"/>
      <c r="B39" s="68"/>
      <c r="C39" s="71"/>
      <c r="D39" s="74" t="s">
        <v>83</v>
      </c>
      <c r="E39" s="68"/>
      <c r="F39" s="134"/>
      <c r="G39" s="134"/>
      <c r="H39" s="134"/>
    </row>
    <row r="40" spans="1:8" x14ac:dyDescent="0.25">
      <c r="A40" s="62"/>
      <c r="B40" s="68"/>
      <c r="C40" s="71"/>
      <c r="D40" s="75">
        <f>B26</f>
        <v>0</v>
      </c>
      <c r="E40" s="68"/>
      <c r="F40" s="134"/>
      <c r="G40" s="134"/>
      <c r="H40" s="134"/>
    </row>
    <row r="41" spans="1:8" ht="15.75" x14ac:dyDescent="0.25">
      <c r="A41" s="62"/>
      <c r="B41" s="68"/>
      <c r="C41" s="71"/>
      <c r="D41" s="76" t="s">
        <v>84</v>
      </c>
      <c r="E41" s="68"/>
      <c r="F41" s="134"/>
      <c r="G41" s="134"/>
      <c r="H41" s="134"/>
    </row>
    <row r="42" spans="1:8" ht="15.75" x14ac:dyDescent="0.25">
      <c r="A42" s="62"/>
      <c r="B42" s="68"/>
      <c r="C42" s="71" t="s">
        <v>57</v>
      </c>
      <c r="D42" s="183" t="s">
        <v>148</v>
      </c>
      <c r="E42" s="68"/>
      <c r="F42" s="134"/>
      <c r="G42" s="134"/>
      <c r="H42" s="134"/>
    </row>
    <row r="43" spans="1:8" ht="30" x14ac:dyDescent="0.25">
      <c r="A43" s="62"/>
      <c r="B43" s="77"/>
      <c r="C43" s="78"/>
      <c r="D43" s="79" t="s">
        <v>59</v>
      </c>
      <c r="E43" s="77"/>
      <c r="F43" s="134"/>
      <c r="G43" s="134"/>
      <c r="H43" s="134"/>
    </row>
    <row r="44" spans="1:8" x14ac:dyDescent="0.25">
      <c r="A44" s="62"/>
      <c r="B44" s="67">
        <v>2</v>
      </c>
      <c r="C44" s="267" t="s">
        <v>139</v>
      </c>
      <c r="D44" s="268"/>
      <c r="E44" s="67"/>
      <c r="F44" s="134"/>
      <c r="G44" s="134"/>
      <c r="H44" s="134"/>
    </row>
    <row r="45" spans="1:8" x14ac:dyDescent="0.25">
      <c r="A45" s="62"/>
      <c r="B45" s="68"/>
      <c r="C45" s="71" t="s">
        <v>60</v>
      </c>
      <c r="D45" s="73" t="s">
        <v>140</v>
      </c>
      <c r="E45" s="68">
        <f>VLOOKUP(G2,LP_print_1,8,0)</f>
        <v>0</v>
      </c>
      <c r="F45" s="134"/>
      <c r="G45" s="134"/>
      <c r="H45" s="134"/>
    </row>
    <row r="46" spans="1:8" x14ac:dyDescent="0.25">
      <c r="A46" s="62"/>
      <c r="B46" s="68"/>
      <c r="C46" s="71"/>
      <c r="D46" s="70">
        <f>VLOOKUP(G2,LP_print_1,7,0)</f>
        <v>0</v>
      </c>
      <c r="E46" s="80"/>
      <c r="F46" s="134"/>
      <c r="G46" s="134"/>
      <c r="H46" s="134"/>
    </row>
    <row r="47" spans="1:8" x14ac:dyDescent="0.25">
      <c r="A47" s="62"/>
      <c r="B47" s="68"/>
      <c r="C47" s="71" t="s">
        <v>61</v>
      </c>
      <c r="D47" s="73" t="s">
        <v>141</v>
      </c>
      <c r="E47" s="68">
        <f>VLOOKUP(G2,LP_print_1,10,1)</f>
        <v>0</v>
      </c>
      <c r="F47" s="134"/>
      <c r="G47" s="134"/>
      <c r="H47" s="134"/>
    </row>
    <row r="48" spans="1:8" x14ac:dyDescent="0.25">
      <c r="A48" s="62"/>
      <c r="B48" s="68"/>
      <c r="C48" s="71"/>
      <c r="D48" s="70">
        <f>VLOOKUP(G2,LP_print_1,9,0)</f>
        <v>0</v>
      </c>
      <c r="E48" s="80"/>
      <c r="F48" s="134"/>
      <c r="G48" s="134"/>
      <c r="H48" s="134"/>
    </row>
    <row r="49" spans="1:8" x14ac:dyDescent="0.25">
      <c r="A49" s="62"/>
      <c r="B49" s="68"/>
      <c r="C49" s="71" t="s">
        <v>57</v>
      </c>
      <c r="D49" s="73" t="s">
        <v>142</v>
      </c>
      <c r="E49" s="68">
        <f>VLOOKUP(G2,LP_print_1,12,0)</f>
        <v>0</v>
      </c>
      <c r="F49" s="134"/>
      <c r="G49" s="134"/>
      <c r="H49" s="134"/>
    </row>
    <row r="50" spans="1:8" x14ac:dyDescent="0.25">
      <c r="A50" s="62"/>
      <c r="B50" s="68"/>
      <c r="C50" s="71"/>
      <c r="D50" s="70">
        <f>VLOOKUP(G2,LP_print_1,11,0)</f>
        <v>0</v>
      </c>
      <c r="E50" s="80"/>
      <c r="F50" s="134"/>
      <c r="G50" s="134"/>
      <c r="H50" s="134"/>
    </row>
    <row r="51" spans="1:8" x14ac:dyDescent="0.25">
      <c r="A51" s="62"/>
      <c r="B51" s="77"/>
      <c r="C51" s="78"/>
      <c r="D51" s="81"/>
      <c r="E51" s="77"/>
      <c r="F51" s="134"/>
      <c r="G51" s="134"/>
      <c r="H51" s="134"/>
    </row>
    <row r="52" spans="1:8" x14ac:dyDescent="0.25">
      <c r="A52" s="62"/>
      <c r="B52" s="67">
        <v>3</v>
      </c>
      <c r="C52" s="267" t="s">
        <v>149</v>
      </c>
      <c r="D52" s="268"/>
      <c r="E52" s="67">
        <v>10</v>
      </c>
      <c r="F52" s="134"/>
      <c r="G52" s="134"/>
      <c r="H52" s="134"/>
    </row>
    <row r="53" spans="1:8" x14ac:dyDescent="0.25">
      <c r="A53" s="62"/>
      <c r="B53" s="68"/>
      <c r="C53" s="71" t="s">
        <v>62</v>
      </c>
      <c r="D53" s="73" t="s">
        <v>63</v>
      </c>
      <c r="E53" s="68"/>
      <c r="F53" s="134"/>
      <c r="G53" s="134"/>
      <c r="H53" s="134"/>
    </row>
    <row r="54" spans="1:8" x14ac:dyDescent="0.25">
      <c r="A54" s="62"/>
      <c r="B54" s="68"/>
      <c r="C54" s="71"/>
      <c r="D54" s="73">
        <f>B26</f>
        <v>0</v>
      </c>
      <c r="E54" s="68"/>
      <c r="F54" s="134"/>
      <c r="G54" s="134"/>
      <c r="H54" s="134"/>
    </row>
    <row r="55" spans="1:8" x14ac:dyDescent="0.25">
      <c r="A55" s="62"/>
      <c r="B55" s="68"/>
      <c r="C55" s="71" t="s">
        <v>62</v>
      </c>
      <c r="D55" s="73" t="s">
        <v>64</v>
      </c>
      <c r="E55" s="68"/>
      <c r="F55" s="134"/>
      <c r="G55" s="134"/>
      <c r="H55" s="134"/>
    </row>
    <row r="56" spans="1:8" x14ac:dyDescent="0.25">
      <c r="A56" s="62"/>
      <c r="B56" s="77"/>
      <c r="C56" s="78"/>
      <c r="D56" s="81">
        <f>VLOOKUP(G2,LP_print_1,13,0)</f>
        <v>0</v>
      </c>
      <c r="E56" s="77"/>
      <c r="F56" s="134"/>
      <c r="G56" s="134"/>
      <c r="H56" s="134"/>
    </row>
    <row r="57" spans="1:8" x14ac:dyDescent="0.25">
      <c r="A57" s="62"/>
      <c r="B57" s="62"/>
      <c r="C57" s="62"/>
      <c r="D57" s="62"/>
      <c r="E57" s="82"/>
      <c r="F57" s="134"/>
      <c r="G57" s="134"/>
      <c r="H57" s="135"/>
    </row>
    <row r="58" spans="1:8" ht="60" customHeight="1" x14ac:dyDescent="0.25">
      <c r="A58" s="66" t="s">
        <v>65</v>
      </c>
      <c r="B58" s="65" t="s">
        <v>117</v>
      </c>
      <c r="C58" s="63" t="s">
        <v>50</v>
      </c>
      <c r="D58" s="47">
        <f>VLOOKUP(G2,LP_print_1,14,0)</f>
        <v>0</v>
      </c>
      <c r="E58" s="62"/>
    </row>
    <row r="59" spans="1:8" x14ac:dyDescent="0.25">
      <c r="A59" s="66"/>
      <c r="B59" s="62"/>
      <c r="C59" s="63"/>
      <c r="D59" s="62"/>
      <c r="E59" s="62"/>
    </row>
    <row r="60" spans="1:8" x14ac:dyDescent="0.25">
      <c r="A60" s="66" t="s">
        <v>66</v>
      </c>
      <c r="B60" s="65" t="s">
        <v>118</v>
      </c>
      <c r="C60" s="48" t="s">
        <v>50</v>
      </c>
      <c r="D60" s="62"/>
      <c r="E60" s="62"/>
    </row>
    <row r="61" spans="1:8" x14ac:dyDescent="0.25">
      <c r="A61" s="66"/>
      <c r="B61" s="62" t="s">
        <v>143</v>
      </c>
      <c r="C61" s="63" t="s">
        <v>50</v>
      </c>
      <c r="D61" s="47">
        <f>VLOOKUP(G2,LP_print_1,15,0)</f>
        <v>0</v>
      </c>
      <c r="E61" s="62"/>
    </row>
    <row r="62" spans="1:8" x14ac:dyDescent="0.25">
      <c r="A62" s="66"/>
      <c r="B62" s="62" t="s">
        <v>144</v>
      </c>
      <c r="C62" s="63" t="s">
        <v>50</v>
      </c>
      <c r="D62" s="47">
        <f>VLOOKUP(G2,LP_print_1,16,0)</f>
        <v>0</v>
      </c>
      <c r="E62" s="62"/>
    </row>
    <row r="63" spans="1:8" x14ac:dyDescent="0.25">
      <c r="A63" s="66"/>
      <c r="B63" s="62" t="s">
        <v>145</v>
      </c>
      <c r="C63" s="63" t="s">
        <v>50</v>
      </c>
      <c r="D63" s="47">
        <f>VLOOKUP(G2,LP_print_1,17,0)</f>
        <v>0</v>
      </c>
      <c r="E63" s="62"/>
    </row>
    <row r="64" spans="1:8" x14ac:dyDescent="0.25">
      <c r="A64" s="62"/>
      <c r="B64" s="62"/>
      <c r="C64" s="63"/>
      <c r="D64" s="47"/>
      <c r="E64" s="62"/>
    </row>
    <row r="65" spans="1:23" x14ac:dyDescent="0.25">
      <c r="B65" s="44"/>
    </row>
    <row r="66" spans="1:23" x14ac:dyDescent="0.25">
      <c r="B66" s="44"/>
      <c r="D66" s="83" t="s">
        <v>68</v>
      </c>
      <c r="E66" s="84">
        <f>INPUT!D17</f>
        <v>0</v>
      </c>
    </row>
    <row r="67" spans="1:23" x14ac:dyDescent="0.25">
      <c r="A67" s="46" t="s">
        <v>150</v>
      </c>
      <c r="B67" s="44"/>
    </row>
    <row r="68" spans="1:23" x14ac:dyDescent="0.25">
      <c r="A68" s="46" t="s">
        <v>165</v>
      </c>
      <c r="B68" s="44"/>
      <c r="E68" s="83" t="s">
        <v>12</v>
      </c>
    </row>
    <row r="69" spans="1:23" x14ac:dyDescent="0.25">
      <c r="B69" s="44"/>
    </row>
    <row r="70" spans="1:23" x14ac:dyDescent="0.25">
      <c r="B70" s="44"/>
    </row>
    <row r="71" spans="1:23" x14ac:dyDescent="0.25">
      <c r="B71" s="44"/>
    </row>
    <row r="72" spans="1:23" x14ac:dyDescent="0.25">
      <c r="B72" s="44"/>
    </row>
    <row r="73" spans="1:23" x14ac:dyDescent="0.25">
      <c r="A73" s="85" t="s">
        <v>166</v>
      </c>
      <c r="B73" s="44"/>
      <c r="E73" s="86">
        <f>INPUT!D15</f>
        <v>0</v>
      </c>
    </row>
    <row r="74" spans="1:23" x14ac:dyDescent="0.25">
      <c r="A74" s="85"/>
      <c r="B74" s="44"/>
      <c r="E74" s="86"/>
    </row>
    <row r="75" spans="1:23" hidden="1" x14ac:dyDescent="0.25">
      <c r="B75" s="44"/>
      <c r="G75" s="87">
        <v>1</v>
      </c>
      <c r="H75" s="87">
        <v>2</v>
      </c>
      <c r="I75" s="87">
        <v>3</v>
      </c>
      <c r="J75" s="87">
        <v>4</v>
      </c>
      <c r="K75" s="87">
        <v>5</v>
      </c>
      <c r="L75" s="87">
        <v>6</v>
      </c>
      <c r="M75" s="87">
        <v>7</v>
      </c>
      <c r="N75" s="87">
        <v>8</v>
      </c>
      <c r="O75" s="87">
        <v>9</v>
      </c>
      <c r="P75" s="87">
        <v>10</v>
      </c>
      <c r="Q75" s="87">
        <v>11</v>
      </c>
      <c r="R75" s="87">
        <v>12</v>
      </c>
      <c r="S75" s="87">
        <v>13</v>
      </c>
      <c r="T75" s="87">
        <v>14</v>
      </c>
      <c r="U75" s="87">
        <v>15</v>
      </c>
      <c r="V75" s="87">
        <v>16</v>
      </c>
      <c r="W75" s="87">
        <v>17</v>
      </c>
    </row>
    <row r="76" spans="1:23" hidden="1" x14ac:dyDescent="0.25">
      <c r="B76" s="44"/>
      <c r="G76" s="263" t="s">
        <v>2</v>
      </c>
      <c r="H76" s="269" t="s">
        <v>35</v>
      </c>
      <c r="I76" s="263" t="s">
        <v>36</v>
      </c>
      <c r="J76" s="263" t="s">
        <v>37</v>
      </c>
      <c r="K76" s="263" t="s">
        <v>38</v>
      </c>
      <c r="L76" s="263" t="s">
        <v>39</v>
      </c>
      <c r="M76" s="260" t="s">
        <v>40</v>
      </c>
      <c r="N76" s="261"/>
      <c r="O76" s="261"/>
      <c r="P76" s="261"/>
      <c r="Q76" s="261"/>
      <c r="R76" s="262"/>
      <c r="S76" s="263" t="s">
        <v>44</v>
      </c>
      <c r="T76" s="263" t="s">
        <v>45</v>
      </c>
      <c r="U76" s="264" t="s">
        <v>46</v>
      </c>
      <c r="V76" s="264"/>
      <c r="W76" s="264"/>
    </row>
    <row r="77" spans="1:23" hidden="1" x14ac:dyDescent="0.25">
      <c r="B77" s="44"/>
      <c r="G77" s="263"/>
      <c r="H77" s="270"/>
      <c r="I77" s="263"/>
      <c r="J77" s="263"/>
      <c r="K77" s="263"/>
      <c r="L77" s="263"/>
      <c r="M77" s="260" t="s">
        <v>41</v>
      </c>
      <c r="N77" s="262"/>
      <c r="O77" s="260" t="s">
        <v>42</v>
      </c>
      <c r="P77" s="262"/>
      <c r="Q77" s="260" t="s">
        <v>43</v>
      </c>
      <c r="R77" s="262"/>
      <c r="S77" s="263"/>
      <c r="T77" s="263"/>
      <c r="U77" s="88" t="s">
        <v>47</v>
      </c>
      <c r="V77" s="88" t="s">
        <v>48</v>
      </c>
      <c r="W77" s="88" t="s">
        <v>49</v>
      </c>
    </row>
    <row r="78" spans="1:23" hidden="1" x14ac:dyDescent="0.25">
      <c r="B78" s="44"/>
      <c r="G78" s="50">
        <v>1</v>
      </c>
      <c r="H78" s="51">
        <f>'LP Tabel Sem 1'!B6</f>
        <v>0</v>
      </c>
      <c r="I78" s="52">
        <f>'LP Tabel Sem 1'!D6</f>
        <v>0</v>
      </c>
      <c r="J78" s="52">
        <f>'LP Tabel Sem 1'!F6</f>
        <v>0</v>
      </c>
      <c r="K78" s="52">
        <f>'LP Tabel Sem 1'!G6</f>
        <v>0</v>
      </c>
      <c r="L78" s="52">
        <f>'LP Tabel Sem 1'!H6</f>
        <v>0</v>
      </c>
      <c r="M78" s="52">
        <f>'LP Tabel Sem 1'!I6</f>
        <v>0</v>
      </c>
      <c r="N78" s="52">
        <f>'LP Tabel Sem 1'!J6</f>
        <v>0</v>
      </c>
      <c r="O78" s="52">
        <f>'LP Tabel Sem 1'!K6</f>
        <v>0</v>
      </c>
      <c r="P78" s="52">
        <f>'LP Tabel Sem 1'!L6</f>
        <v>0</v>
      </c>
      <c r="Q78" s="52">
        <f>'LP Tabel Sem 1'!M6</f>
        <v>0</v>
      </c>
      <c r="R78" s="52">
        <f>'LP Tabel Sem 1'!N6</f>
        <v>0</v>
      </c>
      <c r="S78" s="52">
        <f>'LP Tabel Sem 1'!O6</f>
        <v>0</v>
      </c>
      <c r="T78" s="52">
        <f>'LP Tabel Sem 1'!P6</f>
        <v>0</v>
      </c>
      <c r="U78" s="52">
        <f>'LP Tabel Sem 1'!Q6</f>
        <v>0</v>
      </c>
      <c r="V78" s="52">
        <f>'LP Tabel Sem 1'!R6</f>
        <v>0</v>
      </c>
      <c r="W78" s="52">
        <f>'LP Tabel Sem 1'!S6</f>
        <v>0</v>
      </c>
    </row>
    <row r="79" spans="1:23" hidden="1" x14ac:dyDescent="0.25">
      <c r="B79" s="44"/>
      <c r="G79" s="50">
        <v>2</v>
      </c>
      <c r="H79" s="51">
        <f>'LP Tabel Sem 1'!B7</f>
        <v>0</v>
      </c>
      <c r="I79" s="52">
        <f>'LP Tabel Sem 1'!D7</f>
        <v>0</v>
      </c>
      <c r="J79" s="52">
        <f>'LP Tabel Sem 1'!F7</f>
        <v>0</v>
      </c>
      <c r="K79" s="52">
        <f>'LP Tabel Sem 1'!G7</f>
        <v>0</v>
      </c>
      <c r="L79" s="52">
        <f>'LP Tabel Sem 1'!H7</f>
        <v>0</v>
      </c>
      <c r="M79" s="52">
        <f>'LP Tabel Sem 1'!I7</f>
        <v>0</v>
      </c>
      <c r="N79" s="52">
        <f>'LP Tabel Sem 1'!J7</f>
        <v>0</v>
      </c>
      <c r="O79" s="52">
        <f>'LP Tabel Sem 1'!K7</f>
        <v>0</v>
      </c>
      <c r="P79" s="52">
        <f>'LP Tabel Sem 1'!L7</f>
        <v>0</v>
      </c>
      <c r="Q79" s="52">
        <f>'LP Tabel Sem 1'!M7</f>
        <v>0</v>
      </c>
      <c r="R79" s="52">
        <f>'LP Tabel Sem 1'!N7</f>
        <v>0</v>
      </c>
      <c r="S79" s="52">
        <f>'LP Tabel Sem 1'!O7</f>
        <v>0</v>
      </c>
      <c r="T79" s="52">
        <f>'LP Tabel Sem 1'!P7</f>
        <v>0</v>
      </c>
      <c r="U79" s="52">
        <f>'LP Tabel Sem 1'!Q7</f>
        <v>0</v>
      </c>
      <c r="V79" s="52">
        <f>'LP Tabel Sem 1'!R7</f>
        <v>0</v>
      </c>
      <c r="W79" s="52">
        <f>'LP Tabel Sem 1'!S7</f>
        <v>0</v>
      </c>
    </row>
    <row r="80" spans="1:23" hidden="1" x14ac:dyDescent="0.25">
      <c r="B80" s="44"/>
      <c r="G80" s="50">
        <v>3</v>
      </c>
      <c r="H80" s="51">
        <f>'LP Tabel Sem 1'!B8</f>
        <v>0</v>
      </c>
      <c r="I80" s="52">
        <f>'LP Tabel Sem 1'!D8</f>
        <v>0</v>
      </c>
      <c r="J80" s="52">
        <f>'LP Tabel Sem 1'!F8</f>
        <v>0</v>
      </c>
      <c r="K80" s="52">
        <f>'LP Tabel Sem 1'!G8</f>
        <v>0</v>
      </c>
      <c r="L80" s="52">
        <f>'LP Tabel Sem 1'!H8</f>
        <v>0</v>
      </c>
      <c r="M80" s="52">
        <f>'LP Tabel Sem 1'!I8</f>
        <v>0</v>
      </c>
      <c r="N80" s="52">
        <f>'LP Tabel Sem 1'!J8</f>
        <v>0</v>
      </c>
      <c r="O80" s="52">
        <f>'LP Tabel Sem 1'!K8</f>
        <v>0</v>
      </c>
      <c r="P80" s="52">
        <f>'LP Tabel Sem 1'!L8</f>
        <v>0</v>
      </c>
      <c r="Q80" s="52">
        <f>'LP Tabel Sem 1'!M8</f>
        <v>0</v>
      </c>
      <c r="R80" s="52">
        <f>'LP Tabel Sem 1'!N8</f>
        <v>0</v>
      </c>
      <c r="S80" s="52">
        <f>'LP Tabel Sem 1'!O8</f>
        <v>0</v>
      </c>
      <c r="T80" s="52">
        <f>'LP Tabel Sem 1'!P8</f>
        <v>0</v>
      </c>
      <c r="U80" s="52">
        <f>'LP Tabel Sem 1'!Q8</f>
        <v>0</v>
      </c>
      <c r="V80" s="52">
        <f>'LP Tabel Sem 1'!R8</f>
        <v>0</v>
      </c>
      <c r="W80" s="52">
        <f>'LP Tabel Sem 1'!S8</f>
        <v>0</v>
      </c>
    </row>
    <row r="81" spans="2:23" hidden="1" x14ac:dyDescent="0.25">
      <c r="B81" s="44"/>
      <c r="G81" s="50">
        <v>4</v>
      </c>
      <c r="H81" s="51">
        <f>'LP Tabel Sem 1'!B9</f>
        <v>0</v>
      </c>
      <c r="I81" s="52">
        <f>'LP Tabel Sem 1'!D9</f>
        <v>0</v>
      </c>
      <c r="J81" s="52">
        <f>'LP Tabel Sem 1'!F9</f>
        <v>0</v>
      </c>
      <c r="K81" s="52">
        <f>'LP Tabel Sem 1'!G9</f>
        <v>0</v>
      </c>
      <c r="L81" s="52">
        <f>'LP Tabel Sem 1'!H9</f>
        <v>0</v>
      </c>
      <c r="M81" s="52">
        <f>'LP Tabel Sem 1'!I9</f>
        <v>0</v>
      </c>
      <c r="N81" s="52">
        <f>'LP Tabel Sem 1'!J9</f>
        <v>0</v>
      </c>
      <c r="O81" s="52">
        <f>'LP Tabel Sem 1'!K9</f>
        <v>0</v>
      </c>
      <c r="P81" s="52">
        <f>'LP Tabel Sem 1'!L9</f>
        <v>0</v>
      </c>
      <c r="Q81" s="52">
        <f>'LP Tabel Sem 1'!M9</f>
        <v>0</v>
      </c>
      <c r="R81" s="52">
        <f>'LP Tabel Sem 1'!N9</f>
        <v>0</v>
      </c>
      <c r="S81" s="52">
        <f>'LP Tabel Sem 1'!O9</f>
        <v>0</v>
      </c>
      <c r="T81" s="52">
        <f>'LP Tabel Sem 1'!P9</f>
        <v>0</v>
      </c>
      <c r="U81" s="52">
        <f>'LP Tabel Sem 1'!Q9</f>
        <v>0</v>
      </c>
      <c r="V81" s="52">
        <f>'LP Tabel Sem 1'!R9</f>
        <v>0</v>
      </c>
      <c r="W81" s="52">
        <f>'LP Tabel Sem 1'!S9</f>
        <v>0</v>
      </c>
    </row>
    <row r="82" spans="2:23" hidden="1" x14ac:dyDescent="0.25">
      <c r="B82" s="44"/>
      <c r="G82" s="50">
        <v>5</v>
      </c>
      <c r="H82" s="51">
        <f>'LP Tabel Sem 1'!B10</f>
        <v>0</v>
      </c>
      <c r="I82" s="52">
        <f>'LP Tabel Sem 1'!D10</f>
        <v>0</v>
      </c>
      <c r="J82" s="52">
        <f>'LP Tabel Sem 1'!F10</f>
        <v>0</v>
      </c>
      <c r="K82" s="52">
        <f>'LP Tabel Sem 1'!G10</f>
        <v>0</v>
      </c>
      <c r="L82" s="52">
        <f>'LP Tabel Sem 1'!H10</f>
        <v>0</v>
      </c>
      <c r="M82" s="52">
        <f>'LP Tabel Sem 1'!I10</f>
        <v>0</v>
      </c>
      <c r="N82" s="52">
        <f>'LP Tabel Sem 1'!J10</f>
        <v>0</v>
      </c>
      <c r="O82" s="52">
        <f>'LP Tabel Sem 1'!K10</f>
        <v>0</v>
      </c>
      <c r="P82" s="52">
        <f>'LP Tabel Sem 1'!L10</f>
        <v>0</v>
      </c>
      <c r="Q82" s="52">
        <f>'LP Tabel Sem 1'!M10</f>
        <v>0</v>
      </c>
      <c r="R82" s="52">
        <f>'LP Tabel Sem 1'!N10</f>
        <v>0</v>
      </c>
      <c r="S82" s="52">
        <f>'LP Tabel Sem 1'!O10</f>
        <v>0</v>
      </c>
      <c r="T82" s="52">
        <f>'LP Tabel Sem 1'!P10</f>
        <v>0</v>
      </c>
      <c r="U82" s="52">
        <f>'LP Tabel Sem 1'!Q10</f>
        <v>0</v>
      </c>
      <c r="V82" s="52">
        <f>'LP Tabel Sem 1'!R10</f>
        <v>0</v>
      </c>
      <c r="W82" s="52">
        <f>'LP Tabel Sem 1'!S10</f>
        <v>0</v>
      </c>
    </row>
    <row r="83" spans="2:23" hidden="1" x14ac:dyDescent="0.25">
      <c r="B83" s="44"/>
      <c r="G83" s="50">
        <v>6</v>
      </c>
      <c r="H83" s="51">
        <f>'LP Tabel Sem 1'!B11</f>
        <v>0</v>
      </c>
      <c r="I83" s="52">
        <f>'LP Tabel Sem 1'!D11</f>
        <v>0</v>
      </c>
      <c r="J83" s="52">
        <f>'LP Tabel Sem 1'!F11</f>
        <v>0</v>
      </c>
      <c r="K83" s="52">
        <f>'LP Tabel Sem 1'!G11</f>
        <v>0</v>
      </c>
      <c r="L83" s="52">
        <f>'LP Tabel Sem 1'!H11</f>
        <v>0</v>
      </c>
      <c r="M83" s="52">
        <f>'LP Tabel Sem 1'!I11</f>
        <v>0</v>
      </c>
      <c r="N83" s="52">
        <f>'LP Tabel Sem 1'!J11</f>
        <v>0</v>
      </c>
      <c r="O83" s="52">
        <f>'LP Tabel Sem 1'!K11</f>
        <v>0</v>
      </c>
      <c r="P83" s="52">
        <f>'LP Tabel Sem 1'!L11</f>
        <v>0</v>
      </c>
      <c r="Q83" s="52">
        <f>'LP Tabel Sem 1'!M11</f>
        <v>0</v>
      </c>
      <c r="R83" s="52">
        <f>'LP Tabel Sem 1'!N11</f>
        <v>0</v>
      </c>
      <c r="S83" s="52">
        <f>'LP Tabel Sem 1'!O11</f>
        <v>0</v>
      </c>
      <c r="T83" s="52">
        <f>'LP Tabel Sem 1'!P11</f>
        <v>0</v>
      </c>
      <c r="U83" s="52">
        <f>'LP Tabel Sem 1'!Q11</f>
        <v>0</v>
      </c>
      <c r="V83" s="52">
        <f>'LP Tabel Sem 1'!R11</f>
        <v>0</v>
      </c>
      <c r="W83" s="52">
        <f>'LP Tabel Sem 1'!S11</f>
        <v>0</v>
      </c>
    </row>
    <row r="84" spans="2:23" hidden="1" x14ac:dyDescent="0.25">
      <c r="B84" s="44"/>
      <c r="G84" s="50">
        <v>7</v>
      </c>
      <c r="H84" s="51">
        <f>'LP Tabel Sem 1'!B12</f>
        <v>0</v>
      </c>
      <c r="I84" s="52">
        <f>'LP Tabel Sem 1'!D12</f>
        <v>0</v>
      </c>
      <c r="J84" s="52">
        <f>'LP Tabel Sem 1'!F12</f>
        <v>0</v>
      </c>
      <c r="K84" s="52">
        <f>'LP Tabel Sem 1'!G12</f>
        <v>0</v>
      </c>
      <c r="L84" s="52">
        <f>'LP Tabel Sem 1'!H12</f>
        <v>0</v>
      </c>
      <c r="M84" s="52">
        <f>'LP Tabel Sem 1'!I12</f>
        <v>0</v>
      </c>
      <c r="N84" s="52">
        <f>'LP Tabel Sem 1'!J12</f>
        <v>0</v>
      </c>
      <c r="O84" s="52">
        <f>'LP Tabel Sem 1'!K12</f>
        <v>0</v>
      </c>
      <c r="P84" s="52">
        <f>'LP Tabel Sem 1'!L12</f>
        <v>0</v>
      </c>
      <c r="Q84" s="52">
        <f>'LP Tabel Sem 1'!M12</f>
        <v>0</v>
      </c>
      <c r="R84" s="52">
        <f>'LP Tabel Sem 1'!N12</f>
        <v>0</v>
      </c>
      <c r="S84" s="52">
        <f>'LP Tabel Sem 1'!O12</f>
        <v>0</v>
      </c>
      <c r="T84" s="52">
        <f>'LP Tabel Sem 1'!P12</f>
        <v>0</v>
      </c>
      <c r="U84" s="52">
        <f>'LP Tabel Sem 1'!Q12</f>
        <v>0</v>
      </c>
      <c r="V84" s="52">
        <f>'LP Tabel Sem 1'!R12</f>
        <v>0</v>
      </c>
      <c r="W84" s="52">
        <f>'LP Tabel Sem 1'!S12</f>
        <v>0</v>
      </c>
    </row>
    <row r="85" spans="2:23" hidden="1" x14ac:dyDescent="0.25">
      <c r="B85" s="44"/>
      <c r="G85" s="50">
        <v>8</v>
      </c>
      <c r="H85" s="51">
        <f>'LP Tabel Sem 1'!B13</f>
        <v>0</v>
      </c>
      <c r="I85" s="52">
        <f>'LP Tabel Sem 1'!D13</f>
        <v>0</v>
      </c>
      <c r="J85" s="52">
        <f>'LP Tabel Sem 1'!F13</f>
        <v>0</v>
      </c>
      <c r="K85" s="52">
        <f>'LP Tabel Sem 1'!G13</f>
        <v>0</v>
      </c>
      <c r="L85" s="52">
        <f>'LP Tabel Sem 1'!H13</f>
        <v>0</v>
      </c>
      <c r="M85" s="52">
        <f>'LP Tabel Sem 1'!I13</f>
        <v>0</v>
      </c>
      <c r="N85" s="52">
        <f>'LP Tabel Sem 1'!J13</f>
        <v>0</v>
      </c>
      <c r="O85" s="52">
        <f>'LP Tabel Sem 1'!K13</f>
        <v>0</v>
      </c>
      <c r="P85" s="52">
        <f>'LP Tabel Sem 1'!L13</f>
        <v>0</v>
      </c>
      <c r="Q85" s="52">
        <f>'LP Tabel Sem 1'!M13</f>
        <v>0</v>
      </c>
      <c r="R85" s="52">
        <f>'LP Tabel Sem 1'!N13</f>
        <v>0</v>
      </c>
      <c r="S85" s="52">
        <f>'LP Tabel Sem 1'!O13</f>
        <v>0</v>
      </c>
      <c r="T85" s="52">
        <f>'LP Tabel Sem 1'!P13</f>
        <v>0</v>
      </c>
      <c r="U85" s="52">
        <f>'LP Tabel Sem 1'!Q13</f>
        <v>0</v>
      </c>
      <c r="V85" s="52">
        <f>'LP Tabel Sem 1'!R13</f>
        <v>0</v>
      </c>
      <c r="W85" s="52">
        <f>'LP Tabel Sem 1'!S13</f>
        <v>0</v>
      </c>
    </row>
    <row r="86" spans="2:23" hidden="1" x14ac:dyDescent="0.25">
      <c r="B86" s="44"/>
      <c r="G86" s="50">
        <v>9</v>
      </c>
      <c r="H86" s="51">
        <f>'LP Tabel Sem 1'!B14</f>
        <v>0</v>
      </c>
      <c r="I86" s="52">
        <f>'LP Tabel Sem 1'!D14</f>
        <v>0</v>
      </c>
      <c r="J86" s="52">
        <f>'LP Tabel Sem 1'!F14</f>
        <v>0</v>
      </c>
      <c r="K86" s="52">
        <f>'LP Tabel Sem 1'!G14</f>
        <v>0</v>
      </c>
      <c r="L86" s="52">
        <f>'LP Tabel Sem 1'!H14</f>
        <v>0</v>
      </c>
      <c r="M86" s="52">
        <f>'LP Tabel Sem 1'!I14</f>
        <v>0</v>
      </c>
      <c r="N86" s="52">
        <f>'LP Tabel Sem 1'!J14</f>
        <v>0</v>
      </c>
      <c r="O86" s="52">
        <f>'LP Tabel Sem 1'!K14</f>
        <v>0</v>
      </c>
      <c r="P86" s="52">
        <f>'LP Tabel Sem 1'!L14</f>
        <v>0</v>
      </c>
      <c r="Q86" s="52">
        <f>'LP Tabel Sem 1'!M14</f>
        <v>0</v>
      </c>
      <c r="R86" s="52">
        <f>'LP Tabel Sem 1'!N14</f>
        <v>0</v>
      </c>
      <c r="S86" s="52">
        <f>'LP Tabel Sem 1'!O14</f>
        <v>0</v>
      </c>
      <c r="T86" s="52">
        <f>'LP Tabel Sem 1'!P14</f>
        <v>0</v>
      </c>
      <c r="U86" s="52">
        <f>'LP Tabel Sem 1'!Q14</f>
        <v>0</v>
      </c>
      <c r="V86" s="52">
        <f>'LP Tabel Sem 1'!R14</f>
        <v>0</v>
      </c>
      <c r="W86" s="52">
        <f>'LP Tabel Sem 1'!S14</f>
        <v>0</v>
      </c>
    </row>
    <row r="87" spans="2:23" hidden="1" x14ac:dyDescent="0.25">
      <c r="B87" s="44"/>
      <c r="G87" s="50">
        <v>10</v>
      </c>
      <c r="H87" s="51">
        <f>'LP Tabel Sem 1'!B15</f>
        <v>0</v>
      </c>
      <c r="I87" s="52">
        <f>'LP Tabel Sem 1'!D15</f>
        <v>0</v>
      </c>
      <c r="J87" s="52">
        <f>'LP Tabel Sem 1'!F15</f>
        <v>0</v>
      </c>
      <c r="K87" s="52">
        <f>'LP Tabel Sem 1'!G15</f>
        <v>0</v>
      </c>
      <c r="L87" s="52">
        <f>'LP Tabel Sem 1'!H15</f>
        <v>0</v>
      </c>
      <c r="M87" s="52">
        <f>'LP Tabel Sem 1'!I15</f>
        <v>0</v>
      </c>
      <c r="N87" s="52">
        <f>'LP Tabel Sem 1'!J15</f>
        <v>0</v>
      </c>
      <c r="O87" s="52">
        <f>'LP Tabel Sem 1'!K15</f>
        <v>0</v>
      </c>
      <c r="P87" s="52">
        <f>'LP Tabel Sem 1'!L15</f>
        <v>0</v>
      </c>
      <c r="Q87" s="52">
        <f>'LP Tabel Sem 1'!M15</f>
        <v>0</v>
      </c>
      <c r="R87" s="52">
        <f>'LP Tabel Sem 1'!N15</f>
        <v>0</v>
      </c>
      <c r="S87" s="52">
        <f>'LP Tabel Sem 1'!O15</f>
        <v>0</v>
      </c>
      <c r="T87" s="52">
        <f>'LP Tabel Sem 1'!P15</f>
        <v>0</v>
      </c>
      <c r="U87" s="52">
        <f>'LP Tabel Sem 1'!Q15</f>
        <v>0</v>
      </c>
      <c r="V87" s="52">
        <f>'LP Tabel Sem 1'!R15</f>
        <v>0</v>
      </c>
      <c r="W87" s="52">
        <f>'LP Tabel Sem 1'!S15</f>
        <v>0</v>
      </c>
    </row>
    <row r="88" spans="2:23" hidden="1" x14ac:dyDescent="0.25">
      <c r="B88" s="44"/>
      <c r="G88" s="50">
        <v>11</v>
      </c>
      <c r="H88" s="51">
        <f>'LP Tabel Sem 1'!B16</f>
        <v>0</v>
      </c>
      <c r="I88" s="52">
        <f>'LP Tabel Sem 1'!D16</f>
        <v>0</v>
      </c>
      <c r="J88" s="52">
        <f>'LP Tabel Sem 1'!F16</f>
        <v>0</v>
      </c>
      <c r="K88" s="52">
        <f>'LP Tabel Sem 1'!G16</f>
        <v>0</v>
      </c>
      <c r="L88" s="52">
        <f>'LP Tabel Sem 1'!H16</f>
        <v>0</v>
      </c>
      <c r="M88" s="52">
        <f>'LP Tabel Sem 1'!I16</f>
        <v>0</v>
      </c>
      <c r="N88" s="52">
        <f>'LP Tabel Sem 1'!J16</f>
        <v>0</v>
      </c>
      <c r="O88" s="52">
        <f>'LP Tabel Sem 1'!K16</f>
        <v>0</v>
      </c>
      <c r="P88" s="52">
        <f>'LP Tabel Sem 1'!L16</f>
        <v>0</v>
      </c>
      <c r="Q88" s="52">
        <f>'LP Tabel Sem 1'!M16</f>
        <v>0</v>
      </c>
      <c r="R88" s="52">
        <f>'LP Tabel Sem 1'!N16</f>
        <v>0</v>
      </c>
      <c r="S88" s="52">
        <f>'LP Tabel Sem 1'!O16</f>
        <v>0</v>
      </c>
      <c r="T88" s="52">
        <f>'LP Tabel Sem 1'!P16</f>
        <v>0</v>
      </c>
      <c r="U88" s="52">
        <f>'LP Tabel Sem 1'!Q16</f>
        <v>0</v>
      </c>
      <c r="V88" s="52">
        <f>'LP Tabel Sem 1'!R16</f>
        <v>0</v>
      </c>
      <c r="W88" s="52">
        <f>'LP Tabel Sem 1'!S16</f>
        <v>0</v>
      </c>
    </row>
    <row r="89" spans="2:23" hidden="1" x14ac:dyDescent="0.25">
      <c r="B89" s="44"/>
      <c r="G89" s="50">
        <v>12</v>
      </c>
      <c r="H89" s="51">
        <f>'LP Tabel Sem 1'!B17</f>
        <v>0</v>
      </c>
      <c r="I89" s="52">
        <f>'LP Tabel Sem 1'!D17</f>
        <v>0</v>
      </c>
      <c r="J89" s="52">
        <f>'LP Tabel Sem 1'!F17</f>
        <v>0</v>
      </c>
      <c r="K89" s="52">
        <f>'LP Tabel Sem 1'!G17</f>
        <v>0</v>
      </c>
      <c r="L89" s="52">
        <f>'LP Tabel Sem 1'!H17</f>
        <v>0</v>
      </c>
      <c r="M89" s="52">
        <f>'LP Tabel Sem 1'!I17</f>
        <v>0</v>
      </c>
      <c r="N89" s="52">
        <f>'LP Tabel Sem 1'!J17</f>
        <v>0</v>
      </c>
      <c r="O89" s="52">
        <f>'LP Tabel Sem 1'!K17</f>
        <v>0</v>
      </c>
      <c r="P89" s="52">
        <f>'LP Tabel Sem 1'!L17</f>
        <v>0</v>
      </c>
      <c r="Q89" s="52">
        <f>'LP Tabel Sem 1'!M17</f>
        <v>0</v>
      </c>
      <c r="R89" s="52">
        <f>'LP Tabel Sem 1'!N17</f>
        <v>0</v>
      </c>
      <c r="S89" s="52">
        <f>'LP Tabel Sem 1'!O17</f>
        <v>0</v>
      </c>
      <c r="T89" s="52">
        <f>'LP Tabel Sem 1'!P17</f>
        <v>0</v>
      </c>
      <c r="U89" s="52">
        <f>'LP Tabel Sem 1'!Q17</f>
        <v>0</v>
      </c>
      <c r="V89" s="52">
        <f>'LP Tabel Sem 1'!R17</f>
        <v>0</v>
      </c>
      <c r="W89" s="52">
        <f>'LP Tabel Sem 1'!S17</f>
        <v>0</v>
      </c>
    </row>
    <row r="90" spans="2:23" hidden="1" x14ac:dyDescent="0.25">
      <c r="B90" s="44"/>
      <c r="G90" s="50">
        <v>13</v>
      </c>
      <c r="H90" s="51">
        <f>'LP Tabel Sem 1'!B18</f>
        <v>0</v>
      </c>
      <c r="I90" s="52">
        <f>'LP Tabel Sem 1'!D18</f>
        <v>0</v>
      </c>
      <c r="J90" s="52">
        <f>'LP Tabel Sem 1'!F18</f>
        <v>0</v>
      </c>
      <c r="K90" s="52">
        <f>'LP Tabel Sem 1'!G18</f>
        <v>0</v>
      </c>
      <c r="L90" s="52">
        <f>'LP Tabel Sem 1'!H18</f>
        <v>0</v>
      </c>
      <c r="M90" s="52">
        <f>'LP Tabel Sem 1'!I18</f>
        <v>0</v>
      </c>
      <c r="N90" s="52">
        <f>'LP Tabel Sem 1'!J18</f>
        <v>0</v>
      </c>
      <c r="O90" s="52">
        <f>'LP Tabel Sem 1'!K18</f>
        <v>0</v>
      </c>
      <c r="P90" s="52">
        <f>'LP Tabel Sem 1'!L18</f>
        <v>0</v>
      </c>
      <c r="Q90" s="52">
        <f>'LP Tabel Sem 1'!M18</f>
        <v>0</v>
      </c>
      <c r="R90" s="52">
        <f>'LP Tabel Sem 1'!N18</f>
        <v>0</v>
      </c>
      <c r="S90" s="52">
        <f>'LP Tabel Sem 1'!O18</f>
        <v>0</v>
      </c>
      <c r="T90" s="52">
        <f>'LP Tabel Sem 1'!P18</f>
        <v>0</v>
      </c>
      <c r="U90" s="52">
        <f>'LP Tabel Sem 1'!Q18</f>
        <v>0</v>
      </c>
      <c r="V90" s="52">
        <f>'LP Tabel Sem 1'!R18</f>
        <v>0</v>
      </c>
      <c r="W90" s="52">
        <f>'LP Tabel Sem 1'!S18</f>
        <v>0</v>
      </c>
    </row>
    <row r="91" spans="2:23" hidden="1" x14ac:dyDescent="0.25">
      <c r="B91" s="44"/>
      <c r="G91" s="50">
        <v>14</v>
      </c>
      <c r="H91" s="51">
        <f>'LP Tabel Sem 1'!B19</f>
        <v>0</v>
      </c>
      <c r="I91" s="52">
        <f>'LP Tabel Sem 1'!D19</f>
        <v>0</v>
      </c>
      <c r="J91" s="52">
        <f>'LP Tabel Sem 1'!F19</f>
        <v>0</v>
      </c>
      <c r="K91" s="52">
        <f>'LP Tabel Sem 1'!G19</f>
        <v>0</v>
      </c>
      <c r="L91" s="52">
        <f>'LP Tabel Sem 1'!H19</f>
        <v>0</v>
      </c>
      <c r="M91" s="52">
        <f>'LP Tabel Sem 1'!I19</f>
        <v>0</v>
      </c>
      <c r="N91" s="52">
        <f>'LP Tabel Sem 1'!J19</f>
        <v>0</v>
      </c>
      <c r="O91" s="52">
        <f>'LP Tabel Sem 1'!K19</f>
        <v>0</v>
      </c>
      <c r="P91" s="52">
        <f>'LP Tabel Sem 1'!L19</f>
        <v>0</v>
      </c>
      <c r="Q91" s="52">
        <f>'LP Tabel Sem 1'!M19</f>
        <v>0</v>
      </c>
      <c r="R91" s="52">
        <f>'LP Tabel Sem 1'!N19</f>
        <v>0</v>
      </c>
      <c r="S91" s="52">
        <f>'LP Tabel Sem 1'!O19</f>
        <v>0</v>
      </c>
      <c r="T91" s="52">
        <f>'LP Tabel Sem 1'!P19</f>
        <v>0</v>
      </c>
      <c r="U91" s="52">
        <f>'LP Tabel Sem 1'!Q19</f>
        <v>0</v>
      </c>
      <c r="V91" s="52">
        <f>'LP Tabel Sem 1'!R19</f>
        <v>0</v>
      </c>
      <c r="W91" s="52">
        <f>'LP Tabel Sem 1'!S19</f>
        <v>0</v>
      </c>
    </row>
    <row r="92" spans="2:23" hidden="1" x14ac:dyDescent="0.25">
      <c r="B92" s="44"/>
      <c r="G92" s="50">
        <v>15</v>
      </c>
      <c r="H92" s="51">
        <f>'LP Tabel Sem 1'!B20</f>
        <v>0</v>
      </c>
      <c r="I92" s="52">
        <f>'LP Tabel Sem 1'!D20</f>
        <v>0</v>
      </c>
      <c r="J92" s="52">
        <f>'LP Tabel Sem 1'!F20</f>
        <v>0</v>
      </c>
      <c r="K92" s="52">
        <f>'LP Tabel Sem 1'!G20</f>
        <v>0</v>
      </c>
      <c r="L92" s="52">
        <f>'LP Tabel Sem 1'!H20</f>
        <v>0</v>
      </c>
      <c r="M92" s="52">
        <f>'LP Tabel Sem 1'!I20</f>
        <v>0</v>
      </c>
      <c r="N92" s="52">
        <f>'LP Tabel Sem 1'!J20</f>
        <v>0</v>
      </c>
      <c r="O92" s="52">
        <f>'LP Tabel Sem 1'!K20</f>
        <v>0</v>
      </c>
      <c r="P92" s="52">
        <f>'LP Tabel Sem 1'!L20</f>
        <v>0</v>
      </c>
      <c r="Q92" s="52">
        <f>'LP Tabel Sem 1'!M20</f>
        <v>0</v>
      </c>
      <c r="R92" s="52">
        <f>'LP Tabel Sem 1'!N20</f>
        <v>0</v>
      </c>
      <c r="S92" s="52">
        <f>'LP Tabel Sem 1'!O20</f>
        <v>0</v>
      </c>
      <c r="T92" s="52">
        <f>'LP Tabel Sem 1'!P20</f>
        <v>0</v>
      </c>
      <c r="U92" s="52">
        <f>'LP Tabel Sem 1'!Q20</f>
        <v>0</v>
      </c>
      <c r="V92" s="52">
        <f>'LP Tabel Sem 1'!R20</f>
        <v>0</v>
      </c>
      <c r="W92" s="52">
        <f>'LP Tabel Sem 1'!S20</f>
        <v>0</v>
      </c>
    </row>
    <row r="93" spans="2:23" hidden="1" x14ac:dyDescent="0.25">
      <c r="B93" s="44"/>
      <c r="G93" s="50">
        <v>16</v>
      </c>
      <c r="H93" s="51">
        <f>'LP Tabel Sem 1'!B21</f>
        <v>0</v>
      </c>
      <c r="I93" s="52">
        <f>'LP Tabel Sem 1'!D21</f>
        <v>0</v>
      </c>
      <c r="J93" s="52">
        <f>'LP Tabel Sem 1'!F21</f>
        <v>0</v>
      </c>
      <c r="K93" s="52">
        <f>'LP Tabel Sem 1'!G21</f>
        <v>0</v>
      </c>
      <c r="L93" s="52">
        <f>'LP Tabel Sem 1'!H21</f>
        <v>0</v>
      </c>
      <c r="M93" s="52">
        <f>'LP Tabel Sem 1'!I21</f>
        <v>0</v>
      </c>
      <c r="N93" s="52">
        <f>'LP Tabel Sem 1'!J21</f>
        <v>0</v>
      </c>
      <c r="O93" s="52">
        <f>'LP Tabel Sem 1'!K21</f>
        <v>0</v>
      </c>
      <c r="P93" s="52">
        <f>'LP Tabel Sem 1'!L21</f>
        <v>0</v>
      </c>
      <c r="Q93" s="52">
        <f>'LP Tabel Sem 1'!M21</f>
        <v>0</v>
      </c>
      <c r="R93" s="52">
        <f>'LP Tabel Sem 1'!N21</f>
        <v>0</v>
      </c>
      <c r="S93" s="52">
        <f>'LP Tabel Sem 1'!O21</f>
        <v>0</v>
      </c>
      <c r="T93" s="52">
        <f>'LP Tabel Sem 1'!P21</f>
        <v>0</v>
      </c>
      <c r="U93" s="52">
        <f>'LP Tabel Sem 1'!Q21</f>
        <v>0</v>
      </c>
      <c r="V93" s="52">
        <f>'LP Tabel Sem 1'!R21</f>
        <v>0</v>
      </c>
      <c r="W93" s="52">
        <f>'LP Tabel Sem 1'!S21</f>
        <v>0</v>
      </c>
    </row>
    <row r="94" spans="2:23" hidden="1" x14ac:dyDescent="0.25">
      <c r="B94" s="44"/>
      <c r="G94" s="50">
        <v>17</v>
      </c>
      <c r="H94" s="51">
        <f>'LP Tabel Sem 1'!B22</f>
        <v>0</v>
      </c>
      <c r="I94" s="52">
        <f>'LP Tabel Sem 1'!D22</f>
        <v>0</v>
      </c>
      <c r="J94" s="52">
        <f>'LP Tabel Sem 1'!F22</f>
        <v>0</v>
      </c>
      <c r="K94" s="52">
        <f>'LP Tabel Sem 1'!G22</f>
        <v>0</v>
      </c>
      <c r="L94" s="52">
        <f>'LP Tabel Sem 1'!H22</f>
        <v>0</v>
      </c>
      <c r="M94" s="52">
        <f>'LP Tabel Sem 1'!I22</f>
        <v>0</v>
      </c>
      <c r="N94" s="52">
        <f>'LP Tabel Sem 1'!J22</f>
        <v>0</v>
      </c>
      <c r="O94" s="52">
        <f>'LP Tabel Sem 1'!K22</f>
        <v>0</v>
      </c>
      <c r="P94" s="52">
        <f>'LP Tabel Sem 1'!L22</f>
        <v>0</v>
      </c>
      <c r="Q94" s="52">
        <f>'LP Tabel Sem 1'!M22</f>
        <v>0</v>
      </c>
      <c r="R94" s="52">
        <f>'LP Tabel Sem 1'!N22</f>
        <v>0</v>
      </c>
      <c r="S94" s="52">
        <f>'LP Tabel Sem 1'!O22</f>
        <v>0</v>
      </c>
      <c r="T94" s="52">
        <f>'LP Tabel Sem 1'!P22</f>
        <v>0</v>
      </c>
      <c r="U94" s="52">
        <f>'LP Tabel Sem 1'!Q22</f>
        <v>0</v>
      </c>
      <c r="V94" s="52">
        <f>'LP Tabel Sem 1'!R22</f>
        <v>0</v>
      </c>
      <c r="W94" s="52">
        <f>'LP Tabel Sem 1'!S22</f>
        <v>0</v>
      </c>
    </row>
    <row r="95" spans="2:23" hidden="1" x14ac:dyDescent="0.25">
      <c r="B95" s="44"/>
      <c r="G95" s="50">
        <v>18</v>
      </c>
      <c r="H95" s="51">
        <f>'LP Tabel Sem 1'!B23</f>
        <v>0</v>
      </c>
      <c r="I95" s="52">
        <f>'LP Tabel Sem 1'!D23</f>
        <v>0</v>
      </c>
      <c r="J95" s="52">
        <f>'LP Tabel Sem 1'!F23</f>
        <v>0</v>
      </c>
      <c r="K95" s="52">
        <f>'LP Tabel Sem 1'!G23</f>
        <v>0</v>
      </c>
      <c r="L95" s="52">
        <f>'LP Tabel Sem 1'!H23</f>
        <v>0</v>
      </c>
      <c r="M95" s="52">
        <f>'LP Tabel Sem 1'!I23</f>
        <v>0</v>
      </c>
      <c r="N95" s="52">
        <f>'LP Tabel Sem 1'!J23</f>
        <v>0</v>
      </c>
      <c r="O95" s="52">
        <f>'LP Tabel Sem 1'!K23</f>
        <v>0</v>
      </c>
      <c r="P95" s="52">
        <f>'LP Tabel Sem 1'!L23</f>
        <v>0</v>
      </c>
      <c r="Q95" s="52">
        <f>'LP Tabel Sem 1'!M23</f>
        <v>0</v>
      </c>
      <c r="R95" s="52">
        <f>'LP Tabel Sem 1'!N23</f>
        <v>0</v>
      </c>
      <c r="S95" s="52">
        <f>'LP Tabel Sem 1'!O23</f>
        <v>0</v>
      </c>
      <c r="T95" s="52">
        <f>'LP Tabel Sem 1'!P23</f>
        <v>0</v>
      </c>
      <c r="U95" s="52">
        <f>'LP Tabel Sem 1'!Q23</f>
        <v>0</v>
      </c>
      <c r="V95" s="52">
        <f>'LP Tabel Sem 1'!R23</f>
        <v>0</v>
      </c>
      <c r="W95" s="52">
        <f>'LP Tabel Sem 1'!S23</f>
        <v>0</v>
      </c>
    </row>
    <row r="96" spans="2:23" hidden="1" x14ac:dyDescent="0.25">
      <c r="B96" s="44"/>
      <c r="G96" s="50">
        <v>19</v>
      </c>
      <c r="H96" s="51">
        <f>'LP Tabel Sem 1'!B24</f>
        <v>0</v>
      </c>
      <c r="I96" s="52">
        <f>'LP Tabel Sem 1'!D24</f>
        <v>0</v>
      </c>
      <c r="J96" s="52">
        <f>'LP Tabel Sem 1'!F24</f>
        <v>0</v>
      </c>
      <c r="K96" s="52">
        <f>'LP Tabel Sem 1'!G24</f>
        <v>0</v>
      </c>
      <c r="L96" s="52">
        <f>'LP Tabel Sem 1'!H24</f>
        <v>0</v>
      </c>
      <c r="M96" s="52">
        <f>'LP Tabel Sem 1'!I24</f>
        <v>0</v>
      </c>
      <c r="N96" s="52">
        <f>'LP Tabel Sem 1'!J24</f>
        <v>0</v>
      </c>
      <c r="O96" s="52">
        <f>'LP Tabel Sem 1'!K24</f>
        <v>0</v>
      </c>
      <c r="P96" s="52">
        <f>'LP Tabel Sem 1'!L24</f>
        <v>0</v>
      </c>
      <c r="Q96" s="52">
        <f>'LP Tabel Sem 1'!M24</f>
        <v>0</v>
      </c>
      <c r="R96" s="52">
        <f>'LP Tabel Sem 1'!N24</f>
        <v>0</v>
      </c>
      <c r="S96" s="52">
        <f>'LP Tabel Sem 1'!O24</f>
        <v>0</v>
      </c>
      <c r="T96" s="52">
        <f>'LP Tabel Sem 1'!P24</f>
        <v>0</v>
      </c>
      <c r="U96" s="52">
        <f>'LP Tabel Sem 1'!Q24</f>
        <v>0</v>
      </c>
      <c r="V96" s="52">
        <f>'LP Tabel Sem 1'!R24</f>
        <v>0</v>
      </c>
      <c r="W96" s="52">
        <f>'LP Tabel Sem 1'!S24</f>
        <v>0</v>
      </c>
    </row>
    <row r="97" spans="2:23" hidden="1" x14ac:dyDescent="0.25">
      <c r="B97" s="44"/>
      <c r="G97" s="50">
        <v>20</v>
      </c>
      <c r="H97" s="51">
        <f>'LP Tabel Sem 1'!B25</f>
        <v>0</v>
      </c>
      <c r="I97" s="52">
        <f>'LP Tabel Sem 1'!D25</f>
        <v>0</v>
      </c>
      <c r="J97" s="52">
        <f>'LP Tabel Sem 1'!F25</f>
        <v>0</v>
      </c>
      <c r="K97" s="52">
        <f>'LP Tabel Sem 1'!G25</f>
        <v>0</v>
      </c>
      <c r="L97" s="52">
        <f>'LP Tabel Sem 1'!H25</f>
        <v>0</v>
      </c>
      <c r="M97" s="52">
        <f>'LP Tabel Sem 1'!I25</f>
        <v>0</v>
      </c>
      <c r="N97" s="52">
        <f>'LP Tabel Sem 1'!J25</f>
        <v>0</v>
      </c>
      <c r="O97" s="52">
        <f>'LP Tabel Sem 1'!K25</f>
        <v>0</v>
      </c>
      <c r="P97" s="52">
        <f>'LP Tabel Sem 1'!L25</f>
        <v>0</v>
      </c>
      <c r="Q97" s="52">
        <f>'LP Tabel Sem 1'!M25</f>
        <v>0</v>
      </c>
      <c r="R97" s="52">
        <f>'LP Tabel Sem 1'!N25</f>
        <v>0</v>
      </c>
      <c r="S97" s="52">
        <f>'LP Tabel Sem 1'!O25</f>
        <v>0</v>
      </c>
      <c r="T97" s="52">
        <f>'LP Tabel Sem 1'!P25</f>
        <v>0</v>
      </c>
      <c r="U97" s="52">
        <f>'LP Tabel Sem 1'!Q25</f>
        <v>0</v>
      </c>
      <c r="V97" s="52">
        <f>'LP Tabel Sem 1'!R25</f>
        <v>0</v>
      </c>
      <c r="W97" s="52">
        <f>'LP Tabel Sem 1'!S25</f>
        <v>0</v>
      </c>
    </row>
    <row r="98" spans="2:23" hidden="1" x14ac:dyDescent="0.25">
      <c r="B98" s="44"/>
      <c r="G98" s="50">
        <v>21</v>
      </c>
      <c r="H98" s="51">
        <f>'LP Tabel Sem 1'!B26</f>
        <v>0</v>
      </c>
      <c r="I98" s="52">
        <f>'LP Tabel Sem 1'!D26</f>
        <v>0</v>
      </c>
      <c r="J98" s="52">
        <f>'LP Tabel Sem 1'!F26</f>
        <v>0</v>
      </c>
      <c r="K98" s="52">
        <f>'LP Tabel Sem 1'!G26</f>
        <v>0</v>
      </c>
      <c r="L98" s="52">
        <f>'LP Tabel Sem 1'!H26</f>
        <v>0</v>
      </c>
      <c r="M98" s="52">
        <f>'LP Tabel Sem 1'!I26</f>
        <v>0</v>
      </c>
      <c r="N98" s="52">
        <f>'LP Tabel Sem 1'!J26</f>
        <v>0</v>
      </c>
      <c r="O98" s="52">
        <f>'LP Tabel Sem 1'!K26</f>
        <v>0</v>
      </c>
      <c r="P98" s="52">
        <f>'LP Tabel Sem 1'!L26</f>
        <v>0</v>
      </c>
      <c r="Q98" s="52">
        <f>'LP Tabel Sem 1'!M26</f>
        <v>0</v>
      </c>
      <c r="R98" s="52">
        <f>'LP Tabel Sem 1'!N26</f>
        <v>0</v>
      </c>
      <c r="S98" s="52">
        <f>'LP Tabel Sem 1'!O26</f>
        <v>0</v>
      </c>
      <c r="T98" s="52">
        <f>'LP Tabel Sem 1'!P26</f>
        <v>0</v>
      </c>
      <c r="U98" s="52">
        <f>'LP Tabel Sem 1'!Q26</f>
        <v>0</v>
      </c>
      <c r="V98" s="52">
        <f>'LP Tabel Sem 1'!R26</f>
        <v>0</v>
      </c>
      <c r="W98" s="52">
        <f>'LP Tabel Sem 1'!S26</f>
        <v>0</v>
      </c>
    </row>
    <row r="99" spans="2:23" hidden="1" x14ac:dyDescent="0.25">
      <c r="B99" s="44"/>
      <c r="G99" s="50">
        <v>22</v>
      </c>
      <c r="H99" s="51">
        <f>'LP Tabel Sem 1'!B27</f>
        <v>0</v>
      </c>
      <c r="I99" s="52">
        <f>'LP Tabel Sem 1'!D27</f>
        <v>0</v>
      </c>
      <c r="J99" s="52">
        <f>'LP Tabel Sem 1'!F27</f>
        <v>0</v>
      </c>
      <c r="K99" s="52">
        <f>'LP Tabel Sem 1'!G27</f>
        <v>0</v>
      </c>
      <c r="L99" s="52">
        <f>'LP Tabel Sem 1'!H27</f>
        <v>0</v>
      </c>
      <c r="M99" s="52">
        <f>'LP Tabel Sem 1'!I27</f>
        <v>0</v>
      </c>
      <c r="N99" s="52">
        <f>'LP Tabel Sem 1'!J27</f>
        <v>0</v>
      </c>
      <c r="O99" s="52">
        <f>'LP Tabel Sem 1'!K27</f>
        <v>0</v>
      </c>
      <c r="P99" s="52">
        <f>'LP Tabel Sem 1'!L27</f>
        <v>0</v>
      </c>
      <c r="Q99" s="52">
        <f>'LP Tabel Sem 1'!M27</f>
        <v>0</v>
      </c>
      <c r="R99" s="52">
        <f>'LP Tabel Sem 1'!N27</f>
        <v>0</v>
      </c>
      <c r="S99" s="52">
        <f>'LP Tabel Sem 1'!O27</f>
        <v>0</v>
      </c>
      <c r="T99" s="52">
        <f>'LP Tabel Sem 1'!P27</f>
        <v>0</v>
      </c>
      <c r="U99" s="52">
        <f>'LP Tabel Sem 1'!Q27</f>
        <v>0</v>
      </c>
      <c r="V99" s="52">
        <f>'LP Tabel Sem 1'!R27</f>
        <v>0</v>
      </c>
      <c r="W99" s="52">
        <f>'LP Tabel Sem 1'!S27</f>
        <v>0</v>
      </c>
    </row>
    <row r="100" spans="2:23" hidden="1" x14ac:dyDescent="0.25">
      <c r="B100" s="44"/>
      <c r="G100" s="50">
        <v>23</v>
      </c>
      <c r="H100" s="51">
        <f>'LP Tabel Sem 1'!B28</f>
        <v>0</v>
      </c>
      <c r="I100" s="52">
        <f>'LP Tabel Sem 1'!D28</f>
        <v>0</v>
      </c>
      <c r="J100" s="52">
        <f>'LP Tabel Sem 1'!F28</f>
        <v>0</v>
      </c>
      <c r="K100" s="52">
        <f>'LP Tabel Sem 1'!G28</f>
        <v>0</v>
      </c>
      <c r="L100" s="52">
        <f>'LP Tabel Sem 1'!H28</f>
        <v>0</v>
      </c>
      <c r="M100" s="52">
        <f>'LP Tabel Sem 1'!I28</f>
        <v>0</v>
      </c>
      <c r="N100" s="52">
        <f>'LP Tabel Sem 1'!J28</f>
        <v>0</v>
      </c>
      <c r="O100" s="52">
        <f>'LP Tabel Sem 1'!K28</f>
        <v>0</v>
      </c>
      <c r="P100" s="52">
        <f>'LP Tabel Sem 1'!L28</f>
        <v>0</v>
      </c>
      <c r="Q100" s="52">
        <f>'LP Tabel Sem 1'!M28</f>
        <v>0</v>
      </c>
      <c r="R100" s="52">
        <f>'LP Tabel Sem 1'!N28</f>
        <v>0</v>
      </c>
      <c r="S100" s="52">
        <f>'LP Tabel Sem 1'!O28</f>
        <v>0</v>
      </c>
      <c r="T100" s="52">
        <f>'LP Tabel Sem 1'!P28</f>
        <v>0</v>
      </c>
      <c r="U100" s="52">
        <f>'LP Tabel Sem 1'!Q28</f>
        <v>0</v>
      </c>
      <c r="V100" s="52">
        <f>'LP Tabel Sem 1'!R28</f>
        <v>0</v>
      </c>
      <c r="W100" s="52">
        <f>'LP Tabel Sem 1'!S28</f>
        <v>0</v>
      </c>
    </row>
    <row r="101" spans="2:23" hidden="1" x14ac:dyDescent="0.25">
      <c r="B101" s="44"/>
      <c r="G101" s="50">
        <v>24</v>
      </c>
      <c r="H101" s="51">
        <f>'LP Tabel Sem 1'!B29</f>
        <v>0</v>
      </c>
      <c r="I101" s="52">
        <f>'LP Tabel Sem 1'!D29</f>
        <v>0</v>
      </c>
      <c r="J101" s="52">
        <f>'LP Tabel Sem 1'!F29</f>
        <v>0</v>
      </c>
      <c r="K101" s="52">
        <f>'LP Tabel Sem 1'!G29</f>
        <v>0</v>
      </c>
      <c r="L101" s="52">
        <f>'LP Tabel Sem 1'!H29</f>
        <v>0</v>
      </c>
      <c r="M101" s="52">
        <f>'LP Tabel Sem 1'!I29</f>
        <v>0</v>
      </c>
      <c r="N101" s="52">
        <f>'LP Tabel Sem 1'!J29</f>
        <v>0</v>
      </c>
      <c r="O101" s="52">
        <f>'LP Tabel Sem 1'!K29</f>
        <v>0</v>
      </c>
      <c r="P101" s="52">
        <f>'LP Tabel Sem 1'!L29</f>
        <v>0</v>
      </c>
      <c r="Q101" s="52">
        <f>'LP Tabel Sem 1'!M29</f>
        <v>0</v>
      </c>
      <c r="R101" s="52">
        <f>'LP Tabel Sem 1'!N29</f>
        <v>0</v>
      </c>
      <c r="S101" s="52">
        <f>'LP Tabel Sem 1'!O29</f>
        <v>0</v>
      </c>
      <c r="T101" s="52">
        <f>'LP Tabel Sem 1'!P29</f>
        <v>0</v>
      </c>
      <c r="U101" s="52">
        <f>'LP Tabel Sem 1'!Q29</f>
        <v>0</v>
      </c>
      <c r="V101" s="52">
        <f>'LP Tabel Sem 1'!R29</f>
        <v>0</v>
      </c>
      <c r="W101" s="52">
        <f>'LP Tabel Sem 1'!S29</f>
        <v>0</v>
      </c>
    </row>
    <row r="102" spans="2:23" hidden="1" x14ac:dyDescent="0.25">
      <c r="B102" s="44"/>
      <c r="G102" s="50">
        <v>25</v>
      </c>
      <c r="H102" s="51">
        <f>'LP Tabel Sem 1'!B30</f>
        <v>0</v>
      </c>
      <c r="I102" s="52">
        <f>'LP Tabel Sem 1'!D30</f>
        <v>0</v>
      </c>
      <c r="J102" s="52">
        <f>'LP Tabel Sem 1'!F30</f>
        <v>0</v>
      </c>
      <c r="K102" s="52">
        <f>'LP Tabel Sem 1'!G30</f>
        <v>0</v>
      </c>
      <c r="L102" s="52">
        <f>'LP Tabel Sem 1'!H30</f>
        <v>0</v>
      </c>
      <c r="M102" s="52">
        <f>'LP Tabel Sem 1'!I30</f>
        <v>0</v>
      </c>
      <c r="N102" s="52">
        <f>'LP Tabel Sem 1'!J30</f>
        <v>0</v>
      </c>
      <c r="O102" s="52">
        <f>'LP Tabel Sem 1'!K30</f>
        <v>0</v>
      </c>
      <c r="P102" s="52">
        <f>'LP Tabel Sem 1'!L30</f>
        <v>0</v>
      </c>
      <c r="Q102" s="52">
        <f>'LP Tabel Sem 1'!M30</f>
        <v>0</v>
      </c>
      <c r="R102" s="52">
        <f>'LP Tabel Sem 1'!N30</f>
        <v>0</v>
      </c>
      <c r="S102" s="52">
        <f>'LP Tabel Sem 1'!O30</f>
        <v>0</v>
      </c>
      <c r="T102" s="52">
        <f>'LP Tabel Sem 1'!P30</f>
        <v>0</v>
      </c>
      <c r="U102" s="52">
        <f>'LP Tabel Sem 1'!Q30</f>
        <v>0</v>
      </c>
      <c r="V102" s="52">
        <f>'LP Tabel Sem 1'!R30</f>
        <v>0</v>
      </c>
      <c r="W102" s="52">
        <f>'LP Tabel Sem 1'!S30</f>
        <v>0</v>
      </c>
    </row>
    <row r="103" spans="2:23" hidden="1" x14ac:dyDescent="0.25">
      <c r="B103" s="44"/>
      <c r="G103" s="50">
        <v>26</v>
      </c>
      <c r="H103" s="51">
        <f>'LP Tabel Sem 1'!B31</f>
        <v>0</v>
      </c>
      <c r="I103" s="52">
        <f>'LP Tabel Sem 1'!D31</f>
        <v>0</v>
      </c>
      <c r="J103" s="52">
        <f>'LP Tabel Sem 1'!F31</f>
        <v>0</v>
      </c>
      <c r="K103" s="52">
        <f>'LP Tabel Sem 1'!G31</f>
        <v>0</v>
      </c>
      <c r="L103" s="52">
        <f>'LP Tabel Sem 1'!H31</f>
        <v>0</v>
      </c>
      <c r="M103" s="52">
        <f>'LP Tabel Sem 1'!I31</f>
        <v>0</v>
      </c>
      <c r="N103" s="52">
        <f>'LP Tabel Sem 1'!J31</f>
        <v>0</v>
      </c>
      <c r="O103" s="52">
        <f>'LP Tabel Sem 1'!K31</f>
        <v>0</v>
      </c>
      <c r="P103" s="52">
        <f>'LP Tabel Sem 1'!L31</f>
        <v>0</v>
      </c>
      <c r="Q103" s="52">
        <f>'LP Tabel Sem 1'!M31</f>
        <v>0</v>
      </c>
      <c r="R103" s="52">
        <f>'LP Tabel Sem 1'!N31</f>
        <v>0</v>
      </c>
      <c r="S103" s="52">
        <f>'LP Tabel Sem 1'!O31</f>
        <v>0</v>
      </c>
      <c r="T103" s="52">
        <f>'LP Tabel Sem 1'!P31</f>
        <v>0</v>
      </c>
      <c r="U103" s="52">
        <f>'LP Tabel Sem 1'!Q31</f>
        <v>0</v>
      </c>
      <c r="V103" s="52">
        <f>'LP Tabel Sem 1'!R31</f>
        <v>0</v>
      </c>
      <c r="W103" s="52">
        <f>'LP Tabel Sem 1'!S31</f>
        <v>0</v>
      </c>
    </row>
    <row r="104" spans="2:23" hidden="1" x14ac:dyDescent="0.25">
      <c r="B104" s="44"/>
      <c r="G104" s="50">
        <v>27</v>
      </c>
      <c r="H104" s="51">
        <f>'LP Tabel Sem 1'!B32</f>
        <v>0</v>
      </c>
      <c r="I104" s="52">
        <f>'LP Tabel Sem 1'!D32</f>
        <v>0</v>
      </c>
      <c r="J104" s="52">
        <f>'LP Tabel Sem 1'!F32</f>
        <v>0</v>
      </c>
      <c r="K104" s="52">
        <f>'LP Tabel Sem 1'!G32</f>
        <v>0</v>
      </c>
      <c r="L104" s="52">
        <f>'LP Tabel Sem 1'!H32</f>
        <v>0</v>
      </c>
      <c r="M104" s="52">
        <f>'LP Tabel Sem 1'!I32</f>
        <v>0</v>
      </c>
      <c r="N104" s="52">
        <f>'LP Tabel Sem 1'!J32</f>
        <v>0</v>
      </c>
      <c r="O104" s="52">
        <f>'LP Tabel Sem 1'!K32</f>
        <v>0</v>
      </c>
      <c r="P104" s="52">
        <f>'LP Tabel Sem 1'!L32</f>
        <v>0</v>
      </c>
      <c r="Q104" s="52">
        <f>'LP Tabel Sem 1'!M32</f>
        <v>0</v>
      </c>
      <c r="R104" s="52">
        <f>'LP Tabel Sem 1'!N32</f>
        <v>0</v>
      </c>
      <c r="S104" s="52">
        <f>'LP Tabel Sem 1'!O32</f>
        <v>0</v>
      </c>
      <c r="T104" s="52">
        <f>'LP Tabel Sem 1'!P32</f>
        <v>0</v>
      </c>
      <c r="U104" s="52">
        <f>'LP Tabel Sem 1'!Q32</f>
        <v>0</v>
      </c>
      <c r="V104" s="52">
        <f>'LP Tabel Sem 1'!R32</f>
        <v>0</v>
      </c>
      <c r="W104" s="52">
        <f>'LP Tabel Sem 1'!S32</f>
        <v>0</v>
      </c>
    </row>
    <row r="105" spans="2:23" hidden="1" x14ac:dyDescent="0.25">
      <c r="B105" s="44"/>
      <c r="G105" s="50">
        <v>28</v>
      </c>
      <c r="H105" s="51">
        <f>'LP Tabel Sem 1'!B33</f>
        <v>0</v>
      </c>
      <c r="I105" s="52">
        <f>'LP Tabel Sem 1'!D33</f>
        <v>0</v>
      </c>
      <c r="J105" s="52">
        <f>'LP Tabel Sem 1'!F33</f>
        <v>0</v>
      </c>
      <c r="K105" s="52">
        <f>'LP Tabel Sem 1'!G33</f>
        <v>0</v>
      </c>
      <c r="L105" s="52">
        <f>'LP Tabel Sem 1'!H33</f>
        <v>0</v>
      </c>
      <c r="M105" s="52">
        <f>'LP Tabel Sem 1'!I33</f>
        <v>0</v>
      </c>
      <c r="N105" s="52">
        <f>'LP Tabel Sem 1'!J33</f>
        <v>0</v>
      </c>
      <c r="O105" s="52">
        <f>'LP Tabel Sem 1'!K33</f>
        <v>0</v>
      </c>
      <c r="P105" s="52">
        <f>'LP Tabel Sem 1'!L33</f>
        <v>0</v>
      </c>
      <c r="Q105" s="52">
        <f>'LP Tabel Sem 1'!M33</f>
        <v>0</v>
      </c>
      <c r="R105" s="52">
        <f>'LP Tabel Sem 1'!N33</f>
        <v>0</v>
      </c>
      <c r="S105" s="52">
        <f>'LP Tabel Sem 1'!O33</f>
        <v>0</v>
      </c>
      <c r="T105" s="52">
        <f>'LP Tabel Sem 1'!P33</f>
        <v>0</v>
      </c>
      <c r="U105" s="52">
        <f>'LP Tabel Sem 1'!Q33</f>
        <v>0</v>
      </c>
      <c r="V105" s="52">
        <f>'LP Tabel Sem 1'!R33</f>
        <v>0</v>
      </c>
      <c r="W105" s="52">
        <f>'LP Tabel Sem 1'!S33</f>
        <v>0</v>
      </c>
    </row>
    <row r="106" spans="2:23" hidden="1" x14ac:dyDescent="0.25">
      <c r="B106" s="44"/>
      <c r="G106" s="50">
        <v>29</v>
      </c>
      <c r="H106" s="51">
        <f>'LP Tabel Sem 1'!B34</f>
        <v>0</v>
      </c>
      <c r="I106" s="52">
        <f>'LP Tabel Sem 1'!D34</f>
        <v>0</v>
      </c>
      <c r="J106" s="52">
        <f>'LP Tabel Sem 1'!F34</f>
        <v>0</v>
      </c>
      <c r="K106" s="52">
        <f>'LP Tabel Sem 1'!G34</f>
        <v>0</v>
      </c>
      <c r="L106" s="52">
        <f>'LP Tabel Sem 1'!H34</f>
        <v>0</v>
      </c>
      <c r="M106" s="52">
        <f>'LP Tabel Sem 1'!I34</f>
        <v>0</v>
      </c>
      <c r="N106" s="52">
        <f>'LP Tabel Sem 1'!J34</f>
        <v>0</v>
      </c>
      <c r="O106" s="52">
        <f>'LP Tabel Sem 1'!K34</f>
        <v>0</v>
      </c>
      <c r="P106" s="52">
        <f>'LP Tabel Sem 1'!L34</f>
        <v>0</v>
      </c>
      <c r="Q106" s="52">
        <f>'LP Tabel Sem 1'!M34</f>
        <v>0</v>
      </c>
      <c r="R106" s="52">
        <f>'LP Tabel Sem 1'!N34</f>
        <v>0</v>
      </c>
      <c r="S106" s="52">
        <f>'LP Tabel Sem 1'!O34</f>
        <v>0</v>
      </c>
      <c r="T106" s="52">
        <f>'LP Tabel Sem 1'!P34</f>
        <v>0</v>
      </c>
      <c r="U106" s="52">
        <f>'LP Tabel Sem 1'!Q34</f>
        <v>0</v>
      </c>
      <c r="V106" s="52">
        <f>'LP Tabel Sem 1'!R34</f>
        <v>0</v>
      </c>
      <c r="W106" s="52">
        <f>'LP Tabel Sem 1'!S34</f>
        <v>0</v>
      </c>
    </row>
    <row r="107" spans="2:23" hidden="1" x14ac:dyDescent="0.25">
      <c r="B107" s="44"/>
      <c r="G107" s="50">
        <v>30</v>
      </c>
      <c r="H107" s="51">
        <f>'LP Tabel Sem 1'!B35</f>
        <v>0</v>
      </c>
      <c r="I107" s="52">
        <f>'LP Tabel Sem 1'!D35</f>
        <v>0</v>
      </c>
      <c r="J107" s="52">
        <f>'LP Tabel Sem 1'!F35</f>
        <v>0</v>
      </c>
      <c r="K107" s="52">
        <f>'LP Tabel Sem 1'!G35</f>
        <v>0</v>
      </c>
      <c r="L107" s="52">
        <f>'LP Tabel Sem 1'!H35</f>
        <v>0</v>
      </c>
      <c r="M107" s="52">
        <f>'LP Tabel Sem 1'!I35</f>
        <v>0</v>
      </c>
      <c r="N107" s="52">
        <f>'LP Tabel Sem 1'!J35</f>
        <v>0</v>
      </c>
      <c r="O107" s="52">
        <f>'LP Tabel Sem 1'!K35</f>
        <v>0</v>
      </c>
      <c r="P107" s="52">
        <f>'LP Tabel Sem 1'!L35</f>
        <v>0</v>
      </c>
      <c r="Q107" s="52">
        <f>'LP Tabel Sem 1'!M35</f>
        <v>0</v>
      </c>
      <c r="R107" s="52">
        <f>'LP Tabel Sem 1'!N35</f>
        <v>0</v>
      </c>
      <c r="S107" s="52">
        <f>'LP Tabel Sem 1'!O35</f>
        <v>0</v>
      </c>
      <c r="T107" s="52">
        <f>'LP Tabel Sem 1'!P35</f>
        <v>0</v>
      </c>
      <c r="U107" s="52">
        <f>'LP Tabel Sem 1'!Q35</f>
        <v>0</v>
      </c>
      <c r="V107" s="52">
        <f>'LP Tabel Sem 1'!R35</f>
        <v>0</v>
      </c>
      <c r="W107" s="52">
        <f>'LP Tabel Sem 1'!S35</f>
        <v>0</v>
      </c>
    </row>
    <row r="108" spans="2:23" hidden="1" x14ac:dyDescent="0.25">
      <c r="B108" s="44"/>
      <c r="G108" s="50">
        <v>31</v>
      </c>
      <c r="H108" s="51">
        <f>'LP Tabel Sem 1'!B36</f>
        <v>0</v>
      </c>
      <c r="I108" s="52">
        <f>'LP Tabel Sem 1'!D36</f>
        <v>0</v>
      </c>
      <c r="J108" s="52">
        <f>'LP Tabel Sem 1'!F36</f>
        <v>0</v>
      </c>
      <c r="K108" s="52">
        <f>'LP Tabel Sem 1'!G36</f>
        <v>0</v>
      </c>
      <c r="L108" s="52">
        <f>'LP Tabel Sem 1'!H36</f>
        <v>0</v>
      </c>
      <c r="M108" s="52">
        <f>'LP Tabel Sem 1'!I36</f>
        <v>0</v>
      </c>
      <c r="N108" s="52">
        <f>'LP Tabel Sem 1'!J36</f>
        <v>0</v>
      </c>
      <c r="O108" s="52">
        <f>'LP Tabel Sem 1'!K36</f>
        <v>0</v>
      </c>
      <c r="P108" s="52">
        <f>'LP Tabel Sem 1'!L36</f>
        <v>0</v>
      </c>
      <c r="Q108" s="52">
        <f>'LP Tabel Sem 1'!M36</f>
        <v>0</v>
      </c>
      <c r="R108" s="52">
        <f>'LP Tabel Sem 1'!N36</f>
        <v>0</v>
      </c>
      <c r="S108" s="52">
        <f>'LP Tabel Sem 1'!O36</f>
        <v>0</v>
      </c>
      <c r="T108" s="52">
        <f>'LP Tabel Sem 1'!P36</f>
        <v>0</v>
      </c>
      <c r="U108" s="52">
        <f>'LP Tabel Sem 1'!Q36</f>
        <v>0</v>
      </c>
      <c r="V108" s="52">
        <f>'LP Tabel Sem 1'!R36</f>
        <v>0</v>
      </c>
      <c r="W108" s="52">
        <f>'LP Tabel Sem 1'!S36</f>
        <v>0</v>
      </c>
    </row>
    <row r="109" spans="2:23" hidden="1" x14ac:dyDescent="0.25">
      <c r="B109" s="44"/>
      <c r="G109" s="50">
        <v>32</v>
      </c>
      <c r="H109" s="51">
        <f>'LP Tabel Sem 1'!B37</f>
        <v>0</v>
      </c>
      <c r="I109" s="52">
        <f>'LP Tabel Sem 1'!D37</f>
        <v>0</v>
      </c>
      <c r="J109" s="52">
        <f>'LP Tabel Sem 1'!F37</f>
        <v>0</v>
      </c>
      <c r="K109" s="52">
        <f>'LP Tabel Sem 1'!G37</f>
        <v>0</v>
      </c>
      <c r="L109" s="52">
        <f>'LP Tabel Sem 1'!H37</f>
        <v>0</v>
      </c>
      <c r="M109" s="52">
        <f>'LP Tabel Sem 1'!I37</f>
        <v>0</v>
      </c>
      <c r="N109" s="52">
        <f>'LP Tabel Sem 1'!J37</f>
        <v>0</v>
      </c>
      <c r="O109" s="52">
        <f>'LP Tabel Sem 1'!K37</f>
        <v>0</v>
      </c>
      <c r="P109" s="52">
        <f>'LP Tabel Sem 1'!L37</f>
        <v>0</v>
      </c>
      <c r="Q109" s="52">
        <f>'LP Tabel Sem 1'!M37</f>
        <v>0</v>
      </c>
      <c r="R109" s="52">
        <f>'LP Tabel Sem 1'!N37</f>
        <v>0</v>
      </c>
      <c r="S109" s="52">
        <f>'LP Tabel Sem 1'!O37</f>
        <v>0</v>
      </c>
      <c r="T109" s="52">
        <f>'LP Tabel Sem 1'!P37</f>
        <v>0</v>
      </c>
      <c r="U109" s="52">
        <f>'LP Tabel Sem 1'!Q37</f>
        <v>0</v>
      </c>
      <c r="V109" s="52">
        <f>'LP Tabel Sem 1'!R37</f>
        <v>0</v>
      </c>
      <c r="W109" s="52">
        <f>'LP Tabel Sem 1'!S37</f>
        <v>0</v>
      </c>
    </row>
    <row r="110" spans="2:23" hidden="1" x14ac:dyDescent="0.25">
      <c r="B110" s="44"/>
      <c r="G110" s="50">
        <v>33</v>
      </c>
      <c r="H110" s="51">
        <f>'LP Tabel Sem 1'!B38</f>
        <v>0</v>
      </c>
      <c r="I110" s="52">
        <f>'LP Tabel Sem 1'!D38</f>
        <v>0</v>
      </c>
      <c r="J110" s="52">
        <f>'LP Tabel Sem 1'!F38</f>
        <v>0</v>
      </c>
      <c r="K110" s="52">
        <f>'LP Tabel Sem 1'!G38</f>
        <v>0</v>
      </c>
      <c r="L110" s="52">
        <f>'LP Tabel Sem 1'!H38</f>
        <v>0</v>
      </c>
      <c r="M110" s="52">
        <f>'LP Tabel Sem 1'!I38</f>
        <v>0</v>
      </c>
      <c r="N110" s="52">
        <f>'LP Tabel Sem 1'!J38</f>
        <v>0</v>
      </c>
      <c r="O110" s="52">
        <f>'LP Tabel Sem 1'!K38</f>
        <v>0</v>
      </c>
      <c r="P110" s="52">
        <f>'LP Tabel Sem 1'!L38</f>
        <v>0</v>
      </c>
      <c r="Q110" s="52">
        <f>'LP Tabel Sem 1'!M38</f>
        <v>0</v>
      </c>
      <c r="R110" s="52">
        <f>'LP Tabel Sem 1'!N38</f>
        <v>0</v>
      </c>
      <c r="S110" s="52">
        <f>'LP Tabel Sem 1'!O38</f>
        <v>0</v>
      </c>
      <c r="T110" s="52">
        <f>'LP Tabel Sem 1'!P38</f>
        <v>0</v>
      </c>
      <c r="U110" s="52">
        <f>'LP Tabel Sem 1'!Q38</f>
        <v>0</v>
      </c>
      <c r="V110" s="52">
        <f>'LP Tabel Sem 1'!R38</f>
        <v>0</v>
      </c>
      <c r="W110" s="52">
        <f>'LP Tabel Sem 1'!S38</f>
        <v>0</v>
      </c>
    </row>
    <row r="111" spans="2:23" hidden="1" x14ac:dyDescent="0.25">
      <c r="B111" s="44"/>
      <c r="G111" s="50">
        <v>34</v>
      </c>
      <c r="H111" s="51">
        <f>'LP Tabel Sem 1'!B39</f>
        <v>0</v>
      </c>
      <c r="I111" s="52">
        <f>'LP Tabel Sem 1'!D39</f>
        <v>0</v>
      </c>
      <c r="J111" s="52">
        <f>'LP Tabel Sem 1'!F39</f>
        <v>0</v>
      </c>
      <c r="K111" s="52">
        <f>'LP Tabel Sem 1'!G39</f>
        <v>0</v>
      </c>
      <c r="L111" s="52">
        <f>'LP Tabel Sem 1'!H39</f>
        <v>0</v>
      </c>
      <c r="M111" s="52">
        <f>'LP Tabel Sem 1'!I39</f>
        <v>0</v>
      </c>
      <c r="N111" s="52">
        <f>'LP Tabel Sem 1'!J39</f>
        <v>0</v>
      </c>
      <c r="O111" s="52">
        <f>'LP Tabel Sem 1'!K39</f>
        <v>0</v>
      </c>
      <c r="P111" s="52">
        <f>'LP Tabel Sem 1'!L39</f>
        <v>0</v>
      </c>
      <c r="Q111" s="52">
        <f>'LP Tabel Sem 1'!M39</f>
        <v>0</v>
      </c>
      <c r="R111" s="52">
        <f>'LP Tabel Sem 1'!N39</f>
        <v>0</v>
      </c>
      <c r="S111" s="52">
        <f>'LP Tabel Sem 1'!O39</f>
        <v>0</v>
      </c>
      <c r="T111" s="52">
        <f>'LP Tabel Sem 1'!P39</f>
        <v>0</v>
      </c>
      <c r="U111" s="52">
        <f>'LP Tabel Sem 1'!Q39</f>
        <v>0</v>
      </c>
      <c r="V111" s="52">
        <f>'LP Tabel Sem 1'!R39</f>
        <v>0</v>
      </c>
      <c r="W111" s="52">
        <f>'LP Tabel Sem 1'!S39</f>
        <v>0</v>
      </c>
    </row>
    <row r="112" spans="2:23" hidden="1" x14ac:dyDescent="0.25">
      <c r="B112" s="44"/>
      <c r="G112" s="50">
        <v>35</v>
      </c>
      <c r="H112" s="51">
        <f>'LP Tabel Sem 1'!B40</f>
        <v>0</v>
      </c>
      <c r="I112" s="52">
        <f>'LP Tabel Sem 1'!D40</f>
        <v>0</v>
      </c>
      <c r="J112" s="52">
        <f>'LP Tabel Sem 1'!F40</f>
        <v>0</v>
      </c>
      <c r="K112" s="52">
        <f>'LP Tabel Sem 1'!G40</f>
        <v>0</v>
      </c>
      <c r="L112" s="52">
        <f>'LP Tabel Sem 1'!H40</f>
        <v>0</v>
      </c>
      <c r="M112" s="52">
        <f>'LP Tabel Sem 1'!I40</f>
        <v>0</v>
      </c>
      <c r="N112" s="52">
        <f>'LP Tabel Sem 1'!J40</f>
        <v>0</v>
      </c>
      <c r="O112" s="52">
        <f>'LP Tabel Sem 1'!K40</f>
        <v>0</v>
      </c>
      <c r="P112" s="52">
        <f>'LP Tabel Sem 1'!L40</f>
        <v>0</v>
      </c>
      <c r="Q112" s="52">
        <f>'LP Tabel Sem 1'!M40</f>
        <v>0</v>
      </c>
      <c r="R112" s="52">
        <f>'LP Tabel Sem 1'!N40</f>
        <v>0</v>
      </c>
      <c r="S112" s="52">
        <f>'LP Tabel Sem 1'!O40</f>
        <v>0</v>
      </c>
      <c r="T112" s="52">
        <f>'LP Tabel Sem 1'!P40</f>
        <v>0</v>
      </c>
      <c r="U112" s="52">
        <f>'LP Tabel Sem 1'!Q40</f>
        <v>0</v>
      </c>
      <c r="V112" s="52">
        <f>'LP Tabel Sem 1'!R40</f>
        <v>0</v>
      </c>
      <c r="W112" s="52">
        <f>'LP Tabel Sem 1'!S40</f>
        <v>0</v>
      </c>
    </row>
    <row r="113" spans="2:23" hidden="1" x14ac:dyDescent="0.25">
      <c r="B113" s="44"/>
      <c r="G113" s="50">
        <v>36</v>
      </c>
      <c r="H113" s="51">
        <f>'LP Tabel Sem 1'!B41</f>
        <v>0</v>
      </c>
      <c r="I113" s="52">
        <f>'LP Tabel Sem 1'!D41</f>
        <v>0</v>
      </c>
      <c r="J113" s="52">
        <f>'LP Tabel Sem 1'!F41</f>
        <v>0</v>
      </c>
      <c r="K113" s="52">
        <f>'LP Tabel Sem 1'!G41</f>
        <v>0</v>
      </c>
      <c r="L113" s="52">
        <f>'LP Tabel Sem 1'!H41</f>
        <v>0</v>
      </c>
      <c r="M113" s="52">
        <f>'LP Tabel Sem 1'!I41</f>
        <v>0</v>
      </c>
      <c r="N113" s="52">
        <f>'LP Tabel Sem 1'!J41</f>
        <v>0</v>
      </c>
      <c r="O113" s="52">
        <f>'LP Tabel Sem 1'!K41</f>
        <v>0</v>
      </c>
      <c r="P113" s="52">
        <f>'LP Tabel Sem 1'!L41</f>
        <v>0</v>
      </c>
      <c r="Q113" s="52">
        <f>'LP Tabel Sem 1'!M41</f>
        <v>0</v>
      </c>
      <c r="R113" s="52">
        <f>'LP Tabel Sem 1'!N41</f>
        <v>0</v>
      </c>
      <c r="S113" s="52">
        <f>'LP Tabel Sem 1'!O41</f>
        <v>0</v>
      </c>
      <c r="T113" s="52">
        <f>'LP Tabel Sem 1'!P41</f>
        <v>0</v>
      </c>
      <c r="U113" s="52">
        <f>'LP Tabel Sem 1'!Q41</f>
        <v>0</v>
      </c>
      <c r="V113" s="52">
        <f>'LP Tabel Sem 1'!R41</f>
        <v>0</v>
      </c>
      <c r="W113" s="52">
        <f>'LP Tabel Sem 1'!S41</f>
        <v>0</v>
      </c>
    </row>
    <row r="114" spans="2:23" hidden="1" x14ac:dyDescent="0.25">
      <c r="B114" s="44"/>
      <c r="G114" s="50">
        <v>37</v>
      </c>
      <c r="H114" s="51">
        <f>'LP Tabel Sem 1'!B42</f>
        <v>0</v>
      </c>
      <c r="I114" s="52">
        <f>'LP Tabel Sem 1'!D42</f>
        <v>0</v>
      </c>
      <c r="J114" s="52">
        <f>'LP Tabel Sem 1'!F42</f>
        <v>0</v>
      </c>
      <c r="K114" s="52">
        <f>'LP Tabel Sem 1'!G42</f>
        <v>0</v>
      </c>
      <c r="L114" s="52">
        <f>'LP Tabel Sem 1'!H42</f>
        <v>0</v>
      </c>
      <c r="M114" s="52">
        <f>'LP Tabel Sem 1'!I42</f>
        <v>0</v>
      </c>
      <c r="N114" s="52">
        <f>'LP Tabel Sem 1'!J42</f>
        <v>0</v>
      </c>
      <c r="O114" s="52">
        <f>'LP Tabel Sem 1'!K42</f>
        <v>0</v>
      </c>
      <c r="P114" s="52">
        <f>'LP Tabel Sem 1'!L42</f>
        <v>0</v>
      </c>
      <c r="Q114" s="52">
        <f>'LP Tabel Sem 1'!M42</f>
        <v>0</v>
      </c>
      <c r="R114" s="52">
        <f>'LP Tabel Sem 1'!N42</f>
        <v>0</v>
      </c>
      <c r="S114" s="52">
        <f>'LP Tabel Sem 1'!O42</f>
        <v>0</v>
      </c>
      <c r="T114" s="52">
        <f>'LP Tabel Sem 1'!P42</f>
        <v>0</v>
      </c>
      <c r="U114" s="52">
        <f>'LP Tabel Sem 1'!Q42</f>
        <v>0</v>
      </c>
      <c r="V114" s="52">
        <f>'LP Tabel Sem 1'!R42</f>
        <v>0</v>
      </c>
      <c r="W114" s="52">
        <f>'LP Tabel Sem 1'!S42</f>
        <v>0</v>
      </c>
    </row>
    <row r="115" spans="2:23" hidden="1" x14ac:dyDescent="0.25">
      <c r="B115" s="44"/>
      <c r="G115" s="50">
        <v>38</v>
      </c>
      <c r="H115" s="51">
        <f>'LP Tabel Sem 1'!B43</f>
        <v>0</v>
      </c>
      <c r="I115" s="52">
        <f>'LP Tabel Sem 1'!D43</f>
        <v>0</v>
      </c>
      <c r="J115" s="52">
        <f>'LP Tabel Sem 1'!F43</f>
        <v>0</v>
      </c>
      <c r="K115" s="52">
        <f>'LP Tabel Sem 1'!G43</f>
        <v>0</v>
      </c>
      <c r="L115" s="52">
        <f>'LP Tabel Sem 1'!H43</f>
        <v>0</v>
      </c>
      <c r="M115" s="52">
        <f>'LP Tabel Sem 1'!I43</f>
        <v>0</v>
      </c>
      <c r="N115" s="52">
        <f>'LP Tabel Sem 1'!J43</f>
        <v>0</v>
      </c>
      <c r="O115" s="52">
        <f>'LP Tabel Sem 1'!K43</f>
        <v>0</v>
      </c>
      <c r="P115" s="52">
        <f>'LP Tabel Sem 1'!L43</f>
        <v>0</v>
      </c>
      <c r="Q115" s="52">
        <f>'LP Tabel Sem 1'!M43</f>
        <v>0</v>
      </c>
      <c r="R115" s="52">
        <f>'LP Tabel Sem 1'!N43</f>
        <v>0</v>
      </c>
      <c r="S115" s="52">
        <f>'LP Tabel Sem 1'!O43</f>
        <v>0</v>
      </c>
      <c r="T115" s="52">
        <f>'LP Tabel Sem 1'!P43</f>
        <v>0</v>
      </c>
      <c r="U115" s="52">
        <f>'LP Tabel Sem 1'!Q43</f>
        <v>0</v>
      </c>
      <c r="V115" s="52">
        <f>'LP Tabel Sem 1'!R43</f>
        <v>0</v>
      </c>
      <c r="W115" s="52">
        <f>'LP Tabel Sem 1'!S43</f>
        <v>0</v>
      </c>
    </row>
    <row r="116" spans="2:23" hidden="1" x14ac:dyDescent="0.25">
      <c r="B116" s="44"/>
      <c r="G116" s="50">
        <v>39</v>
      </c>
      <c r="H116" s="51">
        <f>'LP Tabel Sem 1'!B44</f>
        <v>0</v>
      </c>
      <c r="I116" s="52">
        <f>'LP Tabel Sem 1'!D44</f>
        <v>0</v>
      </c>
      <c r="J116" s="52">
        <f>'LP Tabel Sem 1'!F44</f>
        <v>0</v>
      </c>
      <c r="K116" s="52">
        <f>'LP Tabel Sem 1'!G44</f>
        <v>0</v>
      </c>
      <c r="L116" s="52">
        <f>'LP Tabel Sem 1'!H44</f>
        <v>0</v>
      </c>
      <c r="M116" s="52">
        <f>'LP Tabel Sem 1'!I44</f>
        <v>0</v>
      </c>
      <c r="N116" s="52">
        <f>'LP Tabel Sem 1'!J44</f>
        <v>0</v>
      </c>
      <c r="O116" s="52">
        <f>'LP Tabel Sem 1'!K44</f>
        <v>0</v>
      </c>
      <c r="P116" s="52">
        <f>'LP Tabel Sem 1'!L44</f>
        <v>0</v>
      </c>
      <c r="Q116" s="52">
        <f>'LP Tabel Sem 1'!M44</f>
        <v>0</v>
      </c>
      <c r="R116" s="52">
        <f>'LP Tabel Sem 1'!N44</f>
        <v>0</v>
      </c>
      <c r="S116" s="52">
        <f>'LP Tabel Sem 1'!O44</f>
        <v>0</v>
      </c>
      <c r="T116" s="52">
        <f>'LP Tabel Sem 1'!P44</f>
        <v>0</v>
      </c>
      <c r="U116" s="52">
        <f>'LP Tabel Sem 1'!Q44</f>
        <v>0</v>
      </c>
      <c r="V116" s="52">
        <f>'LP Tabel Sem 1'!R44</f>
        <v>0</v>
      </c>
      <c r="W116" s="52">
        <f>'LP Tabel Sem 1'!S44</f>
        <v>0</v>
      </c>
    </row>
    <row r="117" spans="2:23" hidden="1" x14ac:dyDescent="0.25">
      <c r="B117" s="44"/>
      <c r="G117" s="50">
        <v>40</v>
      </c>
      <c r="H117" s="51">
        <f>'LP Tabel Sem 1'!B45</f>
        <v>0</v>
      </c>
      <c r="I117" s="52">
        <f>'LP Tabel Sem 1'!D45</f>
        <v>0</v>
      </c>
      <c r="J117" s="52">
        <f>'LP Tabel Sem 1'!F45</f>
        <v>0</v>
      </c>
      <c r="K117" s="52">
        <f>'LP Tabel Sem 1'!G45</f>
        <v>0</v>
      </c>
      <c r="L117" s="52">
        <f>'LP Tabel Sem 1'!H45</f>
        <v>0</v>
      </c>
      <c r="M117" s="52">
        <f>'LP Tabel Sem 1'!I45</f>
        <v>0</v>
      </c>
      <c r="N117" s="52">
        <f>'LP Tabel Sem 1'!J45</f>
        <v>0</v>
      </c>
      <c r="O117" s="52">
        <f>'LP Tabel Sem 1'!K45</f>
        <v>0</v>
      </c>
      <c r="P117" s="52">
        <f>'LP Tabel Sem 1'!L45</f>
        <v>0</v>
      </c>
      <c r="Q117" s="52">
        <f>'LP Tabel Sem 1'!M45</f>
        <v>0</v>
      </c>
      <c r="R117" s="52">
        <f>'LP Tabel Sem 1'!N45</f>
        <v>0</v>
      </c>
      <c r="S117" s="52">
        <f>'LP Tabel Sem 1'!O45</f>
        <v>0</v>
      </c>
      <c r="T117" s="52">
        <f>'LP Tabel Sem 1'!P45</f>
        <v>0</v>
      </c>
      <c r="U117" s="52">
        <f>'LP Tabel Sem 1'!Q45</f>
        <v>0</v>
      </c>
      <c r="V117" s="52">
        <f>'LP Tabel Sem 1'!R45</f>
        <v>0</v>
      </c>
      <c r="W117" s="52">
        <f>'LP Tabel Sem 1'!S45</f>
        <v>0</v>
      </c>
    </row>
    <row r="118" spans="2:23" hidden="1" x14ac:dyDescent="0.25">
      <c r="B118" s="44"/>
      <c r="G118" s="50">
        <v>41</v>
      </c>
      <c r="H118" s="51">
        <f>'LP Tabel Sem 1'!B46</f>
        <v>0</v>
      </c>
      <c r="I118" s="52">
        <f>'LP Tabel Sem 1'!D46</f>
        <v>0</v>
      </c>
      <c r="J118" s="52">
        <f>'LP Tabel Sem 1'!F46</f>
        <v>0</v>
      </c>
      <c r="K118" s="52">
        <f>'LP Tabel Sem 1'!G46</f>
        <v>0</v>
      </c>
      <c r="L118" s="52">
        <f>'LP Tabel Sem 1'!H46</f>
        <v>0</v>
      </c>
      <c r="M118" s="52">
        <f>'LP Tabel Sem 1'!I46</f>
        <v>0</v>
      </c>
      <c r="N118" s="52">
        <f>'LP Tabel Sem 1'!J46</f>
        <v>0</v>
      </c>
      <c r="O118" s="52">
        <f>'LP Tabel Sem 1'!K46</f>
        <v>0</v>
      </c>
      <c r="P118" s="52">
        <f>'LP Tabel Sem 1'!L46</f>
        <v>0</v>
      </c>
      <c r="Q118" s="52">
        <f>'LP Tabel Sem 1'!M46</f>
        <v>0</v>
      </c>
      <c r="R118" s="52">
        <f>'LP Tabel Sem 1'!N46</f>
        <v>0</v>
      </c>
      <c r="S118" s="52">
        <f>'LP Tabel Sem 1'!O46</f>
        <v>0</v>
      </c>
      <c r="T118" s="52">
        <f>'LP Tabel Sem 1'!P46</f>
        <v>0</v>
      </c>
      <c r="U118" s="52">
        <f>'LP Tabel Sem 1'!Q46</f>
        <v>0</v>
      </c>
      <c r="V118" s="52">
        <f>'LP Tabel Sem 1'!R46</f>
        <v>0</v>
      </c>
      <c r="W118" s="52">
        <f>'LP Tabel Sem 1'!S46</f>
        <v>0</v>
      </c>
    </row>
    <row r="119" spans="2:23" hidden="1" x14ac:dyDescent="0.25">
      <c r="B119" s="44"/>
      <c r="G119" s="50">
        <v>42</v>
      </c>
      <c r="H119" s="51">
        <f>'LP Tabel Sem 1'!B47</f>
        <v>0</v>
      </c>
      <c r="I119" s="52">
        <f>'LP Tabel Sem 1'!D47</f>
        <v>0</v>
      </c>
      <c r="J119" s="52">
        <f>'LP Tabel Sem 1'!F47</f>
        <v>0</v>
      </c>
      <c r="K119" s="52">
        <f>'LP Tabel Sem 1'!G47</f>
        <v>0</v>
      </c>
      <c r="L119" s="52">
        <f>'LP Tabel Sem 1'!H47</f>
        <v>0</v>
      </c>
      <c r="M119" s="52">
        <f>'LP Tabel Sem 1'!I47</f>
        <v>0</v>
      </c>
      <c r="N119" s="52">
        <f>'LP Tabel Sem 1'!J47</f>
        <v>0</v>
      </c>
      <c r="O119" s="52">
        <f>'LP Tabel Sem 1'!K47</f>
        <v>0</v>
      </c>
      <c r="P119" s="52">
        <f>'LP Tabel Sem 1'!L47</f>
        <v>0</v>
      </c>
      <c r="Q119" s="52">
        <f>'LP Tabel Sem 1'!M47</f>
        <v>0</v>
      </c>
      <c r="R119" s="52">
        <f>'LP Tabel Sem 1'!N47</f>
        <v>0</v>
      </c>
      <c r="S119" s="52">
        <f>'LP Tabel Sem 1'!O47</f>
        <v>0</v>
      </c>
      <c r="T119" s="52">
        <f>'LP Tabel Sem 1'!P47</f>
        <v>0</v>
      </c>
      <c r="U119" s="52">
        <f>'LP Tabel Sem 1'!Q47</f>
        <v>0</v>
      </c>
      <c r="V119" s="52">
        <f>'LP Tabel Sem 1'!R47</f>
        <v>0</v>
      </c>
      <c r="W119" s="52">
        <f>'LP Tabel Sem 1'!S47</f>
        <v>0</v>
      </c>
    </row>
    <row r="120" spans="2:23" hidden="1" x14ac:dyDescent="0.25">
      <c r="B120" s="44"/>
      <c r="G120" s="50">
        <v>43</v>
      </c>
      <c r="H120" s="51">
        <f>'LP Tabel Sem 1'!B48</f>
        <v>0</v>
      </c>
      <c r="I120" s="52">
        <f>'LP Tabel Sem 1'!D48</f>
        <v>0</v>
      </c>
      <c r="J120" s="52">
        <f>'LP Tabel Sem 1'!F48</f>
        <v>0</v>
      </c>
      <c r="K120" s="52">
        <f>'LP Tabel Sem 1'!G48</f>
        <v>0</v>
      </c>
      <c r="L120" s="52">
        <f>'LP Tabel Sem 1'!H48</f>
        <v>0</v>
      </c>
      <c r="M120" s="52">
        <f>'LP Tabel Sem 1'!I48</f>
        <v>0</v>
      </c>
      <c r="N120" s="52">
        <f>'LP Tabel Sem 1'!J48</f>
        <v>0</v>
      </c>
      <c r="O120" s="52">
        <f>'LP Tabel Sem 1'!K48</f>
        <v>0</v>
      </c>
      <c r="P120" s="52">
        <f>'LP Tabel Sem 1'!L48</f>
        <v>0</v>
      </c>
      <c r="Q120" s="52">
        <f>'LP Tabel Sem 1'!M48</f>
        <v>0</v>
      </c>
      <c r="R120" s="52">
        <f>'LP Tabel Sem 1'!N48</f>
        <v>0</v>
      </c>
      <c r="S120" s="52">
        <f>'LP Tabel Sem 1'!O48</f>
        <v>0</v>
      </c>
      <c r="T120" s="52">
        <f>'LP Tabel Sem 1'!P48</f>
        <v>0</v>
      </c>
      <c r="U120" s="52">
        <f>'LP Tabel Sem 1'!Q48</f>
        <v>0</v>
      </c>
      <c r="V120" s="52">
        <f>'LP Tabel Sem 1'!R48</f>
        <v>0</v>
      </c>
      <c r="W120" s="52">
        <f>'LP Tabel Sem 1'!S48</f>
        <v>0</v>
      </c>
    </row>
    <row r="121" spans="2:23" hidden="1" x14ac:dyDescent="0.25">
      <c r="B121" s="44"/>
      <c r="G121" s="50">
        <v>44</v>
      </c>
      <c r="H121" s="51">
        <f>'LP Tabel Sem 1'!B49</f>
        <v>0</v>
      </c>
      <c r="I121" s="52">
        <f>'LP Tabel Sem 1'!D49</f>
        <v>0</v>
      </c>
      <c r="J121" s="52">
        <f>'LP Tabel Sem 1'!F49</f>
        <v>0</v>
      </c>
      <c r="K121" s="52">
        <f>'LP Tabel Sem 1'!G49</f>
        <v>0</v>
      </c>
      <c r="L121" s="52">
        <f>'LP Tabel Sem 1'!H49</f>
        <v>0</v>
      </c>
      <c r="M121" s="52">
        <f>'LP Tabel Sem 1'!I49</f>
        <v>0</v>
      </c>
      <c r="N121" s="52">
        <f>'LP Tabel Sem 1'!J49</f>
        <v>0</v>
      </c>
      <c r="O121" s="52">
        <f>'LP Tabel Sem 1'!K49</f>
        <v>0</v>
      </c>
      <c r="P121" s="52">
        <f>'LP Tabel Sem 1'!L49</f>
        <v>0</v>
      </c>
      <c r="Q121" s="52">
        <f>'LP Tabel Sem 1'!M49</f>
        <v>0</v>
      </c>
      <c r="R121" s="52">
        <f>'LP Tabel Sem 1'!N49</f>
        <v>0</v>
      </c>
      <c r="S121" s="52">
        <f>'LP Tabel Sem 1'!O49</f>
        <v>0</v>
      </c>
      <c r="T121" s="52">
        <f>'LP Tabel Sem 1'!P49</f>
        <v>0</v>
      </c>
      <c r="U121" s="52">
        <f>'LP Tabel Sem 1'!Q49</f>
        <v>0</v>
      </c>
      <c r="V121" s="52">
        <f>'LP Tabel Sem 1'!R49</f>
        <v>0</v>
      </c>
      <c r="W121" s="52">
        <f>'LP Tabel Sem 1'!S49</f>
        <v>0</v>
      </c>
    </row>
    <row r="122" spans="2:23" hidden="1" x14ac:dyDescent="0.25">
      <c r="B122" s="44"/>
      <c r="G122" s="50">
        <v>45</v>
      </c>
      <c r="H122" s="51">
        <f>'LP Tabel Sem 1'!B50</f>
        <v>0</v>
      </c>
      <c r="I122" s="52">
        <f>'LP Tabel Sem 1'!D50</f>
        <v>0</v>
      </c>
      <c r="J122" s="52">
        <f>'LP Tabel Sem 1'!F50</f>
        <v>0</v>
      </c>
      <c r="K122" s="52">
        <f>'LP Tabel Sem 1'!G50</f>
        <v>0</v>
      </c>
      <c r="L122" s="52">
        <f>'LP Tabel Sem 1'!H50</f>
        <v>0</v>
      </c>
      <c r="M122" s="52">
        <f>'LP Tabel Sem 1'!I50</f>
        <v>0</v>
      </c>
      <c r="N122" s="52">
        <f>'LP Tabel Sem 1'!J50</f>
        <v>0</v>
      </c>
      <c r="O122" s="52">
        <f>'LP Tabel Sem 1'!K50</f>
        <v>0</v>
      </c>
      <c r="P122" s="52">
        <f>'LP Tabel Sem 1'!L50</f>
        <v>0</v>
      </c>
      <c r="Q122" s="52">
        <f>'LP Tabel Sem 1'!M50</f>
        <v>0</v>
      </c>
      <c r="R122" s="52">
        <f>'LP Tabel Sem 1'!N50</f>
        <v>0</v>
      </c>
      <c r="S122" s="52">
        <f>'LP Tabel Sem 1'!O50</f>
        <v>0</v>
      </c>
      <c r="T122" s="52">
        <f>'LP Tabel Sem 1'!P50</f>
        <v>0</v>
      </c>
      <c r="U122" s="52">
        <f>'LP Tabel Sem 1'!Q50</f>
        <v>0</v>
      </c>
      <c r="V122" s="52">
        <f>'LP Tabel Sem 1'!R50</f>
        <v>0</v>
      </c>
      <c r="W122" s="52">
        <f>'LP Tabel Sem 1'!S50</f>
        <v>0</v>
      </c>
    </row>
    <row r="123" spans="2:23" hidden="1" x14ac:dyDescent="0.25">
      <c r="B123" s="44"/>
      <c r="G123" s="50">
        <v>46</v>
      </c>
      <c r="H123" s="51">
        <f>'LP Tabel Sem 1'!B51</f>
        <v>0</v>
      </c>
      <c r="I123" s="52">
        <f>'LP Tabel Sem 1'!D51</f>
        <v>0</v>
      </c>
      <c r="J123" s="52">
        <f>'LP Tabel Sem 1'!F51</f>
        <v>0</v>
      </c>
      <c r="K123" s="52">
        <f>'LP Tabel Sem 1'!G51</f>
        <v>0</v>
      </c>
      <c r="L123" s="52">
        <f>'LP Tabel Sem 1'!H51</f>
        <v>0</v>
      </c>
      <c r="M123" s="52">
        <f>'LP Tabel Sem 1'!I51</f>
        <v>0</v>
      </c>
      <c r="N123" s="52">
        <f>'LP Tabel Sem 1'!J51</f>
        <v>0</v>
      </c>
      <c r="O123" s="52">
        <f>'LP Tabel Sem 1'!K51</f>
        <v>0</v>
      </c>
      <c r="P123" s="52">
        <f>'LP Tabel Sem 1'!L51</f>
        <v>0</v>
      </c>
      <c r="Q123" s="52">
        <f>'LP Tabel Sem 1'!M51</f>
        <v>0</v>
      </c>
      <c r="R123" s="52">
        <f>'LP Tabel Sem 1'!N51</f>
        <v>0</v>
      </c>
      <c r="S123" s="52">
        <f>'LP Tabel Sem 1'!O51</f>
        <v>0</v>
      </c>
      <c r="T123" s="52">
        <f>'LP Tabel Sem 1'!P51</f>
        <v>0</v>
      </c>
      <c r="U123" s="52">
        <f>'LP Tabel Sem 1'!Q51</f>
        <v>0</v>
      </c>
      <c r="V123" s="52">
        <f>'LP Tabel Sem 1'!R51</f>
        <v>0</v>
      </c>
      <c r="W123" s="52">
        <f>'LP Tabel Sem 1'!S51</f>
        <v>0</v>
      </c>
    </row>
    <row r="124" spans="2:23" hidden="1" x14ac:dyDescent="0.25">
      <c r="B124" s="44"/>
      <c r="G124" s="50">
        <v>47</v>
      </c>
      <c r="H124" s="51">
        <f>'LP Tabel Sem 1'!B52</f>
        <v>0</v>
      </c>
      <c r="I124" s="52">
        <f>'LP Tabel Sem 1'!D52</f>
        <v>0</v>
      </c>
      <c r="J124" s="52">
        <f>'LP Tabel Sem 1'!F52</f>
        <v>0</v>
      </c>
      <c r="K124" s="52">
        <f>'LP Tabel Sem 1'!G52</f>
        <v>0</v>
      </c>
      <c r="L124" s="52">
        <f>'LP Tabel Sem 1'!H52</f>
        <v>0</v>
      </c>
      <c r="M124" s="52">
        <f>'LP Tabel Sem 1'!I52</f>
        <v>0</v>
      </c>
      <c r="N124" s="52">
        <f>'LP Tabel Sem 1'!J52</f>
        <v>0</v>
      </c>
      <c r="O124" s="52">
        <f>'LP Tabel Sem 1'!K52</f>
        <v>0</v>
      </c>
      <c r="P124" s="52">
        <f>'LP Tabel Sem 1'!L52</f>
        <v>0</v>
      </c>
      <c r="Q124" s="52">
        <f>'LP Tabel Sem 1'!M52</f>
        <v>0</v>
      </c>
      <c r="R124" s="52">
        <f>'LP Tabel Sem 1'!N52</f>
        <v>0</v>
      </c>
      <c r="S124" s="52">
        <f>'LP Tabel Sem 1'!O52</f>
        <v>0</v>
      </c>
      <c r="T124" s="52">
        <f>'LP Tabel Sem 1'!P52</f>
        <v>0</v>
      </c>
      <c r="U124" s="52">
        <f>'LP Tabel Sem 1'!Q52</f>
        <v>0</v>
      </c>
      <c r="V124" s="52">
        <f>'LP Tabel Sem 1'!R52</f>
        <v>0</v>
      </c>
      <c r="W124" s="52">
        <f>'LP Tabel Sem 1'!S52</f>
        <v>0</v>
      </c>
    </row>
    <row r="125" spans="2:23" hidden="1" x14ac:dyDescent="0.25">
      <c r="B125" s="44"/>
      <c r="G125" s="50">
        <v>48</v>
      </c>
      <c r="H125" s="51">
        <f>'LP Tabel Sem 1'!B53</f>
        <v>0</v>
      </c>
      <c r="I125" s="52">
        <f>'LP Tabel Sem 1'!D53</f>
        <v>0</v>
      </c>
      <c r="J125" s="52">
        <f>'LP Tabel Sem 1'!F53</f>
        <v>0</v>
      </c>
      <c r="K125" s="52">
        <f>'LP Tabel Sem 1'!G53</f>
        <v>0</v>
      </c>
      <c r="L125" s="52">
        <f>'LP Tabel Sem 1'!H53</f>
        <v>0</v>
      </c>
      <c r="M125" s="52">
        <f>'LP Tabel Sem 1'!I53</f>
        <v>0</v>
      </c>
      <c r="N125" s="52">
        <f>'LP Tabel Sem 1'!J53</f>
        <v>0</v>
      </c>
      <c r="O125" s="52">
        <f>'LP Tabel Sem 1'!K53</f>
        <v>0</v>
      </c>
      <c r="P125" s="52">
        <f>'LP Tabel Sem 1'!L53</f>
        <v>0</v>
      </c>
      <c r="Q125" s="52">
        <f>'LP Tabel Sem 1'!M53</f>
        <v>0</v>
      </c>
      <c r="R125" s="52">
        <f>'LP Tabel Sem 1'!N53</f>
        <v>0</v>
      </c>
      <c r="S125" s="52">
        <f>'LP Tabel Sem 1'!O53</f>
        <v>0</v>
      </c>
      <c r="T125" s="52">
        <f>'LP Tabel Sem 1'!P53</f>
        <v>0</v>
      </c>
      <c r="U125" s="52">
        <f>'LP Tabel Sem 1'!Q53</f>
        <v>0</v>
      </c>
      <c r="V125" s="52">
        <f>'LP Tabel Sem 1'!R53</f>
        <v>0</v>
      </c>
      <c r="W125" s="52">
        <f>'LP Tabel Sem 1'!S53</f>
        <v>0</v>
      </c>
    </row>
    <row r="126" spans="2:23" hidden="1" x14ac:dyDescent="0.25">
      <c r="B126" s="44"/>
      <c r="G126" s="50">
        <v>49</v>
      </c>
      <c r="H126" s="51">
        <f>'LP Tabel Sem 1'!B54</f>
        <v>0</v>
      </c>
      <c r="I126" s="52">
        <f>'LP Tabel Sem 1'!D54</f>
        <v>0</v>
      </c>
      <c r="J126" s="52">
        <f>'LP Tabel Sem 1'!F54</f>
        <v>0</v>
      </c>
      <c r="K126" s="52">
        <f>'LP Tabel Sem 1'!G54</f>
        <v>0</v>
      </c>
      <c r="L126" s="52">
        <f>'LP Tabel Sem 1'!H54</f>
        <v>0</v>
      </c>
      <c r="M126" s="52">
        <f>'LP Tabel Sem 1'!I54</f>
        <v>0</v>
      </c>
      <c r="N126" s="52">
        <f>'LP Tabel Sem 1'!J54</f>
        <v>0</v>
      </c>
      <c r="O126" s="52">
        <f>'LP Tabel Sem 1'!K54</f>
        <v>0</v>
      </c>
      <c r="P126" s="52">
        <f>'LP Tabel Sem 1'!L54</f>
        <v>0</v>
      </c>
      <c r="Q126" s="52">
        <f>'LP Tabel Sem 1'!M54</f>
        <v>0</v>
      </c>
      <c r="R126" s="52">
        <f>'LP Tabel Sem 1'!N54</f>
        <v>0</v>
      </c>
      <c r="S126" s="52">
        <f>'LP Tabel Sem 1'!O54</f>
        <v>0</v>
      </c>
      <c r="T126" s="52">
        <f>'LP Tabel Sem 1'!P54</f>
        <v>0</v>
      </c>
      <c r="U126" s="52">
        <f>'LP Tabel Sem 1'!Q54</f>
        <v>0</v>
      </c>
      <c r="V126" s="52">
        <f>'LP Tabel Sem 1'!R54</f>
        <v>0</v>
      </c>
      <c r="W126" s="52">
        <f>'LP Tabel Sem 1'!S54</f>
        <v>0</v>
      </c>
    </row>
    <row r="127" spans="2:23" hidden="1" x14ac:dyDescent="0.25">
      <c r="B127" s="44"/>
      <c r="G127" s="50">
        <v>50</v>
      </c>
      <c r="H127" s="51">
        <f>'LP Tabel Sem 1'!B55</f>
        <v>0</v>
      </c>
      <c r="I127" s="52">
        <f>'LP Tabel Sem 1'!D55</f>
        <v>0</v>
      </c>
      <c r="J127" s="52">
        <f>'LP Tabel Sem 1'!F55</f>
        <v>0</v>
      </c>
      <c r="K127" s="52">
        <f>'LP Tabel Sem 1'!G55</f>
        <v>0</v>
      </c>
      <c r="L127" s="52">
        <f>'LP Tabel Sem 1'!H55</f>
        <v>0</v>
      </c>
      <c r="M127" s="52">
        <f>'LP Tabel Sem 1'!I55</f>
        <v>0</v>
      </c>
      <c r="N127" s="52">
        <f>'LP Tabel Sem 1'!J55</f>
        <v>0</v>
      </c>
      <c r="O127" s="52">
        <f>'LP Tabel Sem 1'!K55</f>
        <v>0</v>
      </c>
      <c r="P127" s="52">
        <f>'LP Tabel Sem 1'!L55</f>
        <v>0</v>
      </c>
      <c r="Q127" s="52">
        <f>'LP Tabel Sem 1'!M55</f>
        <v>0</v>
      </c>
      <c r="R127" s="52">
        <f>'LP Tabel Sem 1'!N55</f>
        <v>0</v>
      </c>
      <c r="S127" s="52">
        <f>'LP Tabel Sem 1'!O55</f>
        <v>0</v>
      </c>
      <c r="T127" s="52">
        <f>'LP Tabel Sem 1'!P55</f>
        <v>0</v>
      </c>
      <c r="U127" s="52">
        <f>'LP Tabel Sem 1'!Q55</f>
        <v>0</v>
      </c>
      <c r="V127" s="52">
        <f>'LP Tabel Sem 1'!R55</f>
        <v>0</v>
      </c>
      <c r="W127" s="52">
        <f>'LP Tabel Sem 1'!S55</f>
        <v>0</v>
      </c>
    </row>
    <row r="128" spans="2:23" hidden="1" x14ac:dyDescent="0.25">
      <c r="B128" s="44"/>
      <c r="G128" s="50">
        <v>51</v>
      </c>
      <c r="H128" s="51">
        <f>'LP Tabel Sem 1'!B56</f>
        <v>0</v>
      </c>
      <c r="I128" s="52">
        <f>'LP Tabel Sem 1'!D56</f>
        <v>0</v>
      </c>
      <c r="J128" s="52">
        <f>'LP Tabel Sem 1'!F56</f>
        <v>0</v>
      </c>
      <c r="K128" s="52">
        <f>'LP Tabel Sem 1'!G56</f>
        <v>0</v>
      </c>
      <c r="L128" s="52">
        <f>'LP Tabel Sem 1'!H56</f>
        <v>0</v>
      </c>
      <c r="M128" s="52">
        <f>'LP Tabel Sem 1'!I56</f>
        <v>0</v>
      </c>
      <c r="N128" s="52">
        <f>'LP Tabel Sem 1'!J56</f>
        <v>0</v>
      </c>
      <c r="O128" s="52">
        <f>'LP Tabel Sem 1'!K56</f>
        <v>0</v>
      </c>
      <c r="P128" s="52">
        <f>'LP Tabel Sem 1'!L56</f>
        <v>0</v>
      </c>
      <c r="Q128" s="52">
        <f>'LP Tabel Sem 1'!M56</f>
        <v>0</v>
      </c>
      <c r="R128" s="52">
        <f>'LP Tabel Sem 1'!N56</f>
        <v>0</v>
      </c>
      <c r="S128" s="52">
        <f>'LP Tabel Sem 1'!O56</f>
        <v>0</v>
      </c>
      <c r="T128" s="52">
        <f>'LP Tabel Sem 1'!P56</f>
        <v>0</v>
      </c>
      <c r="U128" s="52">
        <f>'LP Tabel Sem 1'!Q56</f>
        <v>0</v>
      </c>
      <c r="V128" s="52">
        <f>'LP Tabel Sem 1'!R56</f>
        <v>0</v>
      </c>
      <c r="W128" s="52">
        <f>'LP Tabel Sem 1'!S56</f>
        <v>0</v>
      </c>
    </row>
    <row r="129" spans="2:23" hidden="1" x14ac:dyDescent="0.25">
      <c r="B129" s="44"/>
      <c r="G129" s="50">
        <v>52</v>
      </c>
      <c r="H129" s="51">
        <f>'LP Tabel Sem 1'!B57</f>
        <v>0</v>
      </c>
      <c r="I129" s="52">
        <f>'LP Tabel Sem 1'!D57</f>
        <v>0</v>
      </c>
      <c r="J129" s="52">
        <f>'LP Tabel Sem 1'!F57</f>
        <v>0</v>
      </c>
      <c r="K129" s="52">
        <f>'LP Tabel Sem 1'!G57</f>
        <v>0</v>
      </c>
      <c r="L129" s="52">
        <f>'LP Tabel Sem 1'!H57</f>
        <v>0</v>
      </c>
      <c r="M129" s="52">
        <f>'LP Tabel Sem 1'!I57</f>
        <v>0</v>
      </c>
      <c r="N129" s="52">
        <f>'LP Tabel Sem 1'!J57</f>
        <v>0</v>
      </c>
      <c r="O129" s="52">
        <f>'LP Tabel Sem 1'!K57</f>
        <v>0</v>
      </c>
      <c r="P129" s="52">
        <f>'LP Tabel Sem 1'!L57</f>
        <v>0</v>
      </c>
      <c r="Q129" s="52">
        <f>'LP Tabel Sem 1'!M57</f>
        <v>0</v>
      </c>
      <c r="R129" s="52">
        <f>'LP Tabel Sem 1'!N57</f>
        <v>0</v>
      </c>
      <c r="S129" s="52">
        <f>'LP Tabel Sem 1'!O57</f>
        <v>0</v>
      </c>
      <c r="T129" s="52">
        <f>'LP Tabel Sem 1'!P57</f>
        <v>0</v>
      </c>
      <c r="U129" s="52">
        <f>'LP Tabel Sem 1'!Q57</f>
        <v>0</v>
      </c>
      <c r="V129" s="52">
        <f>'LP Tabel Sem 1'!R57</f>
        <v>0</v>
      </c>
      <c r="W129" s="52">
        <f>'LP Tabel Sem 1'!S57</f>
        <v>0</v>
      </c>
    </row>
    <row r="130" spans="2:23" hidden="1" x14ac:dyDescent="0.25">
      <c r="B130" s="44"/>
      <c r="G130" s="50">
        <v>53</v>
      </c>
      <c r="H130" s="51">
        <f>'LP Tabel Sem 1'!B58</f>
        <v>0</v>
      </c>
      <c r="I130" s="52">
        <f>'LP Tabel Sem 1'!D58</f>
        <v>0</v>
      </c>
      <c r="J130" s="52">
        <f>'LP Tabel Sem 1'!F58</f>
        <v>0</v>
      </c>
      <c r="K130" s="52">
        <f>'LP Tabel Sem 1'!G58</f>
        <v>0</v>
      </c>
      <c r="L130" s="52">
        <f>'LP Tabel Sem 1'!H58</f>
        <v>0</v>
      </c>
      <c r="M130" s="52">
        <f>'LP Tabel Sem 1'!I58</f>
        <v>0</v>
      </c>
      <c r="N130" s="52">
        <f>'LP Tabel Sem 1'!J58</f>
        <v>0</v>
      </c>
      <c r="O130" s="52">
        <f>'LP Tabel Sem 1'!K58</f>
        <v>0</v>
      </c>
      <c r="P130" s="52">
        <f>'LP Tabel Sem 1'!L58</f>
        <v>0</v>
      </c>
      <c r="Q130" s="52">
        <f>'LP Tabel Sem 1'!M58</f>
        <v>0</v>
      </c>
      <c r="R130" s="52">
        <f>'LP Tabel Sem 1'!N58</f>
        <v>0</v>
      </c>
      <c r="S130" s="52">
        <f>'LP Tabel Sem 1'!O58</f>
        <v>0</v>
      </c>
      <c r="T130" s="52">
        <f>'LP Tabel Sem 1'!P58</f>
        <v>0</v>
      </c>
      <c r="U130" s="52">
        <f>'LP Tabel Sem 1'!Q58</f>
        <v>0</v>
      </c>
      <c r="V130" s="52">
        <f>'LP Tabel Sem 1'!R58</f>
        <v>0</v>
      </c>
      <c r="W130" s="52">
        <f>'LP Tabel Sem 1'!S58</f>
        <v>0</v>
      </c>
    </row>
    <row r="131" spans="2:23" hidden="1" x14ac:dyDescent="0.25">
      <c r="B131" s="44"/>
      <c r="G131" s="50">
        <v>54</v>
      </c>
      <c r="H131" s="51">
        <f>'LP Tabel Sem 1'!B59</f>
        <v>0</v>
      </c>
      <c r="I131" s="52">
        <f>'LP Tabel Sem 1'!D59</f>
        <v>0</v>
      </c>
      <c r="J131" s="52">
        <f>'LP Tabel Sem 1'!F59</f>
        <v>0</v>
      </c>
      <c r="K131" s="52">
        <f>'LP Tabel Sem 1'!G59</f>
        <v>0</v>
      </c>
      <c r="L131" s="52">
        <f>'LP Tabel Sem 1'!H59</f>
        <v>0</v>
      </c>
      <c r="M131" s="52">
        <f>'LP Tabel Sem 1'!I59</f>
        <v>0</v>
      </c>
      <c r="N131" s="52">
        <f>'LP Tabel Sem 1'!J59</f>
        <v>0</v>
      </c>
      <c r="O131" s="52">
        <f>'LP Tabel Sem 1'!K59</f>
        <v>0</v>
      </c>
      <c r="P131" s="52">
        <f>'LP Tabel Sem 1'!L59</f>
        <v>0</v>
      </c>
      <c r="Q131" s="52">
        <f>'LP Tabel Sem 1'!M59</f>
        <v>0</v>
      </c>
      <c r="R131" s="52">
        <f>'LP Tabel Sem 1'!N59</f>
        <v>0</v>
      </c>
      <c r="S131" s="52">
        <f>'LP Tabel Sem 1'!O59</f>
        <v>0</v>
      </c>
      <c r="T131" s="52">
        <f>'LP Tabel Sem 1'!P59</f>
        <v>0</v>
      </c>
      <c r="U131" s="52">
        <f>'LP Tabel Sem 1'!Q59</f>
        <v>0</v>
      </c>
      <c r="V131" s="52">
        <f>'LP Tabel Sem 1'!R59</f>
        <v>0</v>
      </c>
      <c r="W131" s="52">
        <f>'LP Tabel Sem 1'!S59</f>
        <v>0</v>
      </c>
    </row>
    <row r="132" spans="2:23" hidden="1" x14ac:dyDescent="0.25">
      <c r="B132" s="44"/>
      <c r="G132" s="50">
        <v>55</v>
      </c>
      <c r="H132" s="51">
        <f>'LP Tabel Sem 1'!B60</f>
        <v>0</v>
      </c>
      <c r="I132" s="52">
        <f>'LP Tabel Sem 1'!D60</f>
        <v>0</v>
      </c>
      <c r="J132" s="52">
        <f>'LP Tabel Sem 1'!F60</f>
        <v>0</v>
      </c>
      <c r="K132" s="52">
        <f>'LP Tabel Sem 1'!G60</f>
        <v>0</v>
      </c>
      <c r="L132" s="52">
        <f>'LP Tabel Sem 1'!H60</f>
        <v>0</v>
      </c>
      <c r="M132" s="52">
        <f>'LP Tabel Sem 1'!I60</f>
        <v>0</v>
      </c>
      <c r="N132" s="52">
        <f>'LP Tabel Sem 1'!J60</f>
        <v>0</v>
      </c>
      <c r="O132" s="52">
        <f>'LP Tabel Sem 1'!K60</f>
        <v>0</v>
      </c>
      <c r="P132" s="52">
        <f>'LP Tabel Sem 1'!L60</f>
        <v>0</v>
      </c>
      <c r="Q132" s="52">
        <f>'LP Tabel Sem 1'!M60</f>
        <v>0</v>
      </c>
      <c r="R132" s="52">
        <f>'LP Tabel Sem 1'!N60</f>
        <v>0</v>
      </c>
      <c r="S132" s="52">
        <f>'LP Tabel Sem 1'!O60</f>
        <v>0</v>
      </c>
      <c r="T132" s="52">
        <f>'LP Tabel Sem 1'!P60</f>
        <v>0</v>
      </c>
      <c r="U132" s="52">
        <f>'LP Tabel Sem 1'!Q60</f>
        <v>0</v>
      </c>
      <c r="V132" s="52">
        <f>'LP Tabel Sem 1'!R60</f>
        <v>0</v>
      </c>
      <c r="W132" s="52">
        <f>'LP Tabel Sem 1'!S60</f>
        <v>0</v>
      </c>
    </row>
    <row r="133" spans="2:23" hidden="1" x14ac:dyDescent="0.25">
      <c r="B133" s="44"/>
      <c r="G133" s="50">
        <v>56</v>
      </c>
      <c r="H133" s="51">
        <f>'LP Tabel Sem 1'!B61</f>
        <v>0</v>
      </c>
      <c r="I133" s="52">
        <f>'LP Tabel Sem 1'!D61</f>
        <v>0</v>
      </c>
      <c r="J133" s="52">
        <f>'LP Tabel Sem 1'!F61</f>
        <v>0</v>
      </c>
      <c r="K133" s="52">
        <f>'LP Tabel Sem 1'!G61</f>
        <v>0</v>
      </c>
      <c r="L133" s="52">
        <f>'LP Tabel Sem 1'!H61</f>
        <v>0</v>
      </c>
      <c r="M133" s="52">
        <f>'LP Tabel Sem 1'!I61</f>
        <v>0</v>
      </c>
      <c r="N133" s="52">
        <f>'LP Tabel Sem 1'!J61</f>
        <v>0</v>
      </c>
      <c r="O133" s="52">
        <f>'LP Tabel Sem 1'!K61</f>
        <v>0</v>
      </c>
      <c r="P133" s="52">
        <f>'LP Tabel Sem 1'!L61</f>
        <v>0</v>
      </c>
      <c r="Q133" s="52">
        <f>'LP Tabel Sem 1'!M61</f>
        <v>0</v>
      </c>
      <c r="R133" s="52">
        <f>'LP Tabel Sem 1'!N61</f>
        <v>0</v>
      </c>
      <c r="S133" s="52">
        <f>'LP Tabel Sem 1'!O61</f>
        <v>0</v>
      </c>
      <c r="T133" s="52">
        <f>'LP Tabel Sem 1'!P61</f>
        <v>0</v>
      </c>
      <c r="U133" s="52">
        <f>'LP Tabel Sem 1'!Q61</f>
        <v>0</v>
      </c>
      <c r="V133" s="52">
        <f>'LP Tabel Sem 1'!R61</f>
        <v>0</v>
      </c>
      <c r="W133" s="52">
        <f>'LP Tabel Sem 1'!S61</f>
        <v>0</v>
      </c>
    </row>
    <row r="134" spans="2:23" hidden="1" x14ac:dyDescent="0.25">
      <c r="B134" s="44"/>
      <c r="G134" s="50">
        <v>57</v>
      </c>
      <c r="H134" s="51">
        <f>'LP Tabel Sem 1'!B62</f>
        <v>0</v>
      </c>
      <c r="I134" s="52">
        <f>'LP Tabel Sem 1'!D62</f>
        <v>0</v>
      </c>
      <c r="J134" s="52">
        <f>'LP Tabel Sem 1'!F62</f>
        <v>0</v>
      </c>
      <c r="K134" s="52">
        <f>'LP Tabel Sem 1'!G62</f>
        <v>0</v>
      </c>
      <c r="L134" s="52">
        <f>'LP Tabel Sem 1'!H62</f>
        <v>0</v>
      </c>
      <c r="M134" s="52">
        <f>'LP Tabel Sem 1'!I62</f>
        <v>0</v>
      </c>
      <c r="N134" s="52">
        <f>'LP Tabel Sem 1'!J62</f>
        <v>0</v>
      </c>
      <c r="O134" s="52">
        <f>'LP Tabel Sem 1'!K62</f>
        <v>0</v>
      </c>
      <c r="P134" s="52">
        <f>'LP Tabel Sem 1'!L62</f>
        <v>0</v>
      </c>
      <c r="Q134" s="52">
        <f>'LP Tabel Sem 1'!M62</f>
        <v>0</v>
      </c>
      <c r="R134" s="52">
        <f>'LP Tabel Sem 1'!N62</f>
        <v>0</v>
      </c>
      <c r="S134" s="52">
        <f>'LP Tabel Sem 1'!O62</f>
        <v>0</v>
      </c>
      <c r="T134" s="52">
        <f>'LP Tabel Sem 1'!P62</f>
        <v>0</v>
      </c>
      <c r="U134" s="52">
        <f>'LP Tabel Sem 1'!Q62</f>
        <v>0</v>
      </c>
      <c r="V134" s="52">
        <f>'LP Tabel Sem 1'!R62</f>
        <v>0</v>
      </c>
      <c r="W134" s="52">
        <f>'LP Tabel Sem 1'!S62</f>
        <v>0</v>
      </c>
    </row>
    <row r="135" spans="2:23" hidden="1" x14ac:dyDescent="0.25">
      <c r="B135" s="44"/>
      <c r="G135" s="50">
        <v>58</v>
      </c>
      <c r="H135" s="51">
        <f>'LP Tabel Sem 1'!B63</f>
        <v>0</v>
      </c>
      <c r="I135" s="52">
        <f>'LP Tabel Sem 1'!D63</f>
        <v>0</v>
      </c>
      <c r="J135" s="52">
        <f>'LP Tabel Sem 1'!F63</f>
        <v>0</v>
      </c>
      <c r="K135" s="52">
        <f>'LP Tabel Sem 1'!G63</f>
        <v>0</v>
      </c>
      <c r="L135" s="52">
        <f>'LP Tabel Sem 1'!H63</f>
        <v>0</v>
      </c>
      <c r="M135" s="52">
        <f>'LP Tabel Sem 1'!I63</f>
        <v>0</v>
      </c>
      <c r="N135" s="52">
        <f>'LP Tabel Sem 1'!J63</f>
        <v>0</v>
      </c>
      <c r="O135" s="52">
        <f>'LP Tabel Sem 1'!K63</f>
        <v>0</v>
      </c>
      <c r="P135" s="52">
        <f>'LP Tabel Sem 1'!L63</f>
        <v>0</v>
      </c>
      <c r="Q135" s="52">
        <f>'LP Tabel Sem 1'!M63</f>
        <v>0</v>
      </c>
      <c r="R135" s="52">
        <f>'LP Tabel Sem 1'!N63</f>
        <v>0</v>
      </c>
      <c r="S135" s="52">
        <f>'LP Tabel Sem 1'!O63</f>
        <v>0</v>
      </c>
      <c r="T135" s="52">
        <f>'LP Tabel Sem 1'!P63</f>
        <v>0</v>
      </c>
      <c r="U135" s="52">
        <f>'LP Tabel Sem 1'!Q63</f>
        <v>0</v>
      </c>
      <c r="V135" s="52">
        <f>'LP Tabel Sem 1'!R63</f>
        <v>0</v>
      </c>
      <c r="W135" s="52">
        <f>'LP Tabel Sem 1'!S63</f>
        <v>0</v>
      </c>
    </row>
    <row r="136" spans="2:23" hidden="1" x14ac:dyDescent="0.25">
      <c r="B136" s="44"/>
      <c r="G136" s="50">
        <v>59</v>
      </c>
      <c r="H136" s="51">
        <f>'LP Tabel Sem 1'!B64</f>
        <v>0</v>
      </c>
      <c r="I136" s="52">
        <f>'LP Tabel Sem 1'!D64</f>
        <v>0</v>
      </c>
      <c r="J136" s="52">
        <f>'LP Tabel Sem 1'!F64</f>
        <v>0</v>
      </c>
      <c r="K136" s="52">
        <f>'LP Tabel Sem 1'!G64</f>
        <v>0</v>
      </c>
      <c r="L136" s="52">
        <f>'LP Tabel Sem 1'!H64</f>
        <v>0</v>
      </c>
      <c r="M136" s="52">
        <f>'LP Tabel Sem 1'!I64</f>
        <v>0</v>
      </c>
      <c r="N136" s="52">
        <f>'LP Tabel Sem 1'!J64</f>
        <v>0</v>
      </c>
      <c r="O136" s="52">
        <f>'LP Tabel Sem 1'!K64</f>
        <v>0</v>
      </c>
      <c r="P136" s="52">
        <f>'LP Tabel Sem 1'!L64</f>
        <v>0</v>
      </c>
      <c r="Q136" s="52">
        <f>'LP Tabel Sem 1'!M64</f>
        <v>0</v>
      </c>
      <c r="R136" s="52">
        <f>'LP Tabel Sem 1'!N64</f>
        <v>0</v>
      </c>
      <c r="S136" s="52">
        <f>'LP Tabel Sem 1'!O64</f>
        <v>0</v>
      </c>
      <c r="T136" s="52">
        <f>'LP Tabel Sem 1'!P64</f>
        <v>0</v>
      </c>
      <c r="U136" s="52">
        <f>'LP Tabel Sem 1'!Q64</f>
        <v>0</v>
      </c>
      <c r="V136" s="52">
        <f>'LP Tabel Sem 1'!R64</f>
        <v>0</v>
      </c>
      <c r="W136" s="52">
        <f>'LP Tabel Sem 1'!S64</f>
        <v>0</v>
      </c>
    </row>
    <row r="137" spans="2:23" hidden="1" x14ac:dyDescent="0.25">
      <c r="B137" s="44"/>
      <c r="G137" s="50">
        <v>60</v>
      </c>
      <c r="H137" s="51">
        <f>'LP Tabel Sem 1'!B65</f>
        <v>0</v>
      </c>
      <c r="I137" s="52">
        <f>'LP Tabel Sem 1'!D65</f>
        <v>0</v>
      </c>
      <c r="J137" s="52">
        <f>'LP Tabel Sem 1'!F65</f>
        <v>0</v>
      </c>
      <c r="K137" s="52">
        <f>'LP Tabel Sem 1'!G65</f>
        <v>0</v>
      </c>
      <c r="L137" s="52">
        <f>'LP Tabel Sem 1'!H65</f>
        <v>0</v>
      </c>
      <c r="M137" s="52">
        <f>'LP Tabel Sem 1'!I65</f>
        <v>0</v>
      </c>
      <c r="N137" s="52">
        <f>'LP Tabel Sem 1'!J65</f>
        <v>0</v>
      </c>
      <c r="O137" s="52">
        <f>'LP Tabel Sem 1'!K65</f>
        <v>0</v>
      </c>
      <c r="P137" s="52">
        <f>'LP Tabel Sem 1'!L65</f>
        <v>0</v>
      </c>
      <c r="Q137" s="52">
        <f>'LP Tabel Sem 1'!M65</f>
        <v>0</v>
      </c>
      <c r="R137" s="52">
        <f>'LP Tabel Sem 1'!N65</f>
        <v>0</v>
      </c>
      <c r="S137" s="52">
        <f>'LP Tabel Sem 1'!O65</f>
        <v>0</v>
      </c>
      <c r="T137" s="52">
        <f>'LP Tabel Sem 1'!P65</f>
        <v>0</v>
      </c>
      <c r="U137" s="52">
        <f>'LP Tabel Sem 1'!Q65</f>
        <v>0</v>
      </c>
      <c r="V137" s="52">
        <f>'LP Tabel Sem 1'!R65</f>
        <v>0</v>
      </c>
      <c r="W137" s="52">
        <f>'LP Tabel Sem 1'!S65</f>
        <v>0</v>
      </c>
    </row>
    <row r="138" spans="2:23" hidden="1" x14ac:dyDescent="0.25">
      <c r="B138" s="44"/>
      <c r="G138" s="50">
        <v>61</v>
      </c>
      <c r="H138" s="51">
        <f>'LP Tabel Sem 1'!B66</f>
        <v>0</v>
      </c>
      <c r="I138" s="52">
        <f>'LP Tabel Sem 1'!D66</f>
        <v>0</v>
      </c>
      <c r="J138" s="52">
        <f>'LP Tabel Sem 1'!F66</f>
        <v>0</v>
      </c>
      <c r="K138" s="52">
        <f>'LP Tabel Sem 1'!G66</f>
        <v>0</v>
      </c>
      <c r="L138" s="52">
        <f>'LP Tabel Sem 1'!H66</f>
        <v>0</v>
      </c>
      <c r="M138" s="52">
        <f>'LP Tabel Sem 1'!I66</f>
        <v>0</v>
      </c>
      <c r="N138" s="52">
        <f>'LP Tabel Sem 1'!J66</f>
        <v>0</v>
      </c>
      <c r="O138" s="52">
        <f>'LP Tabel Sem 1'!K66</f>
        <v>0</v>
      </c>
      <c r="P138" s="52">
        <f>'LP Tabel Sem 1'!L66</f>
        <v>0</v>
      </c>
      <c r="Q138" s="52">
        <f>'LP Tabel Sem 1'!M66</f>
        <v>0</v>
      </c>
      <c r="R138" s="52">
        <f>'LP Tabel Sem 1'!N66</f>
        <v>0</v>
      </c>
      <c r="S138" s="52">
        <f>'LP Tabel Sem 1'!O66</f>
        <v>0</v>
      </c>
      <c r="T138" s="52">
        <f>'LP Tabel Sem 1'!P66</f>
        <v>0</v>
      </c>
      <c r="U138" s="52">
        <f>'LP Tabel Sem 1'!Q66</f>
        <v>0</v>
      </c>
      <c r="V138" s="52">
        <f>'LP Tabel Sem 1'!R66</f>
        <v>0</v>
      </c>
      <c r="W138" s="52">
        <f>'LP Tabel Sem 1'!S66</f>
        <v>0</v>
      </c>
    </row>
    <row r="139" spans="2:23" hidden="1" x14ac:dyDescent="0.25">
      <c r="B139" s="44"/>
      <c r="G139" s="50">
        <v>62</v>
      </c>
      <c r="H139" s="51">
        <f>'LP Tabel Sem 1'!B67</f>
        <v>0</v>
      </c>
      <c r="I139" s="52">
        <f>'LP Tabel Sem 1'!D67</f>
        <v>0</v>
      </c>
      <c r="J139" s="52">
        <f>'LP Tabel Sem 1'!F67</f>
        <v>0</v>
      </c>
      <c r="K139" s="52">
        <f>'LP Tabel Sem 1'!G67</f>
        <v>0</v>
      </c>
      <c r="L139" s="52">
        <f>'LP Tabel Sem 1'!H67</f>
        <v>0</v>
      </c>
      <c r="M139" s="52">
        <f>'LP Tabel Sem 1'!I67</f>
        <v>0</v>
      </c>
      <c r="N139" s="52">
        <f>'LP Tabel Sem 1'!J67</f>
        <v>0</v>
      </c>
      <c r="O139" s="52">
        <f>'LP Tabel Sem 1'!K67</f>
        <v>0</v>
      </c>
      <c r="P139" s="52">
        <f>'LP Tabel Sem 1'!L67</f>
        <v>0</v>
      </c>
      <c r="Q139" s="52">
        <f>'LP Tabel Sem 1'!M67</f>
        <v>0</v>
      </c>
      <c r="R139" s="52">
        <f>'LP Tabel Sem 1'!N67</f>
        <v>0</v>
      </c>
      <c r="S139" s="52">
        <f>'LP Tabel Sem 1'!O67</f>
        <v>0</v>
      </c>
      <c r="T139" s="52">
        <f>'LP Tabel Sem 1'!P67</f>
        <v>0</v>
      </c>
      <c r="U139" s="52">
        <f>'LP Tabel Sem 1'!Q67</f>
        <v>0</v>
      </c>
      <c r="V139" s="52">
        <f>'LP Tabel Sem 1'!R67</f>
        <v>0</v>
      </c>
      <c r="W139" s="52">
        <f>'LP Tabel Sem 1'!S67</f>
        <v>0</v>
      </c>
    </row>
    <row r="140" spans="2:23" hidden="1" x14ac:dyDescent="0.25">
      <c r="B140" s="44"/>
      <c r="G140" s="50">
        <v>63</v>
      </c>
      <c r="H140" s="51">
        <f>'LP Tabel Sem 1'!B68</f>
        <v>0</v>
      </c>
      <c r="I140" s="52">
        <f>'LP Tabel Sem 1'!D68</f>
        <v>0</v>
      </c>
      <c r="J140" s="52">
        <f>'LP Tabel Sem 1'!F68</f>
        <v>0</v>
      </c>
      <c r="K140" s="52">
        <f>'LP Tabel Sem 1'!G68</f>
        <v>0</v>
      </c>
      <c r="L140" s="52">
        <f>'LP Tabel Sem 1'!H68</f>
        <v>0</v>
      </c>
      <c r="M140" s="52">
        <f>'LP Tabel Sem 1'!I68</f>
        <v>0</v>
      </c>
      <c r="N140" s="52">
        <f>'LP Tabel Sem 1'!J68</f>
        <v>0</v>
      </c>
      <c r="O140" s="52">
        <f>'LP Tabel Sem 1'!K68</f>
        <v>0</v>
      </c>
      <c r="P140" s="52">
        <f>'LP Tabel Sem 1'!L68</f>
        <v>0</v>
      </c>
      <c r="Q140" s="52">
        <f>'LP Tabel Sem 1'!M68</f>
        <v>0</v>
      </c>
      <c r="R140" s="52">
        <f>'LP Tabel Sem 1'!N68</f>
        <v>0</v>
      </c>
      <c r="S140" s="52">
        <f>'LP Tabel Sem 1'!O68</f>
        <v>0</v>
      </c>
      <c r="T140" s="52">
        <f>'LP Tabel Sem 1'!P68</f>
        <v>0</v>
      </c>
      <c r="U140" s="52">
        <f>'LP Tabel Sem 1'!Q68</f>
        <v>0</v>
      </c>
      <c r="V140" s="52">
        <f>'LP Tabel Sem 1'!R68</f>
        <v>0</v>
      </c>
      <c r="W140" s="52">
        <f>'LP Tabel Sem 1'!S68</f>
        <v>0</v>
      </c>
    </row>
    <row r="141" spans="2:23" hidden="1" x14ac:dyDescent="0.25">
      <c r="B141" s="44"/>
      <c r="G141" s="50">
        <v>64</v>
      </c>
      <c r="H141" s="51">
        <f>'LP Tabel Sem 1'!B69</f>
        <v>0</v>
      </c>
      <c r="I141" s="52">
        <f>'LP Tabel Sem 1'!D69</f>
        <v>0</v>
      </c>
      <c r="J141" s="52">
        <f>'LP Tabel Sem 1'!F69</f>
        <v>0</v>
      </c>
      <c r="K141" s="52">
        <f>'LP Tabel Sem 1'!G69</f>
        <v>0</v>
      </c>
      <c r="L141" s="52">
        <f>'LP Tabel Sem 1'!H69</f>
        <v>0</v>
      </c>
      <c r="M141" s="52">
        <f>'LP Tabel Sem 1'!I69</f>
        <v>0</v>
      </c>
      <c r="N141" s="52">
        <f>'LP Tabel Sem 1'!J69</f>
        <v>0</v>
      </c>
      <c r="O141" s="52">
        <f>'LP Tabel Sem 1'!K69</f>
        <v>0</v>
      </c>
      <c r="P141" s="52">
        <f>'LP Tabel Sem 1'!L69</f>
        <v>0</v>
      </c>
      <c r="Q141" s="52">
        <f>'LP Tabel Sem 1'!M69</f>
        <v>0</v>
      </c>
      <c r="R141" s="52">
        <f>'LP Tabel Sem 1'!N69</f>
        <v>0</v>
      </c>
      <c r="S141" s="52">
        <f>'LP Tabel Sem 1'!O69</f>
        <v>0</v>
      </c>
      <c r="T141" s="52">
        <f>'LP Tabel Sem 1'!P69</f>
        <v>0</v>
      </c>
      <c r="U141" s="52">
        <f>'LP Tabel Sem 1'!Q69</f>
        <v>0</v>
      </c>
      <c r="V141" s="52">
        <f>'LP Tabel Sem 1'!R69</f>
        <v>0</v>
      </c>
      <c r="W141" s="52">
        <f>'LP Tabel Sem 1'!S69</f>
        <v>0</v>
      </c>
    </row>
    <row r="142" spans="2:23" hidden="1" x14ac:dyDescent="0.25">
      <c r="B142" s="44"/>
      <c r="G142" s="50">
        <v>65</v>
      </c>
      <c r="H142" s="51">
        <f>'LP Tabel Sem 1'!B70</f>
        <v>0</v>
      </c>
      <c r="I142" s="52">
        <f>'LP Tabel Sem 1'!D70</f>
        <v>0</v>
      </c>
      <c r="J142" s="52">
        <f>'LP Tabel Sem 1'!F70</f>
        <v>0</v>
      </c>
      <c r="K142" s="52">
        <f>'LP Tabel Sem 1'!G70</f>
        <v>0</v>
      </c>
      <c r="L142" s="52">
        <f>'LP Tabel Sem 1'!H70</f>
        <v>0</v>
      </c>
      <c r="M142" s="52">
        <f>'LP Tabel Sem 1'!I70</f>
        <v>0</v>
      </c>
      <c r="N142" s="52">
        <f>'LP Tabel Sem 1'!J70</f>
        <v>0</v>
      </c>
      <c r="O142" s="52">
        <f>'LP Tabel Sem 1'!K70</f>
        <v>0</v>
      </c>
      <c r="P142" s="52">
        <f>'LP Tabel Sem 1'!L70</f>
        <v>0</v>
      </c>
      <c r="Q142" s="52">
        <f>'LP Tabel Sem 1'!M70</f>
        <v>0</v>
      </c>
      <c r="R142" s="52">
        <f>'LP Tabel Sem 1'!N70</f>
        <v>0</v>
      </c>
      <c r="S142" s="52">
        <f>'LP Tabel Sem 1'!O70</f>
        <v>0</v>
      </c>
      <c r="T142" s="52">
        <f>'LP Tabel Sem 1'!P70</f>
        <v>0</v>
      </c>
      <c r="U142" s="52">
        <f>'LP Tabel Sem 1'!Q70</f>
        <v>0</v>
      </c>
      <c r="V142" s="52">
        <f>'LP Tabel Sem 1'!R70</f>
        <v>0</v>
      </c>
      <c r="W142" s="52">
        <f>'LP Tabel Sem 1'!S70</f>
        <v>0</v>
      </c>
    </row>
    <row r="143" spans="2:23" hidden="1" x14ac:dyDescent="0.25">
      <c r="B143" s="44"/>
      <c r="G143" s="50">
        <v>66</v>
      </c>
      <c r="H143" s="51">
        <f>'LP Tabel Sem 1'!B71</f>
        <v>0</v>
      </c>
      <c r="I143" s="52">
        <f>'LP Tabel Sem 1'!D71</f>
        <v>0</v>
      </c>
      <c r="J143" s="52">
        <f>'LP Tabel Sem 1'!F71</f>
        <v>0</v>
      </c>
      <c r="K143" s="52">
        <f>'LP Tabel Sem 1'!G71</f>
        <v>0</v>
      </c>
      <c r="L143" s="52">
        <f>'LP Tabel Sem 1'!H71</f>
        <v>0</v>
      </c>
      <c r="M143" s="52">
        <f>'LP Tabel Sem 1'!I71</f>
        <v>0</v>
      </c>
      <c r="N143" s="52">
        <f>'LP Tabel Sem 1'!J71</f>
        <v>0</v>
      </c>
      <c r="O143" s="52">
        <f>'LP Tabel Sem 1'!K71</f>
        <v>0</v>
      </c>
      <c r="P143" s="52">
        <f>'LP Tabel Sem 1'!L71</f>
        <v>0</v>
      </c>
      <c r="Q143" s="52">
        <f>'LP Tabel Sem 1'!M71</f>
        <v>0</v>
      </c>
      <c r="R143" s="52">
        <f>'LP Tabel Sem 1'!N71</f>
        <v>0</v>
      </c>
      <c r="S143" s="52">
        <f>'LP Tabel Sem 1'!O71</f>
        <v>0</v>
      </c>
      <c r="T143" s="52">
        <f>'LP Tabel Sem 1'!P71</f>
        <v>0</v>
      </c>
      <c r="U143" s="52">
        <f>'LP Tabel Sem 1'!Q71</f>
        <v>0</v>
      </c>
      <c r="V143" s="52">
        <f>'LP Tabel Sem 1'!R71</f>
        <v>0</v>
      </c>
      <c r="W143" s="52">
        <f>'LP Tabel Sem 1'!S71</f>
        <v>0</v>
      </c>
    </row>
    <row r="144" spans="2:23" hidden="1" x14ac:dyDescent="0.25">
      <c r="B144" s="44"/>
      <c r="G144" s="50">
        <v>67</v>
      </c>
      <c r="H144" s="51">
        <f>'LP Tabel Sem 1'!B72</f>
        <v>0</v>
      </c>
      <c r="I144" s="52">
        <f>'LP Tabel Sem 1'!D72</f>
        <v>0</v>
      </c>
      <c r="J144" s="52">
        <f>'LP Tabel Sem 1'!F72</f>
        <v>0</v>
      </c>
      <c r="K144" s="52">
        <f>'LP Tabel Sem 1'!G72</f>
        <v>0</v>
      </c>
      <c r="L144" s="52">
        <f>'LP Tabel Sem 1'!H72</f>
        <v>0</v>
      </c>
      <c r="M144" s="52">
        <f>'LP Tabel Sem 1'!I72</f>
        <v>0</v>
      </c>
      <c r="N144" s="52">
        <f>'LP Tabel Sem 1'!J72</f>
        <v>0</v>
      </c>
      <c r="O144" s="52">
        <f>'LP Tabel Sem 1'!K72</f>
        <v>0</v>
      </c>
      <c r="P144" s="52">
        <f>'LP Tabel Sem 1'!L72</f>
        <v>0</v>
      </c>
      <c r="Q144" s="52">
        <f>'LP Tabel Sem 1'!M72</f>
        <v>0</v>
      </c>
      <c r="R144" s="52">
        <f>'LP Tabel Sem 1'!N72</f>
        <v>0</v>
      </c>
      <c r="S144" s="52">
        <f>'LP Tabel Sem 1'!O72</f>
        <v>0</v>
      </c>
      <c r="T144" s="52">
        <f>'LP Tabel Sem 1'!P72</f>
        <v>0</v>
      </c>
      <c r="U144" s="52">
        <f>'LP Tabel Sem 1'!Q72</f>
        <v>0</v>
      </c>
      <c r="V144" s="52">
        <f>'LP Tabel Sem 1'!R72</f>
        <v>0</v>
      </c>
      <c r="W144" s="52">
        <f>'LP Tabel Sem 1'!S72</f>
        <v>0</v>
      </c>
    </row>
    <row r="145" spans="2:23" hidden="1" x14ac:dyDescent="0.25">
      <c r="B145" s="44"/>
      <c r="G145" s="50">
        <v>68</v>
      </c>
      <c r="H145" s="51">
        <f>'LP Tabel Sem 1'!B73</f>
        <v>0</v>
      </c>
      <c r="I145" s="52">
        <f>'LP Tabel Sem 1'!D73</f>
        <v>0</v>
      </c>
      <c r="J145" s="52">
        <f>'LP Tabel Sem 1'!F73</f>
        <v>0</v>
      </c>
      <c r="K145" s="52">
        <f>'LP Tabel Sem 1'!G73</f>
        <v>0</v>
      </c>
      <c r="L145" s="52">
        <f>'LP Tabel Sem 1'!H73</f>
        <v>0</v>
      </c>
      <c r="M145" s="52">
        <f>'LP Tabel Sem 1'!I73</f>
        <v>0</v>
      </c>
      <c r="N145" s="52">
        <f>'LP Tabel Sem 1'!J73</f>
        <v>0</v>
      </c>
      <c r="O145" s="52">
        <f>'LP Tabel Sem 1'!K73</f>
        <v>0</v>
      </c>
      <c r="P145" s="52">
        <f>'LP Tabel Sem 1'!L73</f>
        <v>0</v>
      </c>
      <c r="Q145" s="52">
        <f>'LP Tabel Sem 1'!M73</f>
        <v>0</v>
      </c>
      <c r="R145" s="52">
        <f>'LP Tabel Sem 1'!N73</f>
        <v>0</v>
      </c>
      <c r="S145" s="52">
        <f>'LP Tabel Sem 1'!O73</f>
        <v>0</v>
      </c>
      <c r="T145" s="52">
        <f>'LP Tabel Sem 1'!P73</f>
        <v>0</v>
      </c>
      <c r="U145" s="52">
        <f>'LP Tabel Sem 1'!Q73</f>
        <v>0</v>
      </c>
      <c r="V145" s="52">
        <f>'LP Tabel Sem 1'!R73</f>
        <v>0</v>
      </c>
      <c r="W145" s="52">
        <f>'LP Tabel Sem 1'!S73</f>
        <v>0</v>
      </c>
    </row>
    <row r="146" spans="2:23" hidden="1" x14ac:dyDescent="0.25">
      <c r="B146" s="44"/>
      <c r="G146" s="50">
        <v>69</v>
      </c>
      <c r="H146" s="51">
        <f>'LP Tabel Sem 1'!B74</f>
        <v>0</v>
      </c>
      <c r="I146" s="52">
        <f>'LP Tabel Sem 1'!D74</f>
        <v>0</v>
      </c>
      <c r="J146" s="52">
        <f>'LP Tabel Sem 1'!F74</f>
        <v>0</v>
      </c>
      <c r="K146" s="52">
        <f>'LP Tabel Sem 1'!G74</f>
        <v>0</v>
      </c>
      <c r="L146" s="52">
        <f>'LP Tabel Sem 1'!H74</f>
        <v>0</v>
      </c>
      <c r="M146" s="52">
        <f>'LP Tabel Sem 1'!I74</f>
        <v>0</v>
      </c>
      <c r="N146" s="52">
        <f>'LP Tabel Sem 1'!J74</f>
        <v>0</v>
      </c>
      <c r="O146" s="52">
        <f>'LP Tabel Sem 1'!K74</f>
        <v>0</v>
      </c>
      <c r="P146" s="52">
        <f>'LP Tabel Sem 1'!L74</f>
        <v>0</v>
      </c>
      <c r="Q146" s="52">
        <f>'LP Tabel Sem 1'!M74</f>
        <v>0</v>
      </c>
      <c r="R146" s="52">
        <f>'LP Tabel Sem 1'!N74</f>
        <v>0</v>
      </c>
      <c r="S146" s="52">
        <f>'LP Tabel Sem 1'!O74</f>
        <v>0</v>
      </c>
      <c r="T146" s="52">
        <f>'LP Tabel Sem 1'!P74</f>
        <v>0</v>
      </c>
      <c r="U146" s="52">
        <f>'LP Tabel Sem 1'!Q74</f>
        <v>0</v>
      </c>
      <c r="V146" s="52">
        <f>'LP Tabel Sem 1'!R74</f>
        <v>0</v>
      </c>
      <c r="W146" s="52">
        <f>'LP Tabel Sem 1'!S74</f>
        <v>0</v>
      </c>
    </row>
    <row r="147" spans="2:23" hidden="1" x14ac:dyDescent="0.25">
      <c r="B147" s="44"/>
      <c r="G147" s="50">
        <v>70</v>
      </c>
      <c r="H147" s="51">
        <f>'LP Tabel Sem 1'!B75</f>
        <v>0</v>
      </c>
      <c r="I147" s="52">
        <f>'LP Tabel Sem 1'!D75</f>
        <v>0</v>
      </c>
      <c r="J147" s="52">
        <f>'LP Tabel Sem 1'!F75</f>
        <v>0</v>
      </c>
      <c r="K147" s="52">
        <f>'LP Tabel Sem 1'!G75</f>
        <v>0</v>
      </c>
      <c r="L147" s="52">
        <f>'LP Tabel Sem 1'!H75</f>
        <v>0</v>
      </c>
      <c r="M147" s="52">
        <f>'LP Tabel Sem 1'!I75</f>
        <v>0</v>
      </c>
      <c r="N147" s="52">
        <f>'LP Tabel Sem 1'!J75</f>
        <v>0</v>
      </c>
      <c r="O147" s="52">
        <f>'LP Tabel Sem 1'!K75</f>
        <v>0</v>
      </c>
      <c r="P147" s="52">
        <f>'LP Tabel Sem 1'!L75</f>
        <v>0</v>
      </c>
      <c r="Q147" s="52">
        <f>'LP Tabel Sem 1'!M75</f>
        <v>0</v>
      </c>
      <c r="R147" s="52">
        <f>'LP Tabel Sem 1'!N75</f>
        <v>0</v>
      </c>
      <c r="S147" s="52">
        <f>'LP Tabel Sem 1'!O75</f>
        <v>0</v>
      </c>
      <c r="T147" s="52">
        <f>'LP Tabel Sem 1'!P75</f>
        <v>0</v>
      </c>
      <c r="U147" s="52">
        <f>'LP Tabel Sem 1'!Q75</f>
        <v>0</v>
      </c>
      <c r="V147" s="52">
        <f>'LP Tabel Sem 1'!R75</f>
        <v>0</v>
      </c>
      <c r="W147" s="52">
        <f>'LP Tabel Sem 1'!S75</f>
        <v>0</v>
      </c>
    </row>
    <row r="148" spans="2:23" hidden="1" x14ac:dyDescent="0.25">
      <c r="B148" s="44"/>
      <c r="G148" s="50">
        <v>71</v>
      </c>
      <c r="H148" s="51">
        <f>'LP Tabel Sem 1'!B76</f>
        <v>0</v>
      </c>
      <c r="I148" s="52">
        <f>'LP Tabel Sem 1'!D76</f>
        <v>0</v>
      </c>
      <c r="J148" s="52">
        <f>'LP Tabel Sem 1'!F76</f>
        <v>0</v>
      </c>
      <c r="K148" s="52">
        <f>'LP Tabel Sem 1'!G76</f>
        <v>0</v>
      </c>
      <c r="L148" s="52">
        <f>'LP Tabel Sem 1'!H76</f>
        <v>0</v>
      </c>
      <c r="M148" s="52">
        <f>'LP Tabel Sem 1'!I76</f>
        <v>0</v>
      </c>
      <c r="N148" s="52">
        <f>'LP Tabel Sem 1'!J76</f>
        <v>0</v>
      </c>
      <c r="O148" s="52">
        <f>'LP Tabel Sem 1'!K76</f>
        <v>0</v>
      </c>
      <c r="P148" s="52">
        <f>'LP Tabel Sem 1'!L76</f>
        <v>0</v>
      </c>
      <c r="Q148" s="52">
        <f>'LP Tabel Sem 1'!M76</f>
        <v>0</v>
      </c>
      <c r="R148" s="52">
        <f>'LP Tabel Sem 1'!N76</f>
        <v>0</v>
      </c>
      <c r="S148" s="52">
        <f>'LP Tabel Sem 1'!O76</f>
        <v>0</v>
      </c>
      <c r="T148" s="52">
        <f>'LP Tabel Sem 1'!P76</f>
        <v>0</v>
      </c>
      <c r="U148" s="52">
        <f>'LP Tabel Sem 1'!Q76</f>
        <v>0</v>
      </c>
      <c r="V148" s="52">
        <f>'LP Tabel Sem 1'!R76</f>
        <v>0</v>
      </c>
      <c r="W148" s="52">
        <f>'LP Tabel Sem 1'!S76</f>
        <v>0</v>
      </c>
    </row>
    <row r="149" spans="2:23" hidden="1" x14ac:dyDescent="0.25">
      <c r="B149" s="44"/>
      <c r="G149" s="50">
        <v>72</v>
      </c>
      <c r="H149" s="51">
        <f>'LP Tabel Sem 1'!B77</f>
        <v>0</v>
      </c>
      <c r="I149" s="52">
        <f>'LP Tabel Sem 1'!D77</f>
        <v>0</v>
      </c>
      <c r="J149" s="52">
        <f>'LP Tabel Sem 1'!F77</f>
        <v>0</v>
      </c>
      <c r="K149" s="52">
        <f>'LP Tabel Sem 1'!G77</f>
        <v>0</v>
      </c>
      <c r="L149" s="52">
        <f>'LP Tabel Sem 1'!H77</f>
        <v>0</v>
      </c>
      <c r="M149" s="52">
        <f>'LP Tabel Sem 1'!I77</f>
        <v>0</v>
      </c>
      <c r="N149" s="52">
        <f>'LP Tabel Sem 1'!J77</f>
        <v>0</v>
      </c>
      <c r="O149" s="52">
        <f>'LP Tabel Sem 1'!K77</f>
        <v>0</v>
      </c>
      <c r="P149" s="52">
        <f>'LP Tabel Sem 1'!L77</f>
        <v>0</v>
      </c>
      <c r="Q149" s="52">
        <f>'LP Tabel Sem 1'!M77</f>
        <v>0</v>
      </c>
      <c r="R149" s="52">
        <f>'LP Tabel Sem 1'!N77</f>
        <v>0</v>
      </c>
      <c r="S149" s="52">
        <f>'LP Tabel Sem 1'!O77</f>
        <v>0</v>
      </c>
      <c r="T149" s="52">
        <f>'LP Tabel Sem 1'!P77</f>
        <v>0</v>
      </c>
      <c r="U149" s="52">
        <f>'LP Tabel Sem 1'!Q77</f>
        <v>0</v>
      </c>
      <c r="V149" s="52">
        <f>'LP Tabel Sem 1'!R77</f>
        <v>0</v>
      </c>
      <c r="W149" s="52">
        <f>'LP Tabel Sem 1'!S77</f>
        <v>0</v>
      </c>
    </row>
    <row r="150" spans="2:23" hidden="1" x14ac:dyDescent="0.25">
      <c r="B150" s="44"/>
      <c r="G150" s="50">
        <v>73</v>
      </c>
      <c r="H150" s="51">
        <f>'LP Tabel Sem 1'!B78</f>
        <v>0</v>
      </c>
      <c r="I150" s="52">
        <f>'LP Tabel Sem 1'!D78</f>
        <v>0</v>
      </c>
      <c r="J150" s="52">
        <f>'LP Tabel Sem 1'!F78</f>
        <v>0</v>
      </c>
      <c r="K150" s="52">
        <f>'LP Tabel Sem 1'!G78</f>
        <v>0</v>
      </c>
      <c r="L150" s="52">
        <f>'LP Tabel Sem 1'!H78</f>
        <v>0</v>
      </c>
      <c r="M150" s="52">
        <f>'LP Tabel Sem 1'!I78</f>
        <v>0</v>
      </c>
      <c r="N150" s="52">
        <f>'LP Tabel Sem 1'!J78</f>
        <v>0</v>
      </c>
      <c r="O150" s="52">
        <f>'LP Tabel Sem 1'!K78</f>
        <v>0</v>
      </c>
      <c r="P150" s="52">
        <f>'LP Tabel Sem 1'!L78</f>
        <v>0</v>
      </c>
      <c r="Q150" s="52">
        <f>'LP Tabel Sem 1'!M78</f>
        <v>0</v>
      </c>
      <c r="R150" s="52">
        <f>'LP Tabel Sem 1'!N78</f>
        <v>0</v>
      </c>
      <c r="S150" s="52">
        <f>'LP Tabel Sem 1'!O78</f>
        <v>0</v>
      </c>
      <c r="T150" s="52">
        <f>'LP Tabel Sem 1'!P78</f>
        <v>0</v>
      </c>
      <c r="U150" s="52">
        <f>'LP Tabel Sem 1'!Q78</f>
        <v>0</v>
      </c>
      <c r="V150" s="52">
        <f>'LP Tabel Sem 1'!R78</f>
        <v>0</v>
      </c>
      <c r="W150" s="52">
        <f>'LP Tabel Sem 1'!S78</f>
        <v>0</v>
      </c>
    </row>
    <row r="151" spans="2:23" hidden="1" x14ac:dyDescent="0.25">
      <c r="B151" s="44"/>
      <c r="G151" s="50">
        <v>74</v>
      </c>
      <c r="H151" s="51">
        <f>'LP Tabel Sem 1'!B79</f>
        <v>0</v>
      </c>
      <c r="I151" s="52">
        <f>'LP Tabel Sem 1'!D79</f>
        <v>0</v>
      </c>
      <c r="J151" s="52">
        <f>'LP Tabel Sem 1'!F79</f>
        <v>0</v>
      </c>
      <c r="K151" s="52">
        <f>'LP Tabel Sem 1'!G79</f>
        <v>0</v>
      </c>
      <c r="L151" s="52">
        <f>'LP Tabel Sem 1'!H79</f>
        <v>0</v>
      </c>
      <c r="M151" s="52">
        <f>'LP Tabel Sem 1'!I79</f>
        <v>0</v>
      </c>
      <c r="N151" s="52">
        <f>'LP Tabel Sem 1'!J79</f>
        <v>0</v>
      </c>
      <c r="O151" s="52">
        <f>'LP Tabel Sem 1'!K79</f>
        <v>0</v>
      </c>
      <c r="P151" s="52">
        <f>'LP Tabel Sem 1'!L79</f>
        <v>0</v>
      </c>
      <c r="Q151" s="52">
        <f>'LP Tabel Sem 1'!M79</f>
        <v>0</v>
      </c>
      <c r="R151" s="52">
        <f>'LP Tabel Sem 1'!N79</f>
        <v>0</v>
      </c>
      <c r="S151" s="52">
        <f>'LP Tabel Sem 1'!O79</f>
        <v>0</v>
      </c>
      <c r="T151" s="52">
        <f>'LP Tabel Sem 1'!P79</f>
        <v>0</v>
      </c>
      <c r="U151" s="52">
        <f>'LP Tabel Sem 1'!Q79</f>
        <v>0</v>
      </c>
      <c r="V151" s="52">
        <f>'LP Tabel Sem 1'!R79</f>
        <v>0</v>
      </c>
      <c r="W151" s="52">
        <f>'LP Tabel Sem 1'!S79</f>
        <v>0</v>
      </c>
    </row>
    <row r="152" spans="2:23" hidden="1" x14ac:dyDescent="0.25">
      <c r="B152" s="44"/>
      <c r="G152" s="50">
        <v>75</v>
      </c>
      <c r="H152" s="51">
        <f>'LP Tabel Sem 1'!B80</f>
        <v>0</v>
      </c>
      <c r="I152" s="52">
        <f>'LP Tabel Sem 1'!D80</f>
        <v>0</v>
      </c>
      <c r="J152" s="52">
        <f>'LP Tabel Sem 1'!F80</f>
        <v>0</v>
      </c>
      <c r="K152" s="52">
        <f>'LP Tabel Sem 1'!G80</f>
        <v>0</v>
      </c>
      <c r="L152" s="52">
        <f>'LP Tabel Sem 1'!H80</f>
        <v>0</v>
      </c>
      <c r="M152" s="52">
        <f>'LP Tabel Sem 1'!I80</f>
        <v>0</v>
      </c>
      <c r="N152" s="52">
        <f>'LP Tabel Sem 1'!J80</f>
        <v>0</v>
      </c>
      <c r="O152" s="52">
        <f>'LP Tabel Sem 1'!K80</f>
        <v>0</v>
      </c>
      <c r="P152" s="52">
        <f>'LP Tabel Sem 1'!L80</f>
        <v>0</v>
      </c>
      <c r="Q152" s="52">
        <f>'LP Tabel Sem 1'!M80</f>
        <v>0</v>
      </c>
      <c r="R152" s="52">
        <f>'LP Tabel Sem 1'!N80</f>
        <v>0</v>
      </c>
      <c r="S152" s="52">
        <f>'LP Tabel Sem 1'!O80</f>
        <v>0</v>
      </c>
      <c r="T152" s="52">
        <f>'LP Tabel Sem 1'!P80</f>
        <v>0</v>
      </c>
      <c r="U152" s="52">
        <f>'LP Tabel Sem 1'!Q80</f>
        <v>0</v>
      </c>
      <c r="V152" s="52">
        <f>'LP Tabel Sem 1'!R80</f>
        <v>0</v>
      </c>
      <c r="W152" s="52">
        <f>'LP Tabel Sem 1'!S80</f>
        <v>0</v>
      </c>
    </row>
    <row r="153" spans="2:23" hidden="1" x14ac:dyDescent="0.25">
      <c r="B153" s="44"/>
      <c r="G153" s="50">
        <v>76</v>
      </c>
      <c r="H153" s="51">
        <f>'LP Tabel Sem 1'!B81</f>
        <v>0</v>
      </c>
      <c r="I153" s="52">
        <f>'LP Tabel Sem 1'!D81</f>
        <v>0</v>
      </c>
      <c r="J153" s="52">
        <f>'LP Tabel Sem 1'!F81</f>
        <v>0</v>
      </c>
      <c r="K153" s="52">
        <f>'LP Tabel Sem 1'!G81</f>
        <v>0</v>
      </c>
      <c r="L153" s="52">
        <f>'LP Tabel Sem 1'!H81</f>
        <v>0</v>
      </c>
      <c r="M153" s="52">
        <f>'LP Tabel Sem 1'!I81</f>
        <v>0</v>
      </c>
      <c r="N153" s="52">
        <f>'LP Tabel Sem 1'!J81</f>
        <v>0</v>
      </c>
      <c r="O153" s="52">
        <f>'LP Tabel Sem 1'!K81</f>
        <v>0</v>
      </c>
      <c r="P153" s="52">
        <f>'LP Tabel Sem 1'!L81</f>
        <v>0</v>
      </c>
      <c r="Q153" s="52">
        <f>'LP Tabel Sem 1'!M81</f>
        <v>0</v>
      </c>
      <c r="R153" s="52">
        <f>'LP Tabel Sem 1'!N81</f>
        <v>0</v>
      </c>
      <c r="S153" s="52">
        <f>'LP Tabel Sem 1'!O81</f>
        <v>0</v>
      </c>
      <c r="T153" s="52">
        <f>'LP Tabel Sem 1'!P81</f>
        <v>0</v>
      </c>
      <c r="U153" s="52">
        <f>'LP Tabel Sem 1'!Q81</f>
        <v>0</v>
      </c>
      <c r="V153" s="52">
        <f>'LP Tabel Sem 1'!R81</f>
        <v>0</v>
      </c>
      <c r="W153" s="52">
        <f>'LP Tabel Sem 1'!S81</f>
        <v>0</v>
      </c>
    </row>
    <row r="154" spans="2:23" hidden="1" x14ac:dyDescent="0.25">
      <c r="B154" s="44"/>
      <c r="G154" s="50">
        <v>77</v>
      </c>
      <c r="H154" s="51">
        <f>'LP Tabel Sem 1'!B82</f>
        <v>0</v>
      </c>
      <c r="I154" s="52">
        <f>'LP Tabel Sem 1'!D82</f>
        <v>0</v>
      </c>
      <c r="J154" s="52">
        <f>'LP Tabel Sem 1'!F82</f>
        <v>0</v>
      </c>
      <c r="K154" s="52">
        <f>'LP Tabel Sem 1'!G82</f>
        <v>0</v>
      </c>
      <c r="L154" s="52">
        <f>'LP Tabel Sem 1'!H82</f>
        <v>0</v>
      </c>
      <c r="M154" s="52">
        <f>'LP Tabel Sem 1'!I82</f>
        <v>0</v>
      </c>
      <c r="N154" s="52">
        <f>'LP Tabel Sem 1'!J82</f>
        <v>0</v>
      </c>
      <c r="O154" s="52">
        <f>'LP Tabel Sem 1'!K82</f>
        <v>0</v>
      </c>
      <c r="P154" s="52">
        <f>'LP Tabel Sem 1'!L82</f>
        <v>0</v>
      </c>
      <c r="Q154" s="52">
        <f>'LP Tabel Sem 1'!M82</f>
        <v>0</v>
      </c>
      <c r="R154" s="52">
        <f>'LP Tabel Sem 1'!N82</f>
        <v>0</v>
      </c>
      <c r="S154" s="52">
        <f>'LP Tabel Sem 1'!O82</f>
        <v>0</v>
      </c>
      <c r="T154" s="52">
        <f>'LP Tabel Sem 1'!P82</f>
        <v>0</v>
      </c>
      <c r="U154" s="52">
        <f>'LP Tabel Sem 1'!Q82</f>
        <v>0</v>
      </c>
      <c r="V154" s="52">
        <f>'LP Tabel Sem 1'!R82</f>
        <v>0</v>
      </c>
      <c r="W154" s="52">
        <f>'LP Tabel Sem 1'!S82</f>
        <v>0</v>
      </c>
    </row>
    <row r="155" spans="2:23" hidden="1" x14ac:dyDescent="0.25">
      <c r="B155" s="44"/>
      <c r="G155" s="50">
        <v>78</v>
      </c>
      <c r="H155" s="51">
        <f>'LP Tabel Sem 1'!B83</f>
        <v>0</v>
      </c>
      <c r="I155" s="52">
        <f>'LP Tabel Sem 1'!D83</f>
        <v>0</v>
      </c>
      <c r="J155" s="52">
        <f>'LP Tabel Sem 1'!F83</f>
        <v>0</v>
      </c>
      <c r="K155" s="52">
        <f>'LP Tabel Sem 1'!G83</f>
        <v>0</v>
      </c>
      <c r="L155" s="52">
        <f>'LP Tabel Sem 1'!H83</f>
        <v>0</v>
      </c>
      <c r="M155" s="52">
        <f>'LP Tabel Sem 1'!I83</f>
        <v>0</v>
      </c>
      <c r="N155" s="52">
        <f>'LP Tabel Sem 1'!J83</f>
        <v>0</v>
      </c>
      <c r="O155" s="52">
        <f>'LP Tabel Sem 1'!K83</f>
        <v>0</v>
      </c>
      <c r="P155" s="52">
        <f>'LP Tabel Sem 1'!L83</f>
        <v>0</v>
      </c>
      <c r="Q155" s="52">
        <f>'LP Tabel Sem 1'!M83</f>
        <v>0</v>
      </c>
      <c r="R155" s="52">
        <f>'LP Tabel Sem 1'!N83</f>
        <v>0</v>
      </c>
      <c r="S155" s="52">
        <f>'LP Tabel Sem 1'!O83</f>
        <v>0</v>
      </c>
      <c r="T155" s="52">
        <f>'LP Tabel Sem 1'!P83</f>
        <v>0</v>
      </c>
      <c r="U155" s="52">
        <f>'LP Tabel Sem 1'!Q83</f>
        <v>0</v>
      </c>
      <c r="V155" s="52">
        <f>'LP Tabel Sem 1'!R83</f>
        <v>0</v>
      </c>
      <c r="W155" s="52">
        <f>'LP Tabel Sem 1'!S83</f>
        <v>0</v>
      </c>
    </row>
    <row r="156" spans="2:23" hidden="1" x14ac:dyDescent="0.25">
      <c r="B156" s="44"/>
      <c r="G156" s="50">
        <v>79</v>
      </c>
      <c r="H156" s="51">
        <f>'LP Tabel Sem 1'!B84</f>
        <v>0</v>
      </c>
      <c r="I156" s="52">
        <f>'LP Tabel Sem 1'!D84</f>
        <v>0</v>
      </c>
      <c r="J156" s="52">
        <f>'LP Tabel Sem 1'!F84</f>
        <v>0</v>
      </c>
      <c r="K156" s="52">
        <f>'LP Tabel Sem 1'!G84</f>
        <v>0</v>
      </c>
      <c r="L156" s="52">
        <f>'LP Tabel Sem 1'!H84</f>
        <v>0</v>
      </c>
      <c r="M156" s="52">
        <f>'LP Tabel Sem 1'!I84</f>
        <v>0</v>
      </c>
      <c r="N156" s="52">
        <f>'LP Tabel Sem 1'!J84</f>
        <v>0</v>
      </c>
      <c r="O156" s="52">
        <f>'LP Tabel Sem 1'!K84</f>
        <v>0</v>
      </c>
      <c r="P156" s="52">
        <f>'LP Tabel Sem 1'!L84</f>
        <v>0</v>
      </c>
      <c r="Q156" s="52">
        <f>'LP Tabel Sem 1'!M84</f>
        <v>0</v>
      </c>
      <c r="R156" s="52">
        <f>'LP Tabel Sem 1'!N84</f>
        <v>0</v>
      </c>
      <c r="S156" s="52">
        <f>'LP Tabel Sem 1'!O84</f>
        <v>0</v>
      </c>
      <c r="T156" s="52">
        <f>'LP Tabel Sem 1'!P84</f>
        <v>0</v>
      </c>
      <c r="U156" s="52">
        <f>'LP Tabel Sem 1'!Q84</f>
        <v>0</v>
      </c>
      <c r="V156" s="52">
        <f>'LP Tabel Sem 1'!R84</f>
        <v>0</v>
      </c>
      <c r="W156" s="52">
        <f>'LP Tabel Sem 1'!S84</f>
        <v>0</v>
      </c>
    </row>
    <row r="157" spans="2:23" hidden="1" x14ac:dyDescent="0.25">
      <c r="B157" s="44"/>
      <c r="G157" s="50">
        <v>80</v>
      </c>
      <c r="H157" s="51">
        <f>'LP Tabel Sem 1'!B85</f>
        <v>0</v>
      </c>
      <c r="I157" s="52">
        <f>'LP Tabel Sem 1'!D85</f>
        <v>0</v>
      </c>
      <c r="J157" s="52">
        <f>'LP Tabel Sem 1'!F85</f>
        <v>0</v>
      </c>
      <c r="K157" s="52">
        <f>'LP Tabel Sem 1'!G85</f>
        <v>0</v>
      </c>
      <c r="L157" s="52">
        <f>'LP Tabel Sem 1'!H85</f>
        <v>0</v>
      </c>
      <c r="M157" s="52">
        <f>'LP Tabel Sem 1'!I85</f>
        <v>0</v>
      </c>
      <c r="N157" s="52">
        <f>'LP Tabel Sem 1'!J85</f>
        <v>0</v>
      </c>
      <c r="O157" s="52">
        <f>'LP Tabel Sem 1'!K85</f>
        <v>0</v>
      </c>
      <c r="P157" s="52">
        <f>'LP Tabel Sem 1'!L85</f>
        <v>0</v>
      </c>
      <c r="Q157" s="52">
        <f>'LP Tabel Sem 1'!M85</f>
        <v>0</v>
      </c>
      <c r="R157" s="52">
        <f>'LP Tabel Sem 1'!N85</f>
        <v>0</v>
      </c>
      <c r="S157" s="52">
        <f>'LP Tabel Sem 1'!O85</f>
        <v>0</v>
      </c>
      <c r="T157" s="52">
        <f>'LP Tabel Sem 1'!P85</f>
        <v>0</v>
      </c>
      <c r="U157" s="52">
        <f>'LP Tabel Sem 1'!Q85</f>
        <v>0</v>
      </c>
      <c r="V157" s="52">
        <f>'LP Tabel Sem 1'!R85</f>
        <v>0</v>
      </c>
      <c r="W157" s="52">
        <f>'LP Tabel Sem 1'!S85</f>
        <v>0</v>
      </c>
    </row>
    <row r="158" spans="2:23" x14ac:dyDescent="0.25">
      <c r="B158" s="44"/>
      <c r="G158" s="89"/>
      <c r="H158" s="132"/>
      <c r="I158" s="90"/>
      <c r="J158" s="90"/>
      <c r="K158" s="90"/>
      <c r="L158" s="90"/>
      <c r="M158" s="90"/>
      <c r="N158" s="89"/>
      <c r="O158" s="90"/>
      <c r="P158" s="89"/>
      <c r="Q158" s="90"/>
      <c r="R158" s="89"/>
      <c r="S158" s="90"/>
      <c r="T158" s="90"/>
      <c r="U158" s="89"/>
      <c r="V158" s="89"/>
      <c r="W158" s="89"/>
    </row>
    <row r="159" spans="2:23" x14ac:dyDescent="0.25">
      <c r="H159" s="45"/>
    </row>
    <row r="160" spans="2:23" x14ac:dyDescent="0.25">
      <c r="H160" s="45"/>
    </row>
    <row r="161" spans="8:8" x14ac:dyDescent="0.25">
      <c r="H161" s="45"/>
    </row>
  </sheetData>
  <sheetProtection algorithmName="SHA-512" hashValue="7jG9T41MIjJoh73+PLcIeUozmHzUTHLTQG5uTiMeR7IAImaCd3h0Eu0KAAaxPoPBuO+e/Jw2tvuj1gxbS8fHrA==" saltValue="/io27P70rW++AV9eBGzRQQ==" spinCount="100000" sheet="1" objects="1" scenarios="1" formatRows="0"/>
  <mergeCells count="27">
    <mergeCell ref="B23:E23"/>
    <mergeCell ref="A2:E2"/>
    <mergeCell ref="D13:E13"/>
    <mergeCell ref="D15:E15"/>
    <mergeCell ref="D17:E17"/>
    <mergeCell ref="B22:D22"/>
    <mergeCell ref="A11:B11"/>
    <mergeCell ref="A3:E3"/>
    <mergeCell ref="L76:L77"/>
    <mergeCell ref="B26:D26"/>
    <mergeCell ref="B29:D29"/>
    <mergeCell ref="C33:D33"/>
    <mergeCell ref="C34:D34"/>
    <mergeCell ref="C44:D44"/>
    <mergeCell ref="C52:D52"/>
    <mergeCell ref="G76:G77"/>
    <mergeCell ref="H76:H77"/>
    <mergeCell ref="I76:I77"/>
    <mergeCell ref="J76:J77"/>
    <mergeCell ref="K76:K77"/>
    <mergeCell ref="M76:R76"/>
    <mergeCell ref="S76:S77"/>
    <mergeCell ref="T76:T77"/>
    <mergeCell ref="U76:W76"/>
    <mergeCell ref="M77:N77"/>
    <mergeCell ref="O77:P77"/>
    <mergeCell ref="Q77:R77"/>
  </mergeCells>
  <printOptions horizontalCentered="1"/>
  <pageMargins left="0.7" right="0.7" top="0.75" bottom="0.75" header="0.3" footer="0.3"/>
  <pageSetup paperSize="9" scale="89" fitToHeight="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INPUT</vt:lpstr>
      <vt:lpstr>MENU</vt:lpstr>
      <vt:lpstr>ProSem</vt:lpstr>
      <vt:lpstr>ProTa</vt:lpstr>
      <vt:lpstr>Pemetaan</vt:lpstr>
      <vt:lpstr>Remedial</vt:lpstr>
      <vt:lpstr>Enrichment</vt:lpstr>
      <vt:lpstr>LP Tabel Sem 1</vt:lpstr>
      <vt:lpstr>LP Print Sem 1</vt:lpstr>
      <vt:lpstr>LP Tabel Sem 2</vt:lpstr>
      <vt:lpstr>LP Print Sem 2</vt:lpstr>
      <vt:lpstr>'LP Print Sem 1'!LP_print_1</vt:lpstr>
      <vt:lpstr>'LP Print Sem 2'!LP_print_2</vt:lpstr>
      <vt:lpstr>LP_table_KD_1</vt:lpstr>
      <vt:lpstr>LP_table_KD_2</vt:lpstr>
      <vt:lpstr>LP_table_SK_1</vt:lpstr>
      <vt:lpstr>LP_table_SK_2</vt:lpstr>
      <vt:lpstr>Pemetaan_1</vt:lpstr>
      <vt:lpstr>Pemetaan_2</vt:lpstr>
      <vt:lpstr>Enrichment!Print_Area</vt:lpstr>
      <vt:lpstr>'LP Print Sem 1'!Print_Area</vt:lpstr>
      <vt:lpstr>'LP Print Sem 2'!Print_Area</vt:lpstr>
      <vt:lpstr>Pemetaan!Print_Area</vt:lpstr>
      <vt:lpstr>ProSem!Print_Area</vt:lpstr>
      <vt:lpstr>ProTa!Print_Area</vt:lpstr>
      <vt:lpstr>Remedial!Print_Area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Koesewandy</dc:creator>
  <cp:lastModifiedBy>TMAK</cp:lastModifiedBy>
  <cp:lastPrinted>2013-06-28T15:31:59Z</cp:lastPrinted>
  <dcterms:created xsi:type="dcterms:W3CDTF">2010-06-18T01:36:44Z</dcterms:created>
  <dcterms:modified xsi:type="dcterms:W3CDTF">2014-07-14T14:03:47Z</dcterms:modified>
</cp:coreProperties>
</file>