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9440" windowHeight="12240" activeTab="1"/>
  </bookViews>
  <sheets>
    <sheet name="Input" sheetId="6" r:id="rId1"/>
    <sheet name="Term 1" sheetId="1" r:id="rId2"/>
    <sheet name="Term 2" sheetId="2" r:id="rId3"/>
    <sheet name="Term 3" sheetId="3" r:id="rId4"/>
    <sheet name="Term 4" sheetId="4" r:id="rId5"/>
    <sheet name="Final" sheetId="5" r:id="rId6"/>
  </sheets>
  <definedNames>
    <definedName name="Grade">Input!$N$24:$N$35</definedName>
    <definedName name="Level">Input!$K$24:$K$25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5" l="1"/>
  <c r="G35" i="5"/>
  <c r="H7" i="5"/>
  <c r="H6" i="5"/>
  <c r="H5" i="5"/>
  <c r="L39" i="4"/>
  <c r="L35" i="4"/>
  <c r="D7" i="4"/>
  <c r="D6" i="4"/>
  <c r="D5" i="4"/>
  <c r="U39" i="3"/>
  <c r="U35" i="3"/>
  <c r="D7" i="3"/>
  <c r="D6" i="3"/>
  <c r="D5" i="3"/>
  <c r="K39" i="2"/>
  <c r="K35" i="2"/>
  <c r="D7" i="2"/>
  <c r="D6" i="2"/>
  <c r="D5" i="2"/>
  <c r="S35" i="1"/>
  <c r="S39" i="1"/>
  <c r="D7" i="1"/>
  <c r="D6" i="1"/>
  <c r="D5" i="1"/>
  <c r="B26" i="6"/>
  <c r="B11" i="1" s="1"/>
  <c r="B27" i="6"/>
  <c r="B12" i="1" s="1"/>
  <c r="B28" i="6"/>
  <c r="B13" i="1" s="1"/>
  <c r="B29" i="6"/>
  <c r="B14" i="5" s="1"/>
  <c r="B30" i="6"/>
  <c r="B15" i="1" s="1"/>
  <c r="B31" i="6"/>
  <c r="B16" i="1" s="1"/>
  <c r="B32" i="6"/>
  <c r="B17" i="1" s="1"/>
  <c r="B33" i="6"/>
  <c r="B18" i="5" s="1"/>
  <c r="B34" i="6"/>
  <c r="B19" i="1" s="1"/>
  <c r="B35" i="6"/>
  <c r="B20" i="1" s="1"/>
  <c r="B36" i="6"/>
  <c r="B21" i="1" s="1"/>
  <c r="B37" i="6"/>
  <c r="B22" i="1" s="1"/>
  <c r="B38" i="6"/>
  <c r="B23" i="1" s="1"/>
  <c r="B39" i="6"/>
  <c r="B24" i="1" s="1"/>
  <c r="B40" i="6"/>
  <c r="B25" i="1" s="1"/>
  <c r="B41" i="6"/>
  <c r="B26" i="5" s="1"/>
  <c r="B42" i="6"/>
  <c r="B27" i="1" s="1"/>
  <c r="B43" i="6"/>
  <c r="B28" i="1" s="1"/>
  <c r="B44" i="6"/>
  <c r="B29" i="1" s="1"/>
  <c r="B45" i="6"/>
  <c r="B30" i="5" s="1"/>
  <c r="B46" i="6"/>
  <c r="B31" i="1" s="1"/>
  <c r="B47" i="6"/>
  <c r="B32" i="1" s="1"/>
  <c r="B48" i="6"/>
  <c r="B33" i="1" s="1"/>
  <c r="B25" i="6"/>
  <c r="B10" i="5" s="1"/>
  <c r="B18" i="1" l="1"/>
  <c r="B30" i="3"/>
  <c r="B22" i="3"/>
  <c r="B14" i="3"/>
  <c r="B24" i="5"/>
  <c r="B16" i="5"/>
  <c r="B10" i="1"/>
  <c r="B10" i="3"/>
  <c r="B26" i="3"/>
  <c r="B18" i="3"/>
  <c r="B28" i="5"/>
  <c r="B20" i="5"/>
  <c r="B12" i="5"/>
  <c r="B19" i="2"/>
  <c r="B31" i="4"/>
  <c r="B27" i="4"/>
  <c r="B23" i="4"/>
  <c r="B19" i="4"/>
  <c r="B15" i="4"/>
  <c r="B11" i="4"/>
  <c r="B32" i="5"/>
  <c r="B30" i="1"/>
  <c r="B14" i="1"/>
  <c r="B10" i="2"/>
  <c r="B30" i="2"/>
  <c r="B26" i="2"/>
  <c r="B22" i="2"/>
  <c r="B18" i="2"/>
  <c r="B14" i="2"/>
  <c r="B33" i="3"/>
  <c r="B29" i="3"/>
  <c r="B25" i="3"/>
  <c r="B21" i="3"/>
  <c r="B17" i="3"/>
  <c r="B13" i="3"/>
  <c r="B10" i="4"/>
  <c r="B30" i="4"/>
  <c r="B26" i="4"/>
  <c r="B22" i="4"/>
  <c r="B18" i="4"/>
  <c r="B14" i="4"/>
  <c r="B31" i="5"/>
  <c r="B27" i="5"/>
  <c r="B23" i="5"/>
  <c r="B19" i="5"/>
  <c r="B15" i="5"/>
  <c r="B11" i="5"/>
  <c r="B31" i="2"/>
  <c r="B23" i="2"/>
  <c r="B11" i="2"/>
  <c r="B26" i="1"/>
  <c r="B33" i="2"/>
  <c r="B29" i="2"/>
  <c r="B25" i="2"/>
  <c r="B21" i="2"/>
  <c r="B17" i="2"/>
  <c r="B13" i="2"/>
  <c r="B32" i="3"/>
  <c r="B28" i="3"/>
  <c r="B24" i="3"/>
  <c r="B20" i="3"/>
  <c r="B16" i="3"/>
  <c r="B12" i="3"/>
  <c r="B33" i="4"/>
  <c r="B29" i="4"/>
  <c r="B25" i="4"/>
  <c r="B21" i="4"/>
  <c r="B17" i="4"/>
  <c r="B13" i="4"/>
  <c r="B22" i="5"/>
  <c r="B27" i="2"/>
  <c r="B15" i="2"/>
  <c r="B32" i="2"/>
  <c r="B28" i="2"/>
  <c r="B24" i="2"/>
  <c r="B20" i="2"/>
  <c r="B16" i="2"/>
  <c r="B12" i="2"/>
  <c r="B31" i="3"/>
  <c r="B27" i="3"/>
  <c r="B23" i="3"/>
  <c r="B19" i="3"/>
  <c r="B15" i="3"/>
  <c r="B11" i="3"/>
  <c r="B32" i="4"/>
  <c r="B28" i="4"/>
  <c r="B24" i="4"/>
  <c r="B20" i="4"/>
  <c r="B16" i="4"/>
  <c r="B12" i="4"/>
  <c r="B33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G6" i="5" l="1"/>
  <c r="G7" i="5"/>
  <c r="G5" i="5"/>
  <c r="C6" i="4"/>
  <c r="C7" i="4"/>
  <c r="C5" i="4"/>
  <c r="C6" i="3"/>
  <c r="C7" i="3"/>
  <c r="C5" i="3"/>
  <c r="C6" i="2"/>
  <c r="C7" i="2"/>
  <c r="C5" i="2"/>
  <c r="E26" i="5"/>
  <c r="E30" i="5"/>
  <c r="K16" i="4"/>
  <c r="L16" i="4" s="1"/>
  <c r="M16" i="4" s="1"/>
  <c r="K32" i="4"/>
  <c r="L32" i="4" s="1"/>
  <c r="M32" i="4" s="1"/>
  <c r="I33" i="4"/>
  <c r="K33" i="4" s="1"/>
  <c r="I32" i="4"/>
  <c r="I31" i="4"/>
  <c r="K31" i="4" s="1"/>
  <c r="I30" i="4"/>
  <c r="K30" i="4" s="1"/>
  <c r="I29" i="4"/>
  <c r="K29" i="4" s="1"/>
  <c r="L29" i="4" s="1"/>
  <c r="M29" i="4" s="1"/>
  <c r="I28" i="4"/>
  <c r="K28" i="4" s="1"/>
  <c r="I27" i="4"/>
  <c r="K27" i="4" s="1"/>
  <c r="I26" i="4"/>
  <c r="K26" i="4" s="1"/>
  <c r="I25" i="4"/>
  <c r="K25" i="4" s="1"/>
  <c r="I24" i="4"/>
  <c r="K24" i="4" s="1"/>
  <c r="L24" i="4" s="1"/>
  <c r="M24" i="4" s="1"/>
  <c r="I23" i="4"/>
  <c r="K23" i="4" s="1"/>
  <c r="I22" i="4"/>
  <c r="K22" i="4" s="1"/>
  <c r="I21" i="4"/>
  <c r="K21" i="4" s="1"/>
  <c r="L21" i="4" s="1"/>
  <c r="M21" i="4" s="1"/>
  <c r="I20" i="4"/>
  <c r="K20" i="4" s="1"/>
  <c r="I19" i="4"/>
  <c r="K19" i="4" s="1"/>
  <c r="I18" i="4"/>
  <c r="K18" i="4" s="1"/>
  <c r="I17" i="4"/>
  <c r="K17" i="4" s="1"/>
  <c r="I16" i="4"/>
  <c r="I15" i="4"/>
  <c r="K15" i="4" s="1"/>
  <c r="I14" i="4"/>
  <c r="K14" i="4" s="1"/>
  <c r="I13" i="4"/>
  <c r="K13" i="4" s="1"/>
  <c r="L13" i="4" s="1"/>
  <c r="M13" i="4" s="1"/>
  <c r="I12" i="4"/>
  <c r="K12" i="4" s="1"/>
  <c r="I11" i="4"/>
  <c r="K11" i="4" s="1"/>
  <c r="I10" i="4"/>
  <c r="K10" i="4" s="1"/>
  <c r="T10" i="3"/>
  <c r="T33" i="3"/>
  <c r="M33" i="3"/>
  <c r="T32" i="3"/>
  <c r="M32" i="3"/>
  <c r="U32" i="3" s="1"/>
  <c r="V32" i="3" s="1"/>
  <c r="W32" i="3" s="1"/>
  <c r="T31" i="3"/>
  <c r="M31" i="3"/>
  <c r="T30" i="3"/>
  <c r="M30" i="3"/>
  <c r="U30" i="3" s="1"/>
  <c r="V30" i="3" s="1"/>
  <c r="W30" i="3" s="1"/>
  <c r="T29" i="3"/>
  <c r="M29" i="3"/>
  <c r="T28" i="3"/>
  <c r="M28" i="3"/>
  <c r="U28" i="3" s="1"/>
  <c r="V28" i="3" s="1"/>
  <c r="W28" i="3" s="1"/>
  <c r="T27" i="3"/>
  <c r="M27" i="3"/>
  <c r="T26" i="3"/>
  <c r="M26" i="3"/>
  <c r="U26" i="3" s="1"/>
  <c r="V26" i="3" s="1"/>
  <c r="W26" i="3" s="1"/>
  <c r="T25" i="3"/>
  <c r="M25" i="3"/>
  <c r="T24" i="3"/>
  <c r="M24" i="3"/>
  <c r="U24" i="3" s="1"/>
  <c r="V24" i="3" s="1"/>
  <c r="W24" i="3" s="1"/>
  <c r="T23" i="3"/>
  <c r="M23" i="3"/>
  <c r="T22" i="3"/>
  <c r="M22" i="3"/>
  <c r="U22" i="3" s="1"/>
  <c r="V22" i="3" s="1"/>
  <c r="W22" i="3" s="1"/>
  <c r="T21" i="3"/>
  <c r="M21" i="3"/>
  <c r="T20" i="3"/>
  <c r="M20" i="3"/>
  <c r="U20" i="3" s="1"/>
  <c r="V20" i="3" s="1"/>
  <c r="W20" i="3" s="1"/>
  <c r="T19" i="3"/>
  <c r="M19" i="3"/>
  <c r="T18" i="3"/>
  <c r="M18" i="3"/>
  <c r="U18" i="3" s="1"/>
  <c r="V18" i="3" s="1"/>
  <c r="W18" i="3" s="1"/>
  <c r="T17" i="3"/>
  <c r="M17" i="3"/>
  <c r="T16" i="3"/>
  <c r="M16" i="3"/>
  <c r="U16" i="3" s="1"/>
  <c r="V16" i="3" s="1"/>
  <c r="W16" i="3" s="1"/>
  <c r="T15" i="3"/>
  <c r="M15" i="3"/>
  <c r="T14" i="3"/>
  <c r="M14" i="3"/>
  <c r="U14" i="3" s="1"/>
  <c r="V14" i="3" s="1"/>
  <c r="W14" i="3" s="1"/>
  <c r="T13" i="3"/>
  <c r="M13" i="3"/>
  <c r="T12" i="3"/>
  <c r="M12" i="3"/>
  <c r="U12" i="3" s="1"/>
  <c r="V12" i="3" s="1"/>
  <c r="W12" i="3" s="1"/>
  <c r="T11" i="3"/>
  <c r="M11" i="3"/>
  <c r="M10" i="3"/>
  <c r="I11" i="2"/>
  <c r="K11" i="2" s="1"/>
  <c r="L11" i="2" s="1"/>
  <c r="M11" i="2" s="1"/>
  <c r="I12" i="2"/>
  <c r="K12" i="2" s="1"/>
  <c r="L12" i="2" s="1"/>
  <c r="M12" i="2" s="1"/>
  <c r="I13" i="2"/>
  <c r="K13" i="2"/>
  <c r="L13" i="2" s="1"/>
  <c r="M13" i="2" s="1"/>
  <c r="I14" i="2"/>
  <c r="K14" i="2" s="1"/>
  <c r="I15" i="2"/>
  <c r="K15" i="2" s="1"/>
  <c r="L15" i="2" s="1"/>
  <c r="M15" i="2" s="1"/>
  <c r="I16" i="2"/>
  <c r="K16" i="2" s="1"/>
  <c r="L16" i="2" s="1"/>
  <c r="M16" i="2" s="1"/>
  <c r="I17" i="2"/>
  <c r="K17" i="2" s="1"/>
  <c r="I18" i="2"/>
  <c r="K18" i="2" s="1"/>
  <c r="I19" i="2"/>
  <c r="K19" i="2" s="1"/>
  <c r="L19" i="2" s="1"/>
  <c r="M19" i="2" s="1"/>
  <c r="I20" i="2"/>
  <c r="K20" i="2" s="1"/>
  <c r="L20" i="2" s="1"/>
  <c r="M20" i="2" s="1"/>
  <c r="I21" i="2"/>
  <c r="K21" i="2" s="1"/>
  <c r="I22" i="2"/>
  <c r="K22" i="2"/>
  <c r="L22" i="2" s="1"/>
  <c r="M22" i="2" s="1"/>
  <c r="I23" i="2"/>
  <c r="K23" i="2" s="1"/>
  <c r="L23" i="2" s="1"/>
  <c r="M23" i="2" s="1"/>
  <c r="I24" i="2"/>
  <c r="K24" i="2" s="1"/>
  <c r="L24" i="2" s="1"/>
  <c r="M24" i="2" s="1"/>
  <c r="I25" i="2"/>
  <c r="K25" i="2" s="1"/>
  <c r="I26" i="2"/>
  <c r="K26" i="2" s="1"/>
  <c r="I27" i="2"/>
  <c r="K27" i="2" s="1"/>
  <c r="L27" i="2" s="1"/>
  <c r="M27" i="2" s="1"/>
  <c r="I28" i="2"/>
  <c r="K28" i="2" s="1"/>
  <c r="L28" i="2" s="1"/>
  <c r="M28" i="2" s="1"/>
  <c r="I29" i="2"/>
  <c r="K29" i="2"/>
  <c r="L29" i="2" s="1"/>
  <c r="M29" i="2" s="1"/>
  <c r="I30" i="2"/>
  <c r="K30" i="2"/>
  <c r="D30" i="5" s="1"/>
  <c r="I31" i="2"/>
  <c r="K31" i="2" s="1"/>
  <c r="L31" i="2" s="1"/>
  <c r="M31" i="2" s="1"/>
  <c r="I32" i="2"/>
  <c r="K32" i="2" s="1"/>
  <c r="L32" i="2" s="1"/>
  <c r="M32" i="2" s="1"/>
  <c r="I33" i="2"/>
  <c r="K33" i="2" s="1"/>
  <c r="I10" i="2"/>
  <c r="K10" i="2" s="1"/>
  <c r="L10" i="2" s="1"/>
  <c r="M10" i="2" s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T23" i="1"/>
  <c r="U23" i="1" s="1"/>
  <c r="V23" i="1" s="1"/>
  <c r="S24" i="1"/>
  <c r="S25" i="1"/>
  <c r="T25" i="1"/>
  <c r="U25" i="1" s="1"/>
  <c r="V25" i="1" s="1"/>
  <c r="S26" i="1"/>
  <c r="S27" i="1"/>
  <c r="S28" i="1"/>
  <c r="S29" i="1"/>
  <c r="S30" i="1"/>
  <c r="S31" i="1"/>
  <c r="S32" i="1"/>
  <c r="S33" i="1"/>
  <c r="T33" i="1"/>
  <c r="U33" i="1" s="1"/>
  <c r="V33" i="1" s="1"/>
  <c r="M11" i="1"/>
  <c r="M12" i="1"/>
  <c r="M13" i="1"/>
  <c r="M14" i="1"/>
  <c r="M15" i="1"/>
  <c r="M16" i="1"/>
  <c r="M17" i="1"/>
  <c r="T17" i="1" s="1"/>
  <c r="M18" i="1"/>
  <c r="M19" i="1"/>
  <c r="M20" i="1"/>
  <c r="M21" i="1"/>
  <c r="T21" i="1" s="1"/>
  <c r="M22" i="1"/>
  <c r="T22" i="1" s="1"/>
  <c r="M23" i="1"/>
  <c r="M24" i="1"/>
  <c r="M25" i="1"/>
  <c r="M26" i="1"/>
  <c r="T26" i="1" s="1"/>
  <c r="M27" i="1"/>
  <c r="T27" i="1" s="1"/>
  <c r="M28" i="1"/>
  <c r="M29" i="1"/>
  <c r="T29" i="1" s="1"/>
  <c r="M30" i="1"/>
  <c r="T30" i="1" s="1"/>
  <c r="M31" i="1"/>
  <c r="T31" i="1" s="1"/>
  <c r="M32" i="1"/>
  <c r="M33" i="1"/>
  <c r="S10" i="1"/>
  <c r="M10" i="1"/>
  <c r="T18" i="1" l="1"/>
  <c r="C18" i="5" s="1"/>
  <c r="G18" i="5" s="1"/>
  <c r="H18" i="5" s="1"/>
  <c r="T19" i="1"/>
  <c r="U19" i="1" s="1"/>
  <c r="V19" i="1" s="1"/>
  <c r="T15" i="1"/>
  <c r="C15" i="5" s="1"/>
  <c r="G15" i="5" s="1"/>
  <c r="H15" i="5" s="1"/>
  <c r="E22" i="5"/>
  <c r="E18" i="5"/>
  <c r="E14" i="5"/>
  <c r="E32" i="5"/>
  <c r="E28" i="5"/>
  <c r="E24" i="5"/>
  <c r="E20" i="5"/>
  <c r="E16" i="5"/>
  <c r="E12" i="5"/>
  <c r="L26" i="2"/>
  <c r="M26" i="2" s="1"/>
  <c r="D26" i="5"/>
  <c r="L33" i="2"/>
  <c r="M33" i="2" s="1"/>
  <c r="D33" i="5"/>
  <c r="L18" i="2"/>
  <c r="M18" i="2" s="1"/>
  <c r="D18" i="5"/>
  <c r="D14" i="5"/>
  <c r="L14" i="2"/>
  <c r="M14" i="2" s="1"/>
  <c r="L25" i="2"/>
  <c r="M25" i="2" s="1"/>
  <c r="D25" i="5"/>
  <c r="L21" i="2"/>
  <c r="M21" i="2" s="1"/>
  <c r="D21" i="5"/>
  <c r="L17" i="2"/>
  <c r="M17" i="2" s="1"/>
  <c r="D17" i="5"/>
  <c r="L30" i="2"/>
  <c r="M30" i="2" s="1"/>
  <c r="D32" i="5"/>
  <c r="D28" i="5"/>
  <c r="D24" i="5"/>
  <c r="D22" i="5"/>
  <c r="D20" i="5"/>
  <c r="D16" i="5"/>
  <c r="D12" i="5"/>
  <c r="D31" i="5"/>
  <c r="D29" i="5"/>
  <c r="D27" i="5"/>
  <c r="D23" i="5"/>
  <c r="D19" i="5"/>
  <c r="D15" i="5"/>
  <c r="D13" i="5"/>
  <c r="D11" i="5"/>
  <c r="U31" i="1"/>
  <c r="V31" i="1" s="1"/>
  <c r="C31" i="5"/>
  <c r="G31" i="5" s="1"/>
  <c r="H31" i="5" s="1"/>
  <c r="C26" i="5"/>
  <c r="G26" i="5" s="1"/>
  <c r="H26" i="5" s="1"/>
  <c r="U26" i="1"/>
  <c r="V26" i="1" s="1"/>
  <c r="C22" i="5"/>
  <c r="G22" i="5" s="1"/>
  <c r="H22" i="5" s="1"/>
  <c r="U22" i="1"/>
  <c r="V22" i="1" s="1"/>
  <c r="U29" i="1"/>
  <c r="V29" i="1" s="1"/>
  <c r="C29" i="5"/>
  <c r="G29" i="5" s="1"/>
  <c r="H29" i="5" s="1"/>
  <c r="U17" i="1"/>
  <c r="V17" i="1" s="1"/>
  <c r="C17" i="5"/>
  <c r="G17" i="5" s="1"/>
  <c r="H17" i="5" s="1"/>
  <c r="U27" i="1"/>
  <c r="V27" i="1" s="1"/>
  <c r="C27" i="5"/>
  <c r="G27" i="5" s="1"/>
  <c r="H27" i="5" s="1"/>
  <c r="C30" i="5"/>
  <c r="G30" i="5" s="1"/>
  <c r="H30" i="5" s="1"/>
  <c r="U30" i="1"/>
  <c r="V30" i="1" s="1"/>
  <c r="U21" i="1"/>
  <c r="V21" i="1" s="1"/>
  <c r="C21" i="5"/>
  <c r="G21" i="5" s="1"/>
  <c r="H21" i="5" s="1"/>
  <c r="C23" i="5"/>
  <c r="G23" i="5" s="1"/>
  <c r="H23" i="5" s="1"/>
  <c r="T28" i="1"/>
  <c r="T32" i="1"/>
  <c r="T24" i="1"/>
  <c r="C33" i="5"/>
  <c r="G33" i="5" s="1"/>
  <c r="H33" i="5" s="1"/>
  <c r="C25" i="5"/>
  <c r="G25" i="5" s="1"/>
  <c r="H25" i="5" s="1"/>
  <c r="T20" i="1"/>
  <c r="U18" i="1"/>
  <c r="V18" i="1" s="1"/>
  <c r="T16" i="1"/>
  <c r="U15" i="1"/>
  <c r="V15" i="1" s="1"/>
  <c r="T14" i="1"/>
  <c r="C14" i="5" s="1"/>
  <c r="G14" i="5" s="1"/>
  <c r="H14" i="5" s="1"/>
  <c r="T13" i="1"/>
  <c r="U13" i="1" s="1"/>
  <c r="V13" i="1" s="1"/>
  <c r="T12" i="1"/>
  <c r="T11" i="1"/>
  <c r="L11" i="4"/>
  <c r="M11" i="4" s="1"/>
  <c r="F11" i="5"/>
  <c r="L19" i="4"/>
  <c r="M19" i="4" s="1"/>
  <c r="F19" i="5"/>
  <c r="L33" i="4"/>
  <c r="M33" i="4" s="1"/>
  <c r="F33" i="5"/>
  <c r="L17" i="4"/>
  <c r="M17" i="4" s="1"/>
  <c r="F17" i="5"/>
  <c r="L25" i="4"/>
  <c r="M25" i="4" s="1"/>
  <c r="F25" i="5"/>
  <c r="L31" i="4"/>
  <c r="M31" i="4" s="1"/>
  <c r="F31" i="5"/>
  <c r="L14" i="4"/>
  <c r="M14" i="4" s="1"/>
  <c r="F14" i="5"/>
  <c r="F18" i="5"/>
  <c r="L18" i="4"/>
  <c r="M18" i="4" s="1"/>
  <c r="F20" i="5"/>
  <c r="L20" i="4"/>
  <c r="M20" i="4" s="1"/>
  <c r="F22" i="5"/>
  <c r="L22" i="4"/>
  <c r="M22" i="4" s="1"/>
  <c r="F26" i="5"/>
  <c r="L26" i="4"/>
  <c r="M26" i="4" s="1"/>
  <c r="F28" i="5"/>
  <c r="L28" i="4"/>
  <c r="M28" i="4" s="1"/>
  <c r="F30" i="5"/>
  <c r="L30" i="4"/>
  <c r="M30" i="4" s="1"/>
  <c r="L15" i="4"/>
  <c r="M15" i="4" s="1"/>
  <c r="F15" i="5"/>
  <c r="L23" i="4"/>
  <c r="M23" i="4" s="1"/>
  <c r="F23" i="5"/>
  <c r="L27" i="4"/>
  <c r="M27" i="4" s="1"/>
  <c r="F27" i="5"/>
  <c r="F12" i="5"/>
  <c r="L12" i="4"/>
  <c r="M12" i="4" s="1"/>
  <c r="F21" i="5"/>
  <c r="F16" i="5"/>
  <c r="F29" i="5"/>
  <c r="F24" i="5"/>
  <c r="F32" i="5"/>
  <c r="F13" i="5"/>
  <c r="F10" i="5"/>
  <c r="L10" i="4"/>
  <c r="M10" i="4" s="1"/>
  <c r="U10" i="3"/>
  <c r="V10" i="3" s="1"/>
  <c r="W10" i="3" s="1"/>
  <c r="D10" i="5"/>
  <c r="U11" i="3"/>
  <c r="U13" i="3"/>
  <c r="U15" i="3"/>
  <c r="U17" i="3"/>
  <c r="U19" i="3"/>
  <c r="U21" i="3"/>
  <c r="U23" i="3"/>
  <c r="U25" i="3"/>
  <c r="U27" i="3"/>
  <c r="U29" i="3"/>
  <c r="U31" i="3"/>
  <c r="U33" i="3"/>
  <c r="T10" i="1"/>
  <c r="C19" i="5" l="1"/>
  <c r="G19" i="5" s="1"/>
  <c r="H19" i="5" s="1"/>
  <c r="V25" i="3"/>
  <c r="W25" i="3" s="1"/>
  <c r="E25" i="5"/>
  <c r="V23" i="3"/>
  <c r="W23" i="3" s="1"/>
  <c r="E23" i="5"/>
  <c r="V15" i="3"/>
  <c r="W15" i="3" s="1"/>
  <c r="E15" i="5"/>
  <c r="V33" i="3"/>
  <c r="W33" i="3" s="1"/>
  <c r="E33" i="5"/>
  <c r="V29" i="3"/>
  <c r="W29" i="3" s="1"/>
  <c r="E29" i="5"/>
  <c r="V21" i="3"/>
  <c r="W21" i="3" s="1"/>
  <c r="E21" i="5"/>
  <c r="V13" i="3"/>
  <c r="W13" i="3" s="1"/>
  <c r="E13" i="5"/>
  <c r="V17" i="3"/>
  <c r="W17" i="3" s="1"/>
  <c r="E17" i="5"/>
  <c r="V31" i="3"/>
  <c r="W31" i="3" s="1"/>
  <c r="E31" i="5"/>
  <c r="V27" i="3"/>
  <c r="W27" i="3" s="1"/>
  <c r="E27" i="5"/>
  <c r="V19" i="3"/>
  <c r="W19" i="3" s="1"/>
  <c r="E19" i="5"/>
  <c r="V11" i="3"/>
  <c r="W11" i="3" s="1"/>
  <c r="E11" i="5"/>
  <c r="E10" i="5"/>
  <c r="U24" i="1"/>
  <c r="V24" i="1" s="1"/>
  <c r="C24" i="5"/>
  <c r="G24" i="5" s="1"/>
  <c r="H24" i="5" s="1"/>
  <c r="U28" i="1"/>
  <c r="V28" i="1" s="1"/>
  <c r="C28" i="5"/>
  <c r="G28" i="5" s="1"/>
  <c r="H28" i="5" s="1"/>
  <c r="U20" i="1"/>
  <c r="V20" i="1" s="1"/>
  <c r="C20" i="5"/>
  <c r="G20" i="5" s="1"/>
  <c r="H20" i="5" s="1"/>
  <c r="U32" i="1"/>
  <c r="V32" i="1" s="1"/>
  <c r="C32" i="5"/>
  <c r="G32" i="5" s="1"/>
  <c r="H32" i="5" s="1"/>
  <c r="U16" i="1"/>
  <c r="V16" i="1" s="1"/>
  <c r="C16" i="5"/>
  <c r="G16" i="5" s="1"/>
  <c r="H16" i="5" s="1"/>
  <c r="U14" i="1"/>
  <c r="V14" i="1" s="1"/>
  <c r="C13" i="5"/>
  <c r="G13" i="5" s="1"/>
  <c r="H13" i="5" s="1"/>
  <c r="U12" i="1"/>
  <c r="V12" i="1" s="1"/>
  <c r="C12" i="5"/>
  <c r="G12" i="5" s="1"/>
  <c r="H12" i="5" s="1"/>
  <c r="U11" i="1"/>
  <c r="V11" i="1" s="1"/>
  <c r="C11" i="5"/>
  <c r="G11" i="5" s="1"/>
  <c r="H11" i="5" s="1"/>
  <c r="U10" i="1"/>
  <c r="V10" i="1" s="1"/>
  <c r="C10" i="5"/>
  <c r="G10" i="5" s="1"/>
  <c r="H10" i="5" s="1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T9" author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5% x Av W + 10% x Av T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K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+ 15% x Exam
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U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5% x Av W + 10% x Av P&amp;T
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K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+ 35% x Final Exam
</t>
        </r>
      </text>
    </comment>
  </commentList>
</comments>
</file>

<file path=xl/sharedStrings.xml><?xml version="1.0" encoding="utf-8"?>
<sst xmlns="http://schemas.openxmlformats.org/spreadsheetml/2006/main" count="500" uniqueCount="404">
  <si>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</si>
  <si>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</si>
  <si>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</si>
  <si>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</si>
  <si>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</si>
  <si>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</si>
  <si>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</si>
  <si>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</si>
  <si>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</si>
  <si>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</si>
  <si>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</si>
  <si>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</si>
  <si>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</si>
  <si>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</si>
  <si>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</si>
  <si>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</si>
  <si>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</si>
  <si>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</si>
  <si>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T1</t>
  </si>
  <si>
    <t>T2</t>
  </si>
  <si>
    <t>T3</t>
  </si>
  <si>
    <t>T4</t>
  </si>
  <si>
    <t>T5</t>
  </si>
  <si>
    <t>Av W</t>
  </si>
  <si>
    <t>Av T</t>
  </si>
  <si>
    <t>Score</t>
  </si>
  <si>
    <t>:</t>
  </si>
  <si>
    <t>Academic Year 2017-2018</t>
  </si>
  <si>
    <t>Subject Teacher</t>
  </si>
  <si>
    <t>: 2</t>
  </si>
  <si>
    <t>P</t>
  </si>
  <si>
    <t>Exam</t>
  </si>
  <si>
    <t>: 3</t>
  </si>
  <si>
    <t>: 4</t>
  </si>
  <si>
    <t>Final Exam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</si>
  <si>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</si>
  <si>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</si>
  <si>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</si>
  <si>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</si>
  <si>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</si>
  <si>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</si>
  <si>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</si>
  <si>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</si>
  <si>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</si>
  <si>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</si>
  <si>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</si>
  <si>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</si>
  <si>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</si>
  <si>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</si>
  <si>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</si>
  <si>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2017-2018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</si>
  <si>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</si>
  <si>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</si>
  <si>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</si>
  <si>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</si>
  <si>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</si>
  <si>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</si>
  <si>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</si>
  <si>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</si>
  <si>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</si>
  <si>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</si>
  <si>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</si>
  <si>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</si>
  <si>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BRANDON JOSHUA HAHOLONGAN NAINGGOLAN</t>
  </si>
  <si>
    <t>FARREL NORBERTO LEROY</t>
  </si>
  <si>
    <t>ASHLEE LEADY</t>
  </si>
  <si>
    <t>BEN KRISTOPFER BENEDICT</t>
  </si>
  <si>
    <t xml:space="preserve">DARLENE HENDRANATA PUTRI </t>
  </si>
  <si>
    <t>GRACE YONATAN SETIADI</t>
  </si>
  <si>
    <t>DALFIN RAFAEL SOLIHIN</t>
  </si>
  <si>
    <t>BRYAN LEE WONGJOYO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</si>
  <si>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</si>
  <si>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</si>
  <si>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</si>
  <si>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</si>
  <si>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</si>
  <si>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</si>
  <si>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</si>
  <si>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</si>
  <si>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</si>
  <si>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</si>
  <si>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</si>
  <si>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</si>
  <si>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</si>
  <si>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</si>
  <si>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</si>
  <si>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</si>
  <si>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</si>
  <si>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</si>
  <si>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</si>
  <si>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</si>
  <si>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</si>
  <si>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</si>
  <si>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</si>
  <si>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</si>
  <si>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</si>
  <si>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KOBALEN KHANISKA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</si>
  <si>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</si>
  <si>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</si>
  <si>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</si>
  <si>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</si>
  <si>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</si>
  <si>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</si>
  <si>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</si>
  <si>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</si>
  <si>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</si>
  <si>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</si>
  <si>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</si>
  <si>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</si>
  <si>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</si>
  <si>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</si>
  <si>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</si>
  <si>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</si>
  <si>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</si>
  <si>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</si>
  <si>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</si>
  <si>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</si>
  <si>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</si>
  <si>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</si>
  <si>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</si>
  <si>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</si>
  <si>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</si>
  <si>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</si>
  <si>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</si>
  <si>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SAMUEL JETHRO HENDRAWAN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</si>
  <si>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</si>
  <si>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</si>
  <si>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</si>
  <si>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</si>
  <si>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</si>
  <si>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</si>
  <si>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</si>
  <si>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 xml:space="preserve">ALENA PANNA </t>
  </si>
  <si>
    <t xml:space="preserve">ADELBERT REINHARD </t>
  </si>
  <si>
    <t xml:space="preserve">AMARANTA KENNISHIA </t>
  </si>
  <si>
    <t>ASHLEY ANDERSON</t>
  </si>
  <si>
    <t>ANDREW ANGGITO</t>
  </si>
  <si>
    <t xml:space="preserve">CHARISSA NINA </t>
  </si>
  <si>
    <t>AUDIE</t>
  </si>
  <si>
    <t xml:space="preserve">CHRISTIAN NATHANAEL </t>
  </si>
  <si>
    <t>CAREN DARMAWAN</t>
  </si>
  <si>
    <t xml:space="preserve">CHRISTIAN KEVIN </t>
  </si>
  <si>
    <t xml:space="preserve">AUDREY CALYSTA </t>
  </si>
  <si>
    <t>DEA ESTERINA</t>
  </si>
  <si>
    <t xml:space="preserve">CHRISTOPHER ELBERT </t>
  </si>
  <si>
    <t xml:space="preserve">DANIEL MARCELLO </t>
  </si>
  <si>
    <t xml:space="preserve">BRYAN SURYADJAYA </t>
  </si>
  <si>
    <t>JAMISON WIJAYA</t>
  </si>
  <si>
    <t>CHRISTY OLIVIA</t>
  </si>
  <si>
    <t>DARLENE HUO</t>
  </si>
  <si>
    <t xml:space="preserve">CAROLINE SANTOSO </t>
  </si>
  <si>
    <t>JANETTE SUPANGAT</t>
  </si>
  <si>
    <t>CLAUDIA LAVINA</t>
  </si>
  <si>
    <t>EUGENE JEREMY</t>
  </si>
  <si>
    <t xml:space="preserve">CHARLOTTE VALESKA </t>
  </si>
  <si>
    <t>JEISEN ZEFANYA</t>
  </si>
  <si>
    <t xml:space="preserve">DONI ANTONIO </t>
  </si>
  <si>
    <t>FIDELIA MATHEA</t>
  </si>
  <si>
    <t xml:space="preserve">CHRISTOPHE ANDRE </t>
  </si>
  <si>
    <t xml:space="preserve">JENNISE PATRICIA </t>
  </si>
  <si>
    <t>FILBERT MATHIAS</t>
  </si>
  <si>
    <t xml:space="preserve">GIOVANNA BRENDA </t>
  </si>
  <si>
    <t xml:space="preserve">CLARENCE RIONA </t>
  </si>
  <si>
    <t>JOSE JUAN SUSANTO</t>
  </si>
  <si>
    <t>GEMILANG FRIYAN</t>
  </si>
  <si>
    <t xml:space="preserve">ISHAK ZERAH </t>
  </si>
  <si>
    <t xml:space="preserve">COLLIN DIMAS </t>
  </si>
  <si>
    <t>JOSEPHINE WIDJAJA</t>
  </si>
  <si>
    <t>JEVINT FELIXCIANO</t>
  </si>
  <si>
    <t>JENNIFER ALESSANDRA</t>
  </si>
  <si>
    <t xml:space="preserve">CRYSTALIA REDEMPTA </t>
  </si>
  <si>
    <t>JOVANNZIO LYSANDER</t>
  </si>
  <si>
    <t xml:space="preserve">JONATHAN KENNETH </t>
  </si>
  <si>
    <t xml:space="preserve">JESLYN REIA </t>
  </si>
  <si>
    <t>FARRELL KEVIN GARDJITO</t>
  </si>
  <si>
    <t>KATHLEEN ISABELLA</t>
  </si>
  <si>
    <t>JENNIFER</t>
  </si>
  <si>
    <t>JESSLYN YOVELA</t>
  </si>
  <si>
    <t xml:space="preserve">IMMANUEL NAVE </t>
  </si>
  <si>
    <t>KATHRYN CAHYADI</t>
  </si>
  <si>
    <t>KAYLIE JEDIDIAH</t>
  </si>
  <si>
    <t xml:space="preserve">JOSEPHINE GISELLE </t>
  </si>
  <si>
    <t>JENNIFER TEDRIC</t>
  </si>
  <si>
    <t>KENDREW KYNE</t>
  </si>
  <si>
    <t>KIARA DJUMALI</t>
  </si>
  <si>
    <t>JUAN NATHAN</t>
  </si>
  <si>
    <t>JULIUS GERALD PHO</t>
  </si>
  <si>
    <t xml:space="preserve">KEVIN CHESTER </t>
  </si>
  <si>
    <t>MICHELLE FIDELIA</t>
  </si>
  <si>
    <t>KIRSTEN JEDIDIAH</t>
  </si>
  <si>
    <t>KEVIN TANDIAN</t>
  </si>
  <si>
    <t>KYRA RISANTI RUSLY</t>
  </si>
  <si>
    <t>NATHANAEL RICHARD</t>
  </si>
  <si>
    <t>MATTHEW ASYER</t>
  </si>
  <si>
    <t>NATALIA</t>
  </si>
  <si>
    <t xml:space="preserve">LOUIS VELASCO </t>
  </si>
  <si>
    <t xml:space="preserve">PATRICK WILLIAM </t>
  </si>
  <si>
    <t>MATTHEW NICANOR</t>
  </si>
  <si>
    <t>NATHANAEL NOBELIUS</t>
  </si>
  <si>
    <t>MATTHEW BUDHI</t>
  </si>
  <si>
    <t xml:space="preserve">SHARON DOVIKO </t>
  </si>
  <si>
    <t>MAXIMILIAN</t>
  </si>
  <si>
    <t>NATHASIA ARDELIA</t>
  </si>
  <si>
    <t>NATHAN WIDJAJA</t>
  </si>
  <si>
    <t xml:space="preserve">STEFAN KINAI </t>
  </si>
  <si>
    <t xml:space="preserve">NATASHA GAVRILA </t>
  </si>
  <si>
    <t xml:space="preserve">NICHOLAS HAMMET </t>
  </si>
  <si>
    <t xml:space="preserve">NICOLA FARRELL </t>
  </si>
  <si>
    <t xml:space="preserve">THERESIA AUDREY </t>
  </si>
  <si>
    <t>RAINER DYLAN ELIAS</t>
  </si>
  <si>
    <t xml:space="preserve">REFAYA ALODYA </t>
  </si>
  <si>
    <t xml:space="preserve">NICOLE VENA </t>
  </si>
  <si>
    <t xml:space="preserve">THESHIA VERONICA </t>
  </si>
  <si>
    <t>STEPHEN</t>
  </si>
  <si>
    <t>REINO JOSEPH SETYAWAN</t>
  </si>
  <si>
    <t>RICHARD TRIHADI</t>
  </si>
  <si>
    <t>WILLIAM NOVENIX</t>
  </si>
  <si>
    <t xml:space="preserve">STEPHEN CHRISTIAN </t>
  </si>
  <si>
    <t xml:space="preserve">WILLIAM EZRA </t>
  </si>
  <si>
    <t>SHERINE HANS JOCELYNE</t>
  </si>
  <si>
    <t xml:space="preserve">WILSON EKAPUTRA </t>
  </si>
  <si>
    <t xml:space="preserve">VANIA FELISHA </t>
  </si>
  <si>
    <t xml:space="preserve">WILLIAM NATHANAEL </t>
  </si>
  <si>
    <t xml:space="preserve">SOVIOLA GRACIA </t>
  </si>
  <si>
    <t>SUGIANSYAH</t>
  </si>
  <si>
    <t>AUSTIN BENNEDICT</t>
  </si>
  <si>
    <t>ALICIA HERDIMAN</t>
  </si>
  <si>
    <t>ALESSANDRO RAPHAEL WIRAWAN</t>
  </si>
  <si>
    <t>AIDAN MATTHEUS</t>
  </si>
  <si>
    <t>BERTRAND KEVIN</t>
  </si>
  <si>
    <t>ANGELIA HARTANTO TENG</t>
  </si>
  <si>
    <t>ANGIE HARDJONO</t>
  </si>
  <si>
    <t>ALFEUS XIESI DELROY</t>
  </si>
  <si>
    <t>CHERYL WENDELIN</t>
  </si>
  <si>
    <t>ARLEEN TANUWIDJAJA</t>
  </si>
  <si>
    <t>BRIAN THIO</t>
  </si>
  <si>
    <t>ANDREW THOMAS AGUSTINUS</t>
  </si>
  <si>
    <t>CHRIST RAY RUBEN ABNER</t>
  </si>
  <si>
    <t>AUDI LUKITA</t>
  </si>
  <si>
    <t>CHELSEA ARIELLE SETIAWAN</t>
  </si>
  <si>
    <t>ANGELIQUE SONIA HADI SURYA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</si>
  <si>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</si>
  <si>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</si>
  <si>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</si>
  <si>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</si>
  <si>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</si>
  <si>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</si>
  <si>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</si>
  <si>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DARREN DARMAWAN</t>
  </si>
  <si>
    <t>DEVINA HAPSARI</t>
  </si>
  <si>
    <t>DHEA AMANDA PUTRI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</si>
  <si>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</si>
  <si>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</si>
  <si>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</si>
  <si>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</si>
  <si>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</si>
  <si>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</si>
  <si>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FELICHIA HUANG ALVIRA</t>
  </si>
  <si>
    <t>GLORIA JOYANNE</t>
  </si>
  <si>
    <t>GRESIA</t>
  </si>
  <si>
    <t>GLORIA MIRACLE MELODY IMANUEL</t>
  </si>
  <si>
    <t>GIACINTA AMARYLLIS CRYSTAL</t>
  </si>
  <si>
    <t>I DEWA GEDE ANDREANO ELDO</t>
  </si>
  <si>
    <t>JEFFERSON HARIMAUWAN</t>
  </si>
  <si>
    <t>JASON WIDJAJA NOORLI</t>
  </si>
  <si>
    <t>JONATHAN SUHALIM</t>
  </si>
  <si>
    <t>JASON LOUIS LAKSONO</t>
  </si>
  <si>
    <t>JEREMIAH SUNNAWA SINGGIH</t>
  </si>
  <si>
    <t>JOHAN SEBASTIAN</t>
  </si>
  <si>
    <t>JOSEPH NICOLAS CHANG</t>
  </si>
  <si>
    <t>JESSIE CHRISTABEL BUDIMAN</t>
  </si>
  <si>
    <t>JONATHAN ALEXANDER KRISANTO</t>
  </si>
  <si>
    <t>KEVIN ALEXANDER JOSA SUDARMONO</t>
  </si>
  <si>
    <t>KARINA TANDIAN</t>
  </si>
  <si>
    <t>JOSEPH ADRIAN</t>
  </si>
  <si>
    <t>JONATHAN GERALDO LIENIER</t>
  </si>
  <si>
    <t>MADELEINE EDWINA ADISUBRATA</t>
  </si>
  <si>
    <t>KATHRINE</t>
  </si>
  <si>
    <t>JUSTIN HADINATA</t>
  </si>
  <si>
    <t>KENNETH MATTHEW GOMULIA</t>
  </si>
  <si>
    <t>MARIA MARCELLA CHASPURI</t>
  </si>
  <si>
    <t>MARTIN EMMANUEL CHANG</t>
  </si>
  <si>
    <t>KENNETH RYO KURNIAWAN</t>
  </si>
  <si>
    <t>KIM SAMANTHA ATMADJAJA</t>
  </si>
  <si>
    <t>MARKEY PILI SANTOSO</t>
  </si>
  <si>
    <t>MATTHEW AURELIO LUCKY</t>
  </si>
  <si>
    <t>KEZIA WINATA</t>
  </si>
  <si>
    <t>MICHAEL EFFENDY</t>
  </si>
  <si>
    <t>MARVELIO CHANDRA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</si>
  <si>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</si>
  <si>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</si>
  <si>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</si>
  <si>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</si>
  <si>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</si>
  <si>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</si>
  <si>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</si>
  <si>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NICOLE STACIA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</si>
  <si>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</si>
  <si>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</si>
  <si>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</si>
  <si>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</si>
  <si>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</si>
  <si>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</si>
  <si>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RACHEL LIVIA WITONO</t>
  </si>
  <si>
    <t>RYAN CHANDRA</t>
  </si>
  <si>
    <t>RYAN TANDIONO</t>
  </si>
  <si>
    <t>SARAH ANDIEN SUJANTO</t>
  </si>
  <si>
    <t>ROCHELLE AVRIL LORDANO</t>
  </si>
  <si>
    <t>TIMOTHY ODELIO PRIBADI</t>
  </si>
  <si>
    <t>VALLERIE AUDREYANKA YAPUTRA</t>
  </si>
  <si>
    <t>SERGIO TRISON LIE</t>
  </si>
  <si>
    <t>SUBASH RAJ GANESAN</t>
  </si>
  <si>
    <t>VINCENTIA KIARA SUYANTO</t>
  </si>
  <si>
    <t>YEREMIA BUDI KURNIAWAN</t>
  </si>
  <si>
    <t>THESSALONICA RUTH MEIRIANE ZIPORA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</si>
  <si>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</si>
  <si>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</si>
  <si>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</si>
  <si>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</si>
  <si>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</si>
  <si>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</si>
  <si>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</si>
  <si>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</si>
  <si>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</si>
  <si>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</si>
  <si>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</si>
  <si>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DARREL SANJAYA</t>
  </si>
  <si>
    <t>CELINE AYU</t>
  </si>
  <si>
    <t>ANDREA ESTER B</t>
  </si>
  <si>
    <t>ANASTASYA AUDREY W</t>
  </si>
  <si>
    <t>FLORENTINA SUGIANTO</t>
  </si>
  <si>
    <t>DANIEL JUSTIN</t>
  </si>
  <si>
    <t>AXEL AMADEUS</t>
  </si>
  <si>
    <t>ASHLEY EUGENEA C</t>
  </si>
  <si>
    <t>GRACE SANTOSA</t>
  </si>
  <si>
    <t>GERALDINE A.T</t>
  </si>
  <si>
    <t>BRYAN D</t>
  </si>
  <si>
    <t>CATHERINA C</t>
  </si>
  <si>
    <t>HANS SAMUEL</t>
  </si>
  <si>
    <t>HANSEN S</t>
  </si>
  <si>
    <t>DEVIN TIMOTHY</t>
  </si>
  <si>
    <t>CHRISTOPHER CONAN K.</t>
  </si>
  <si>
    <t>JEFFA  DARREN MYRON</t>
  </si>
  <si>
    <t>IRWIN MATTHEW</t>
  </si>
  <si>
    <t>FELISHA VINAYA IRAWAN</t>
  </si>
  <si>
    <t>CLARISSA NAGA WIJAYA</t>
  </si>
  <si>
    <t>JEREMY JECONIAH</t>
  </si>
  <si>
    <t>IVAN ANDREW</t>
  </si>
  <si>
    <t>HANS FARREL</t>
  </si>
  <si>
    <t>DAPHNE W</t>
  </si>
  <si>
    <t>JOCELYN IVANA</t>
  </si>
  <si>
    <t>JOAN NATASHA H</t>
  </si>
  <si>
    <t>HIMAYA LIN</t>
  </si>
  <si>
    <t>DAVINA RENATA L</t>
  </si>
  <si>
    <t>JOSHUA ROCHILLI</t>
  </si>
  <si>
    <t>LEONARDO WYNN</t>
  </si>
  <si>
    <t>JOELLE ALEZA</t>
  </si>
  <si>
    <t>DYANTHA HENDRANATA PUTRI</t>
  </si>
  <si>
    <t>KEZIA CHRISTABELA LAKSONO</t>
  </si>
  <si>
    <t>MATTHEW NATHANAEL C.</t>
  </si>
  <si>
    <t>JOSH MATTHEW</t>
  </si>
  <si>
    <t>DYLAN GIVEN</t>
  </si>
  <si>
    <t>MATTHEW CLERENCE</t>
  </si>
  <si>
    <t>MAUREEN CHRISTIANA</t>
  </si>
  <si>
    <t>KU SAN</t>
  </si>
  <si>
    <t>FLORINE</t>
  </si>
  <si>
    <t>MICHAEL BOENTORO</t>
  </si>
  <si>
    <t>MELVIN FERNANDO</t>
  </si>
  <si>
    <t>LABITTA ABIWARDANI</t>
  </si>
  <si>
    <t>JOANNA CAROLINE C</t>
  </si>
  <si>
    <t>NADIA</t>
  </si>
  <si>
    <t>NATHANIEL</t>
  </si>
  <si>
    <t>MADELINE DASUKI</t>
  </si>
  <si>
    <t>JONATHAN DAVIDSON</t>
  </si>
  <si>
    <t>NATHANIA BERNICE</t>
  </si>
  <si>
    <t>PUTERI KIRANA</t>
  </si>
  <si>
    <t>MELINDA MARCYOLA</t>
  </si>
  <si>
    <t>JONATHAN LIE</t>
  </si>
  <si>
    <t>SALYVANA KRISANTO</t>
  </si>
  <si>
    <t>STEPHEN EMANUEL</t>
  </si>
  <si>
    <t>MONICA VALENTINA TASMIN</t>
  </si>
  <si>
    <t>KELVIN JO</t>
  </si>
  <si>
    <t>SAMUEL AGUSTO</t>
  </si>
  <si>
    <t>VANESSA MAE</t>
  </si>
  <si>
    <t>NATHANAEL BUDHI</t>
  </si>
  <si>
    <t>MARCELINUS GEORGIO</t>
  </si>
  <si>
    <t>SHANIKA IVERNA TAMARA</t>
  </si>
  <si>
    <t>VALENT CHRISTIAN</t>
  </si>
  <si>
    <t>NICHOLAS DAVIN GODJALI</t>
  </si>
  <si>
    <t>MATTHEW REYNALDI J</t>
  </si>
  <si>
    <t>TASHA LORETTA</t>
  </si>
  <si>
    <t>VICTORIA VALERIE</t>
  </si>
  <si>
    <t>SAMUEL YORI</t>
  </si>
  <si>
    <t>N. JASON L</t>
  </si>
  <si>
    <t>TIMOTHY FARREL TJONDROJO</t>
  </si>
  <si>
    <t>WILLIAM SURYA D.S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</si>
  <si>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</si>
  <si>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</si>
  <si>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</si>
  <si>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</si>
  <si>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</si>
  <si>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Av P&amp;T</t>
  </si>
  <si>
    <t>Rosy Fernandez</t>
  </si>
  <si>
    <t>Art and Craft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</si>
</sst>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m\ yyyy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0" fillId="0" borderId="1" xfId="0" applyBorder="1" applyAlignment="1" applyProtection="1">
      <alignment horizontal="right"/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Alignment="1" applyProtection="1">
      <alignment horizontal="right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4" borderId="1" xfId="0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9" fontId="1" fillId="4" borderId="1" xfId="0" applyNumberFormat="1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0"/>
  <sheetViews>
    <sheetView topLeftCell="A7" zoomScaleNormal="100" workbookViewId="0">
      <selection activeCell="K18" sqref="K18"/>
    </sheetView>
  </sheetViews>
  <sheetFormatPr defaultColWidth="9.140625" defaultRowHeight="15" x14ac:dyDescent="0.25"/>
  <cols>
    <col min="1" max="1" width="9.140625" style="6"/>
    <col min="2" max="2" width="29.28515625" style="6" customWidth="1"/>
    <col min="3" max="3" width="3.5703125" style="8" customWidth="1"/>
    <col min="4" max="8" width="9.140625" style="6"/>
    <col min="9" max="9" width="11.5703125" style="6" customWidth="1"/>
    <col min="10" max="10" width="9.140625" style="6"/>
    <col min="11" max="11" width="12.28515625" style="6" customWidth="1"/>
    <col min="12" max="16" width="9.140625" style="6"/>
    <col min="17" max="29" width="30.7109375" style="6" customWidth="1"/>
    <col min="30" max="41" width="27.7109375" style="6" customWidth="1"/>
    <col min="42" max="16384" width="9.140625" style="6"/>
  </cols>
  <sheetData>
    <row r="2" spans="2:15" ht="34.5" x14ac:dyDescent="0.45">
      <c r="B2" s="59" t="s">
        <v>41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"/>
    </row>
    <row r="3" spans="2:15" ht="45" x14ac:dyDescent="0.6">
      <c r="B3" s="60" t="s">
        <v>42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7"/>
    </row>
    <row r="14" spans="2:15" ht="15.75" thickBot="1" x14ac:dyDescent="0.3"/>
    <row r="15" spans="2:15" s="16" customFormat="1" ht="23.25" x14ac:dyDescent="0.35">
      <c r="B15" s="9" t="s">
        <v>43</v>
      </c>
      <c r="C15" s="10" t="s">
        <v>26</v>
      </c>
      <c r="D15" s="61" t="s">
        <v>402</v>
      </c>
      <c r="E15" s="61"/>
      <c r="F15" s="61"/>
      <c r="G15" s="61"/>
      <c r="H15" s="61"/>
      <c r="I15" s="11" t="s">
        <v>44</v>
      </c>
      <c r="J15" s="10" t="s">
        <v>26</v>
      </c>
      <c r="K15" s="12" t="s">
        <v>45</v>
      </c>
      <c r="L15" s="13"/>
      <c r="M15" s="13"/>
      <c r="N15" s="14"/>
      <c r="O15" s="15"/>
    </row>
    <row r="16" spans="2:15" s="16" customFormat="1" ht="23.25" x14ac:dyDescent="0.35">
      <c r="B16" s="17" t="s">
        <v>46</v>
      </c>
      <c r="C16" s="18" t="s">
        <v>26</v>
      </c>
      <c r="D16" s="62" t="s">
        <v>403</v>
      </c>
      <c r="E16" s="62"/>
      <c r="F16" s="62"/>
      <c r="G16" s="62"/>
      <c r="H16" s="62"/>
      <c r="I16" s="19" t="s">
        <v>47</v>
      </c>
      <c r="J16" s="18" t="s">
        <v>26</v>
      </c>
      <c r="K16" s="20">
        <v>10.4</v>
      </c>
      <c r="L16" s="21"/>
      <c r="M16" s="21"/>
      <c r="N16" s="22"/>
      <c r="O16" s="15"/>
    </row>
    <row r="17" spans="1:41" s="16" customFormat="1" ht="30" customHeight="1" x14ac:dyDescent="0.35">
      <c r="B17" s="40"/>
      <c r="C17" s="38"/>
      <c r="D17" s="63"/>
      <c r="E17" s="63"/>
      <c r="F17" s="23"/>
      <c r="G17" s="23"/>
      <c r="H17" s="23"/>
      <c r="I17" s="37"/>
      <c r="J17" s="38"/>
      <c r="K17" s="39"/>
      <c r="L17" s="21"/>
      <c r="M17" s="21"/>
      <c r="N17" s="22"/>
      <c r="O17" s="15"/>
    </row>
    <row r="18" spans="1:41" s="16" customFormat="1" ht="30" customHeight="1" thickBot="1" x14ac:dyDescent="0.4">
      <c r="B18" s="24" t="s">
        <v>49</v>
      </c>
      <c r="C18" s="25" t="s">
        <v>26</v>
      </c>
      <c r="D18" s="58" t="s">
        <v>50</v>
      </c>
      <c r="E18" s="58"/>
      <c r="F18" s="26"/>
      <c r="G18" s="26"/>
      <c r="H18" s="26"/>
      <c r="I18" s="26"/>
      <c r="J18" s="26"/>
      <c r="K18" s="26"/>
      <c r="L18" s="26"/>
      <c r="M18" s="26"/>
      <c r="N18" s="27"/>
      <c r="O18" s="15"/>
    </row>
    <row r="23" spans="1:41" hidden="1" x14ac:dyDescent="0.25"/>
    <row r="24" spans="1:41" hidden="1" x14ac:dyDescent="0.25">
      <c r="A24" s="28" t="s">
        <v>51</v>
      </c>
      <c r="B24" s="28" t="s">
        <v>52</v>
      </c>
      <c r="K24" s="6" t="s">
        <v>53</v>
      </c>
      <c r="L24" s="6">
        <v>7.1</v>
      </c>
      <c r="M24" s="6">
        <v>10.1</v>
      </c>
      <c r="N24" s="6">
        <f>IF(K$15="Middle",L24,M24)</f>
        <v>10.1</v>
      </c>
      <c r="P24" s="8">
        <v>1</v>
      </c>
      <c r="Q24" s="29">
        <v>7.1</v>
      </c>
      <c r="R24" s="29">
        <v>7.2</v>
      </c>
      <c r="S24" s="29">
        <v>7.3</v>
      </c>
      <c r="T24" s="29">
        <v>7.4</v>
      </c>
      <c r="U24" s="29">
        <v>8.1</v>
      </c>
      <c r="V24" s="29">
        <v>8.1999999999999993</v>
      </c>
      <c r="W24" s="29">
        <v>8.3000000000000007</v>
      </c>
      <c r="X24" s="29">
        <v>8.4</v>
      </c>
      <c r="Y24" s="29">
        <v>9.1</v>
      </c>
      <c r="Z24" s="29">
        <v>9.1999999999999993</v>
      </c>
      <c r="AA24" s="29">
        <v>9.3000000000000007</v>
      </c>
      <c r="AB24" s="29">
        <v>9.4</v>
      </c>
      <c r="AC24" s="30">
        <v>10.1</v>
      </c>
      <c r="AD24" s="30">
        <v>10.199999999999999</v>
      </c>
      <c r="AE24" s="30">
        <v>10.3</v>
      </c>
      <c r="AF24" s="30">
        <v>10.4</v>
      </c>
      <c r="AG24" s="30"/>
      <c r="AH24" s="30"/>
      <c r="AI24" s="30"/>
      <c r="AJ24" s="30"/>
      <c r="AK24" s="30"/>
      <c r="AL24" s="30"/>
      <c r="AM24" s="30"/>
      <c r="AN24" s="30"/>
      <c r="AO24" s="30"/>
    </row>
    <row r="25" spans="1:41" hidden="1" x14ac:dyDescent="0.25">
      <c r="A25" s="31">
        <v>1</v>
      </c>
      <c r="B25" s="32" t="str">
        <f>IF(HLOOKUP($K$16,$Q$24:$AO$49,A25+1,FALSE)&lt;&gt;0,HLOOKUP($K$16,$Q$24:$AO$49,A25+1,FALSE),"")</f>
        <v>ALEXANDER JONATHAN K</v>
      </c>
      <c r="K25" s="6" t="s">
        <v>45</v>
      </c>
      <c r="L25" s="6">
        <v>7.2</v>
      </c>
      <c r="M25" s="6">
        <v>10.199999999999999</v>
      </c>
      <c r="N25" s="6">
        <f t="shared" ref="N25:N35" si="0">IF(K$15="Middle",L25,M25)</f>
        <v>10.199999999999999</v>
      </c>
      <c r="P25" s="8">
        <v>2</v>
      </c>
      <c r="Q25" s="33" t="s">
        <v>57</v>
      </c>
      <c r="R25" s="33" t="s">
        <v>58</v>
      </c>
      <c r="S25" s="33" t="s">
        <v>59</v>
      </c>
      <c r="T25" s="33" t="s">
        <v>60</v>
      </c>
      <c r="U25" s="33" t="s">
        <v>132</v>
      </c>
      <c r="V25" s="33" t="s">
        <v>133</v>
      </c>
      <c r="W25" s="33" t="s">
        <v>134</v>
      </c>
      <c r="X25" s="33" t="s">
        <v>135</v>
      </c>
      <c r="Y25" s="33" t="s">
        <v>225</v>
      </c>
      <c r="Z25" s="33" t="s">
        <v>226</v>
      </c>
      <c r="AA25" s="33" t="s">
        <v>227</v>
      </c>
      <c r="AB25" s="33" t="s">
        <v>228</v>
      </c>
      <c r="AC25" s="33" t="s">
        <v>318</v>
      </c>
      <c r="AD25" s="1" t="s">
        <v>319</v>
      </c>
      <c r="AE25" s="1" t="s">
        <v>320</v>
      </c>
      <c r="AF25" s="1" t="s">
        <v>321</v>
      </c>
      <c r="AG25" s="1"/>
      <c r="AH25" s="1"/>
      <c r="AI25" s="1"/>
      <c r="AJ25" s="1"/>
      <c r="AK25" s="1"/>
      <c r="AL25" s="1"/>
      <c r="AM25" s="1"/>
      <c r="AN25" s="1"/>
      <c r="AO25" s="1"/>
    </row>
    <row r="26" spans="1:41" hidden="1" x14ac:dyDescent="0.25">
      <c r="A26" s="31">
        <v>2</v>
      </c>
      <c r="B26" s="32" t="str">
        <f t="shared" ref="B26:B48" si="1">IF(HLOOKUP($K$16,$Q$24:$AO$49,A26+1,FALSE)&lt;&gt;0,HLOOKUP($K$16,$Q$24:$AO$49,A26+1,FALSE),"")</f>
        <v>ALFONADI SUTEDJA</v>
      </c>
      <c r="L26" s="6">
        <v>7.3</v>
      </c>
      <c r="M26" s="6">
        <v>10.3</v>
      </c>
      <c r="N26" s="6">
        <f t="shared" si="0"/>
        <v>10.3</v>
      </c>
      <c r="P26" s="8">
        <v>3</v>
      </c>
      <c r="Q26" s="33" t="s">
        <v>61</v>
      </c>
      <c r="R26" s="33" t="s">
        <v>62</v>
      </c>
      <c r="S26" s="33" t="s">
        <v>63</v>
      </c>
      <c r="T26" s="33" t="s">
        <v>64</v>
      </c>
      <c r="U26" s="33" t="s">
        <v>136</v>
      </c>
      <c r="V26" s="33" t="s">
        <v>137</v>
      </c>
      <c r="W26" s="33" t="s">
        <v>138</v>
      </c>
      <c r="X26" s="33" t="s">
        <v>139</v>
      </c>
      <c r="Y26" s="33" t="s">
        <v>229</v>
      </c>
      <c r="Z26" s="33" t="s">
        <v>230</v>
      </c>
      <c r="AA26" s="33" t="s">
        <v>231</v>
      </c>
      <c r="AB26" s="33" t="s">
        <v>232</v>
      </c>
      <c r="AC26" s="33" t="s">
        <v>322</v>
      </c>
      <c r="AD26" s="1" t="s">
        <v>323</v>
      </c>
      <c r="AE26" s="1" t="s">
        <v>324</v>
      </c>
      <c r="AF26" s="1" t="s">
        <v>325</v>
      </c>
      <c r="AG26" s="1"/>
      <c r="AH26" s="1"/>
      <c r="AI26" s="1"/>
      <c r="AJ26" s="1"/>
      <c r="AK26" s="1"/>
      <c r="AL26" s="1"/>
      <c r="AM26" s="1"/>
      <c r="AN26" s="1"/>
      <c r="AO26" s="1"/>
    </row>
    <row r="27" spans="1:41" hidden="1" x14ac:dyDescent="0.25">
      <c r="A27" s="31">
        <v>3</v>
      </c>
      <c r="B27" s="32" t="str">
        <f t="shared" si="1"/>
        <v>ANASTASYA AUDREY W</v>
      </c>
      <c r="K27" s="6" t="s">
        <v>48</v>
      </c>
      <c r="L27" s="6">
        <v>7.4</v>
      </c>
      <c r="M27" s="6">
        <v>10.4</v>
      </c>
      <c r="N27" s="6">
        <f t="shared" si="0"/>
        <v>10.4</v>
      </c>
      <c r="P27" s="8">
        <v>4</v>
      </c>
      <c r="Q27" s="33" t="s">
        <v>65</v>
      </c>
      <c r="R27" s="33" t="s">
        <v>66</v>
      </c>
      <c r="S27" s="33" t="s">
        <v>67</v>
      </c>
      <c r="T27" s="33" t="s">
        <v>68</v>
      </c>
      <c r="U27" s="33" t="s">
        <v>140</v>
      </c>
      <c r="V27" s="33" t="s">
        <v>141</v>
      </c>
      <c r="W27" s="33" t="s">
        <v>142</v>
      </c>
      <c r="X27" s="33" t="s">
        <v>143</v>
      </c>
      <c r="Y27" s="33" t="s">
        <v>233</v>
      </c>
      <c r="Z27" s="33" t="s">
        <v>234</v>
      </c>
      <c r="AA27" s="33" t="s">
        <v>235</v>
      </c>
      <c r="AB27" s="33" t="s">
        <v>236</v>
      </c>
      <c r="AC27" s="33" t="s">
        <v>326</v>
      </c>
      <c r="AD27" s="1" t="s">
        <v>327</v>
      </c>
      <c r="AE27" s="1" t="s">
        <v>328</v>
      </c>
      <c r="AF27" s="1" t="s">
        <v>329</v>
      </c>
      <c r="AG27" s="1"/>
      <c r="AH27" s="1"/>
      <c r="AI27" s="1"/>
      <c r="AJ27" s="1"/>
      <c r="AK27" s="1"/>
      <c r="AL27" s="1"/>
      <c r="AM27" s="1"/>
      <c r="AN27" s="1"/>
      <c r="AO27" s="1"/>
    </row>
    <row r="28" spans="1:41" hidden="1" x14ac:dyDescent="0.25">
      <c r="A28" s="31">
        <v>4</v>
      </c>
      <c r="B28" s="32" t="str">
        <f t="shared" si="1"/>
        <v>ASHLEY EUGENEA C</v>
      </c>
      <c r="K28" s="6" t="s">
        <v>54</v>
      </c>
      <c r="L28" s="6">
        <v>8.1</v>
      </c>
      <c r="M28" s="41" t="s">
        <v>56</v>
      </c>
      <c r="N28" s="6" t="str">
        <f t="shared" si="0"/>
        <v xml:space="preserve"> </v>
      </c>
      <c r="P28" s="8">
        <v>5</v>
      </c>
      <c r="Q28" s="33" t="s">
        <v>69</v>
      </c>
      <c r="R28" s="33" t="s">
        <v>70</v>
      </c>
      <c r="S28" s="33" t="s">
        <v>71</v>
      </c>
      <c r="T28" s="33" t="s">
        <v>72</v>
      </c>
      <c r="U28" s="33" t="s">
        <v>144</v>
      </c>
      <c r="V28" s="33" t="s">
        <v>145</v>
      </c>
      <c r="W28" s="33" t="s">
        <v>146</v>
      </c>
      <c r="X28" s="33" t="s">
        <v>147</v>
      </c>
      <c r="Y28" s="33" t="s">
        <v>237</v>
      </c>
      <c r="Z28" s="33" t="s">
        <v>238</v>
      </c>
      <c r="AA28" s="33" t="s">
        <v>239</v>
      </c>
      <c r="AB28" s="33" t="s">
        <v>240</v>
      </c>
      <c r="AC28" s="33" t="s">
        <v>330</v>
      </c>
      <c r="AD28" s="1" t="s">
        <v>331</v>
      </c>
      <c r="AE28" s="1" t="s">
        <v>332</v>
      </c>
      <c r="AF28" s="1" t="s">
        <v>333</v>
      </c>
      <c r="AG28" s="1"/>
      <c r="AH28" s="1"/>
      <c r="AI28" s="1"/>
      <c r="AJ28" s="1"/>
      <c r="AK28" s="1"/>
      <c r="AL28" s="1"/>
      <c r="AM28" s="1"/>
      <c r="AN28" s="1"/>
      <c r="AO28" s="1"/>
    </row>
    <row r="29" spans="1:41" hidden="1" x14ac:dyDescent="0.25">
      <c r="A29" s="31">
        <v>5</v>
      </c>
      <c r="B29" s="32" t="str">
        <f t="shared" si="1"/>
        <v>CATHERINA C</v>
      </c>
      <c r="L29" s="6">
        <v>8.1999999999999993</v>
      </c>
      <c r="M29" s="41" t="s">
        <v>56</v>
      </c>
      <c r="N29" s="6" t="str">
        <f t="shared" si="0"/>
        <v xml:space="preserve"> </v>
      </c>
      <c r="P29" s="8">
        <v>6</v>
      </c>
      <c r="Q29" s="33" t="s">
        <v>73</v>
      </c>
      <c r="R29" s="33" t="s">
        <v>74</v>
      </c>
      <c r="S29" s="33" t="s">
        <v>75</v>
      </c>
      <c r="T29" s="33" t="s">
        <v>76</v>
      </c>
      <c r="U29" s="33" t="s">
        <v>148</v>
      </c>
      <c r="V29" s="33" t="s">
        <v>149</v>
      </c>
      <c r="W29" s="33" t="s">
        <v>150</v>
      </c>
      <c r="X29" s="33" t="s">
        <v>151</v>
      </c>
      <c r="Y29" s="33" t="s">
        <v>241</v>
      </c>
      <c r="Z29" s="33" t="s">
        <v>242</v>
      </c>
      <c r="AA29" s="33" t="s">
        <v>243</v>
      </c>
      <c r="AB29" s="33" t="s">
        <v>244</v>
      </c>
      <c r="AC29" s="33" t="s">
        <v>334</v>
      </c>
      <c r="AD29" s="1" t="s">
        <v>335</v>
      </c>
      <c r="AE29" s="1" t="s">
        <v>336</v>
      </c>
      <c r="AF29" s="1" t="s">
        <v>337</v>
      </c>
      <c r="AG29" s="1"/>
      <c r="AH29" s="1"/>
      <c r="AI29" s="1"/>
      <c r="AJ29" s="1"/>
      <c r="AK29" s="1"/>
      <c r="AL29" s="1"/>
      <c r="AM29" s="1"/>
      <c r="AN29" s="1"/>
      <c r="AO29" s="1"/>
    </row>
    <row r="30" spans="1:41" hidden="1" x14ac:dyDescent="0.25">
      <c r="A30" s="31">
        <v>6</v>
      </c>
      <c r="B30" s="32" t="str">
        <f t="shared" si="1"/>
        <v>CHRISTOPHER CONAN K.</v>
      </c>
      <c r="L30" s="6">
        <v>8.3000000000000007</v>
      </c>
      <c r="M30" s="41" t="s">
        <v>56</v>
      </c>
      <c r="N30" s="6" t="str">
        <f t="shared" si="0"/>
        <v xml:space="preserve"> </v>
      </c>
      <c r="P30" s="8">
        <v>7</v>
      </c>
      <c r="Q30" s="33" t="s">
        <v>77</v>
      </c>
      <c r="R30" s="33" t="s">
        <v>78</v>
      </c>
      <c r="S30" s="33" t="s">
        <v>79</v>
      </c>
      <c r="T30" s="33" t="s">
        <v>80</v>
      </c>
      <c r="U30" s="33" t="s">
        <v>152</v>
      </c>
      <c r="V30" s="33" t="s">
        <v>153</v>
      </c>
      <c r="W30" s="33" t="s">
        <v>154</v>
      </c>
      <c r="X30" s="33" t="s">
        <v>155</v>
      </c>
      <c r="Y30" s="33" t="s">
        <v>245</v>
      </c>
      <c r="Z30" s="33" t="s">
        <v>246</v>
      </c>
      <c r="AA30" s="33" t="s">
        <v>247</v>
      </c>
      <c r="AB30" s="33" t="s">
        <v>248</v>
      </c>
      <c r="AC30" s="33" t="s">
        <v>338</v>
      </c>
      <c r="AD30" s="1" t="s">
        <v>339</v>
      </c>
      <c r="AE30" s="1" t="s">
        <v>340</v>
      </c>
      <c r="AF30" s="1" t="s">
        <v>341</v>
      </c>
      <c r="AG30" s="1"/>
      <c r="AH30" s="1"/>
      <c r="AI30" s="1"/>
      <c r="AJ30" s="1"/>
      <c r="AK30" s="1"/>
      <c r="AL30" s="1"/>
      <c r="AM30" s="1"/>
      <c r="AN30" s="1"/>
      <c r="AO30" s="1"/>
    </row>
    <row r="31" spans="1:41" hidden="1" x14ac:dyDescent="0.25">
      <c r="A31" s="31">
        <v>7</v>
      </c>
      <c r="B31" s="32" t="str">
        <f t="shared" si="1"/>
        <v>CLARISSA NAGA WIJAYA</v>
      </c>
      <c r="L31" s="6">
        <v>8.4</v>
      </c>
      <c r="M31" s="41" t="s">
        <v>56</v>
      </c>
      <c r="N31" s="6" t="str">
        <f t="shared" si="0"/>
        <v xml:space="preserve"> </v>
      </c>
      <c r="P31" s="8">
        <v>8</v>
      </c>
      <c r="Q31" s="33" t="s">
        <v>81</v>
      </c>
      <c r="R31" s="33" t="s">
        <v>82</v>
      </c>
      <c r="S31" s="33" t="s">
        <v>83</v>
      </c>
      <c r="T31" s="33" t="s">
        <v>84</v>
      </c>
      <c r="U31" s="33" t="s">
        <v>156</v>
      </c>
      <c r="V31" s="33" t="s">
        <v>157</v>
      </c>
      <c r="W31" s="33" t="s">
        <v>158</v>
      </c>
      <c r="X31" s="33" t="s">
        <v>159</v>
      </c>
      <c r="Y31" s="33" t="s">
        <v>249</v>
      </c>
      <c r="Z31" s="33" t="s">
        <v>250</v>
      </c>
      <c r="AA31" s="33" t="s">
        <v>251</v>
      </c>
      <c r="AB31" s="33" t="s">
        <v>252</v>
      </c>
      <c r="AC31" s="33" t="s">
        <v>342</v>
      </c>
      <c r="AD31" s="1" t="s">
        <v>343</v>
      </c>
      <c r="AE31" s="1" t="s">
        <v>344</v>
      </c>
      <c r="AF31" s="1" t="s">
        <v>345</v>
      </c>
      <c r="AG31" s="1"/>
      <c r="AH31" s="1"/>
      <c r="AI31" s="1"/>
      <c r="AJ31" s="1"/>
      <c r="AK31" s="1"/>
      <c r="AL31" s="1"/>
      <c r="AM31" s="1"/>
      <c r="AN31" s="1"/>
      <c r="AO31" s="1"/>
    </row>
    <row r="32" spans="1:41" hidden="1" x14ac:dyDescent="0.25">
      <c r="A32" s="31">
        <v>8</v>
      </c>
      <c r="B32" s="32" t="str">
        <f t="shared" si="1"/>
        <v>DAPHNE W</v>
      </c>
      <c r="L32" s="6">
        <v>9.1</v>
      </c>
      <c r="M32" s="41" t="s">
        <v>56</v>
      </c>
      <c r="N32" s="6" t="str">
        <f t="shared" si="0"/>
        <v xml:space="preserve"> </v>
      </c>
      <c r="P32" s="8">
        <v>9</v>
      </c>
      <c r="Q32" s="33" t="s">
        <v>85</v>
      </c>
      <c r="R32" s="33" t="s">
        <v>86</v>
      </c>
      <c r="S32" s="33" t="s">
        <v>87</v>
      </c>
      <c r="T32" s="33" t="s">
        <v>88</v>
      </c>
      <c r="U32" s="33" t="s">
        <v>160</v>
      </c>
      <c r="V32" s="33" t="s">
        <v>161</v>
      </c>
      <c r="W32" s="33" t="s">
        <v>162</v>
      </c>
      <c r="X32" s="33" t="s">
        <v>163</v>
      </c>
      <c r="Y32" s="33" t="s">
        <v>253</v>
      </c>
      <c r="Z32" s="33" t="s">
        <v>254</v>
      </c>
      <c r="AA32" s="33" t="s">
        <v>255</v>
      </c>
      <c r="AB32" s="33" t="s">
        <v>256</v>
      </c>
      <c r="AC32" s="33" t="s">
        <v>346</v>
      </c>
      <c r="AD32" s="1" t="s">
        <v>347</v>
      </c>
      <c r="AE32" s="1" t="s">
        <v>348</v>
      </c>
      <c r="AF32" s="1" t="s">
        <v>349</v>
      </c>
      <c r="AG32" s="1"/>
      <c r="AH32" s="1"/>
      <c r="AI32" s="1"/>
      <c r="AJ32" s="1"/>
      <c r="AK32" s="1"/>
      <c r="AL32" s="1"/>
      <c r="AM32" s="1"/>
      <c r="AN32" s="1"/>
      <c r="AO32" s="1"/>
    </row>
    <row r="33" spans="1:41" hidden="1" x14ac:dyDescent="0.25">
      <c r="A33" s="31">
        <v>9</v>
      </c>
      <c r="B33" s="32" t="str">
        <f t="shared" si="1"/>
        <v>DAVINA RENATA L</v>
      </c>
      <c r="L33" s="6">
        <v>9.1999999999999993</v>
      </c>
      <c r="M33" s="41" t="s">
        <v>56</v>
      </c>
      <c r="N33" s="6" t="str">
        <f t="shared" si="0"/>
        <v xml:space="preserve"> </v>
      </c>
      <c r="P33" s="8">
        <v>10</v>
      </c>
      <c r="Q33" s="33" t="s">
        <v>89</v>
      </c>
      <c r="R33" s="33" t="s">
        <v>90</v>
      </c>
      <c r="S33" s="33" t="s">
        <v>91</v>
      </c>
      <c r="T33" s="33" t="s">
        <v>92</v>
      </c>
      <c r="U33" s="33" t="s">
        <v>164</v>
      </c>
      <c r="V33" s="33" t="s">
        <v>165</v>
      </c>
      <c r="W33" s="33" t="s">
        <v>166</v>
      </c>
      <c r="X33" s="33" t="s">
        <v>167</v>
      </c>
      <c r="Y33" s="33" t="s">
        <v>257</v>
      </c>
      <c r="Z33" s="33" t="s">
        <v>258</v>
      </c>
      <c r="AA33" s="33" t="s">
        <v>259</v>
      </c>
      <c r="AB33" s="33" t="s">
        <v>260</v>
      </c>
      <c r="AC33" s="33" t="s">
        <v>350</v>
      </c>
      <c r="AD33" s="1" t="s">
        <v>351</v>
      </c>
      <c r="AE33" s="1" t="s">
        <v>352</v>
      </c>
      <c r="AF33" s="1" t="s">
        <v>353</v>
      </c>
      <c r="AG33" s="1"/>
      <c r="AH33" s="1"/>
      <c r="AI33" s="1"/>
      <c r="AJ33" s="1"/>
      <c r="AK33" s="1"/>
      <c r="AL33" s="1"/>
      <c r="AM33" s="1"/>
      <c r="AN33" s="1"/>
      <c r="AO33" s="1"/>
    </row>
    <row r="34" spans="1:41" hidden="1" x14ac:dyDescent="0.25">
      <c r="A34" s="31">
        <v>10</v>
      </c>
      <c r="B34" s="32" t="str">
        <f t="shared" si="1"/>
        <v>DYANTHA HENDRANATA PUTRI</v>
      </c>
      <c r="L34" s="6">
        <v>9.3000000000000007</v>
      </c>
      <c r="M34" s="41" t="s">
        <v>56</v>
      </c>
      <c r="N34" s="6" t="str">
        <f t="shared" si="0"/>
        <v xml:space="preserve"> </v>
      </c>
      <c r="P34" s="8">
        <v>11</v>
      </c>
      <c r="Q34" s="33" t="s">
        <v>93</v>
      </c>
      <c r="R34" s="33" t="s">
        <v>94</v>
      </c>
      <c r="S34" s="33" t="s">
        <v>95</v>
      </c>
      <c r="T34" s="33" t="s">
        <v>96</v>
      </c>
      <c r="U34" s="33" t="s">
        <v>168</v>
      </c>
      <c r="V34" s="33" t="s">
        <v>169</v>
      </c>
      <c r="W34" s="33" t="s">
        <v>170</v>
      </c>
      <c r="X34" s="33" t="s">
        <v>171</v>
      </c>
      <c r="Y34" s="33" t="s">
        <v>261</v>
      </c>
      <c r="Z34" s="33" t="s">
        <v>262</v>
      </c>
      <c r="AA34" s="33" t="s">
        <v>263</v>
      </c>
      <c r="AB34" s="33" t="s">
        <v>264</v>
      </c>
      <c r="AC34" s="33" t="s">
        <v>354</v>
      </c>
      <c r="AD34" s="1" t="s">
        <v>355</v>
      </c>
      <c r="AE34" s="1" t="s">
        <v>356</v>
      </c>
      <c r="AF34" s="1" t="s">
        <v>357</v>
      </c>
      <c r="AG34" s="1"/>
      <c r="AH34" s="1"/>
      <c r="AI34" s="1"/>
      <c r="AJ34" s="1"/>
      <c r="AK34" s="1"/>
      <c r="AL34" s="1"/>
      <c r="AM34" s="1"/>
      <c r="AN34" s="1"/>
      <c r="AO34" s="1"/>
    </row>
    <row r="35" spans="1:41" hidden="1" x14ac:dyDescent="0.25">
      <c r="A35" s="31">
        <v>11</v>
      </c>
      <c r="B35" s="32" t="str">
        <f t="shared" si="1"/>
        <v>DYLAN GIVEN</v>
      </c>
      <c r="L35" s="6">
        <v>9.4</v>
      </c>
      <c r="M35" s="41" t="s">
        <v>56</v>
      </c>
      <c r="N35" s="6" t="str">
        <f t="shared" si="0"/>
        <v xml:space="preserve"> </v>
      </c>
      <c r="P35" s="8">
        <v>12</v>
      </c>
      <c r="Q35" s="33" t="s">
        <v>97</v>
      </c>
      <c r="R35" s="33" t="s">
        <v>98</v>
      </c>
      <c r="S35" s="33" t="s">
        <v>99</v>
      </c>
      <c r="T35" s="33" t="s">
        <v>100</v>
      </c>
      <c r="U35" s="33" t="s">
        <v>172</v>
      </c>
      <c r="V35" s="33" t="s">
        <v>173</v>
      </c>
      <c r="W35" s="33" t="s">
        <v>174</v>
      </c>
      <c r="X35" s="33" t="s">
        <v>175</v>
      </c>
      <c r="Y35" s="33" t="s">
        <v>265</v>
      </c>
      <c r="Z35" s="33" t="s">
        <v>266</v>
      </c>
      <c r="AA35" s="33" t="s">
        <v>267</v>
      </c>
      <c r="AB35" s="33" t="s">
        <v>268</v>
      </c>
      <c r="AC35" s="33" t="s">
        <v>358</v>
      </c>
      <c r="AD35" s="1" t="s">
        <v>359</v>
      </c>
      <c r="AE35" s="1" t="s">
        <v>360</v>
      </c>
      <c r="AF35" s="1" t="s">
        <v>361</v>
      </c>
      <c r="AG35" s="1"/>
      <c r="AH35" s="1"/>
      <c r="AI35" s="1"/>
      <c r="AJ35" s="34"/>
      <c r="AK35" s="34"/>
      <c r="AL35" s="1"/>
      <c r="AM35" s="1"/>
      <c r="AN35" s="1"/>
      <c r="AO35" s="1"/>
    </row>
    <row r="36" spans="1:41" hidden="1" x14ac:dyDescent="0.25">
      <c r="A36" s="31">
        <v>12</v>
      </c>
      <c r="B36" s="32" t="str">
        <f t="shared" si="1"/>
        <v>FLORINE</v>
      </c>
      <c r="M36" s="6" t="s">
        <v>55</v>
      </c>
      <c r="N36" s="6" t="s">
        <v>55</v>
      </c>
      <c r="P36" s="8">
        <v>13</v>
      </c>
      <c r="Q36" s="33" t="s">
        <v>101</v>
      </c>
      <c r="R36" s="33" t="s">
        <v>102</v>
      </c>
      <c r="S36" s="33" t="s">
        <v>103</v>
      </c>
      <c r="T36" s="33" t="s">
        <v>104</v>
      </c>
      <c r="U36" s="33" t="s">
        <v>176</v>
      </c>
      <c r="V36" s="33" t="s">
        <v>177</v>
      </c>
      <c r="W36" s="33" t="s">
        <v>178</v>
      </c>
      <c r="X36" s="33" t="s">
        <v>179</v>
      </c>
      <c r="Y36" s="33" t="s">
        <v>269</v>
      </c>
      <c r="Z36" s="33" t="s">
        <v>270</v>
      </c>
      <c r="AA36" s="33" t="s">
        <v>271</v>
      </c>
      <c r="AB36" s="33" t="s">
        <v>272</v>
      </c>
      <c r="AC36" s="33" t="s">
        <v>362</v>
      </c>
      <c r="AD36" s="1" t="s">
        <v>363</v>
      </c>
      <c r="AE36" s="1" t="s">
        <v>364</v>
      </c>
      <c r="AF36" s="1" t="s">
        <v>365</v>
      </c>
      <c r="AG36" s="1"/>
      <c r="AH36" s="1"/>
      <c r="AI36" s="1"/>
      <c r="AJ36" s="1"/>
      <c r="AK36" s="1"/>
      <c r="AL36" s="1"/>
      <c r="AM36" s="1"/>
      <c r="AN36" s="1"/>
      <c r="AO36" s="1"/>
    </row>
    <row r="37" spans="1:41" hidden="1" x14ac:dyDescent="0.25">
      <c r="A37" s="31">
        <v>13</v>
      </c>
      <c r="B37" s="32" t="str">
        <f t="shared" si="1"/>
        <v>JOANNA CAROLINE C</v>
      </c>
      <c r="P37" s="8">
        <v>14</v>
      </c>
      <c r="Q37" s="33" t="s">
        <v>105</v>
      </c>
      <c r="R37" s="33" t="s">
        <v>106</v>
      </c>
      <c r="S37" s="33" t="s">
        <v>107</v>
      </c>
      <c r="T37" s="33" t="s">
        <v>108</v>
      </c>
      <c r="U37" s="33" t="s">
        <v>180</v>
      </c>
      <c r="V37" s="33" t="s">
        <v>181</v>
      </c>
      <c r="W37" s="33" t="s">
        <v>182</v>
      </c>
      <c r="X37" s="33" t="s">
        <v>183</v>
      </c>
      <c r="Y37" s="33" t="s">
        <v>273</v>
      </c>
      <c r="Z37" s="33" t="s">
        <v>274</v>
      </c>
      <c r="AA37" s="33" t="s">
        <v>275</v>
      </c>
      <c r="AB37" s="33" t="s">
        <v>276</v>
      </c>
      <c r="AC37" s="33" t="s">
        <v>366</v>
      </c>
      <c r="AD37" s="1" t="s">
        <v>367</v>
      </c>
      <c r="AE37" s="1" t="s">
        <v>368</v>
      </c>
      <c r="AF37" s="1" t="s">
        <v>369</v>
      </c>
      <c r="AG37" s="1"/>
      <c r="AH37" s="1"/>
      <c r="AI37" s="1"/>
      <c r="AJ37" s="34"/>
      <c r="AK37" s="34"/>
      <c r="AL37" s="1"/>
      <c r="AM37" s="1"/>
      <c r="AN37" s="1"/>
      <c r="AO37" s="1"/>
    </row>
    <row r="38" spans="1:41" hidden="1" x14ac:dyDescent="0.25">
      <c r="A38" s="31">
        <v>14</v>
      </c>
      <c r="B38" s="32" t="str">
        <f t="shared" si="1"/>
        <v>JONATHAN DAVIDSON</v>
      </c>
      <c r="P38" s="8">
        <v>15</v>
      </c>
      <c r="Q38" s="33" t="s">
        <v>109</v>
      </c>
      <c r="R38" s="33" t="s">
        <v>110</v>
      </c>
      <c r="S38" s="33" t="s">
        <v>111</v>
      </c>
      <c r="T38" s="33" t="s">
        <v>112</v>
      </c>
      <c r="U38" s="33" t="s">
        <v>184</v>
      </c>
      <c r="V38" s="33" t="s">
        <v>185</v>
      </c>
      <c r="W38" s="33" t="s">
        <v>186</v>
      </c>
      <c r="X38" s="33" t="s">
        <v>187</v>
      </c>
      <c r="Y38" s="33" t="s">
        <v>277</v>
      </c>
      <c r="Z38" s="33" t="s">
        <v>278</v>
      </c>
      <c r="AA38" s="33" t="s">
        <v>279</v>
      </c>
      <c r="AB38" s="33" t="s">
        <v>280</v>
      </c>
      <c r="AC38" s="33" t="s">
        <v>370</v>
      </c>
      <c r="AD38" s="1" t="s">
        <v>371</v>
      </c>
      <c r="AE38" s="1" t="s">
        <v>372</v>
      </c>
      <c r="AF38" s="1" t="s">
        <v>373</v>
      </c>
      <c r="AG38" s="1"/>
      <c r="AH38" s="1"/>
      <c r="AI38" s="1"/>
      <c r="AJ38" s="1"/>
      <c r="AK38" s="1"/>
      <c r="AL38" s="1"/>
      <c r="AM38" s="1"/>
      <c r="AN38" s="1"/>
      <c r="AO38" s="1"/>
    </row>
    <row r="39" spans="1:41" hidden="1" x14ac:dyDescent="0.25">
      <c r="A39" s="31">
        <v>15</v>
      </c>
      <c r="B39" s="32" t="str">
        <f t="shared" si="1"/>
        <v>JONATHAN LIE</v>
      </c>
      <c r="P39" s="8">
        <v>16</v>
      </c>
      <c r="Q39" s="33" t="s">
        <v>113</v>
      </c>
      <c r="R39" s="33" t="s">
        <v>114</v>
      </c>
      <c r="S39" s="33" t="s">
        <v>115</v>
      </c>
      <c r="T39" s="33" t="s">
        <v>116</v>
      </c>
      <c r="U39" s="33" t="s">
        <v>188</v>
      </c>
      <c r="V39" s="33" t="s">
        <v>189</v>
      </c>
      <c r="W39" s="33" t="s">
        <v>190</v>
      </c>
      <c r="X39" s="33" t="s">
        <v>191</v>
      </c>
      <c r="Y39" s="33" t="s">
        <v>281</v>
      </c>
      <c r="Z39" s="33" t="s">
        <v>282</v>
      </c>
      <c r="AA39" s="33" t="s">
        <v>283</v>
      </c>
      <c r="AB39" s="33" t="s">
        <v>284</v>
      </c>
      <c r="AC39" s="33" t="s">
        <v>374</v>
      </c>
      <c r="AD39" s="1" t="s">
        <v>375</v>
      </c>
      <c r="AE39" s="1" t="s">
        <v>376</v>
      </c>
      <c r="AF39" s="1" t="s">
        <v>377</v>
      </c>
      <c r="AG39" s="1"/>
      <c r="AH39" s="35"/>
      <c r="AI39" s="1"/>
      <c r="AJ39" s="34"/>
      <c r="AK39" s="34"/>
      <c r="AL39" s="1"/>
      <c r="AM39" s="1"/>
      <c r="AN39" s="1"/>
      <c r="AO39" s="1"/>
    </row>
    <row r="40" spans="1:41" hidden="1" x14ac:dyDescent="0.25">
      <c r="A40" s="31">
        <v>16</v>
      </c>
      <c r="B40" s="32" t="str">
        <f t="shared" si="1"/>
        <v>KELVIN JO</v>
      </c>
      <c r="P40" s="8">
        <v>17</v>
      </c>
      <c r="Q40" s="33" t="s">
        <v>117</v>
      </c>
      <c r="R40" s="33" t="s">
        <v>118</v>
      </c>
      <c r="S40" s="33" t="s">
        <v>119</v>
      </c>
      <c r="T40" s="33" t="s">
        <v>120</v>
      </c>
      <c r="U40" s="33" t="s">
        <v>192</v>
      </c>
      <c r="V40" s="33" t="s">
        <v>193</v>
      </c>
      <c r="W40" s="33" t="s">
        <v>194</v>
      </c>
      <c r="X40" s="33" t="s">
        <v>195</v>
      </c>
      <c r="Y40" s="33" t="s">
        <v>285</v>
      </c>
      <c r="Z40" s="33" t="s">
        <v>286</v>
      </c>
      <c r="AA40" s="33" t="s">
        <v>287</v>
      </c>
      <c r="AB40" s="33" t="s">
        <v>288</v>
      </c>
      <c r="AC40" s="33" t="s">
        <v>378</v>
      </c>
      <c r="AD40" s="1" t="s">
        <v>379</v>
      </c>
      <c r="AE40" s="1" t="s">
        <v>380</v>
      </c>
      <c r="AF40" s="1" t="s">
        <v>381</v>
      </c>
      <c r="AG40" s="34"/>
      <c r="AH40" s="35"/>
      <c r="AI40" s="35"/>
      <c r="AJ40" s="34"/>
      <c r="AK40" s="34"/>
      <c r="AL40" s="34"/>
      <c r="AM40" s="36"/>
      <c r="AN40" s="36"/>
      <c r="AO40" s="1"/>
    </row>
    <row r="41" spans="1:41" hidden="1" x14ac:dyDescent="0.25">
      <c r="A41" s="31">
        <v>17</v>
      </c>
      <c r="B41" s="32" t="str">
        <f t="shared" si="1"/>
        <v>MARCELINUS GEORGIO</v>
      </c>
      <c r="P41" s="8">
        <v>18</v>
      </c>
      <c r="Q41" s="33" t="s">
        <v>121</v>
      </c>
      <c r="R41" s="33" t="s">
        <v>122</v>
      </c>
      <c r="S41" s="33" t="s">
        <v>123</v>
      </c>
      <c r="T41" s="33" t="s">
        <v>124</v>
      </c>
      <c r="U41" s="33" t="s">
        <v>196</v>
      </c>
      <c r="V41" s="33" t="s">
        <v>197</v>
      </c>
      <c r="W41" s="33" t="s">
        <v>198</v>
      </c>
      <c r="X41" s="33" t="s">
        <v>199</v>
      </c>
      <c r="Y41" s="33" t="s">
        <v>289</v>
      </c>
      <c r="Z41" s="33" t="s">
        <v>290</v>
      </c>
      <c r="AA41" s="33" t="s">
        <v>291</v>
      </c>
      <c r="AB41" s="33" t="s">
        <v>292</v>
      </c>
      <c r="AC41" s="33" t="s">
        <v>382</v>
      </c>
      <c r="AD41" s="1" t="s">
        <v>383</v>
      </c>
      <c r="AE41" s="1" t="s">
        <v>384</v>
      </c>
      <c r="AF41" s="1" t="s">
        <v>385</v>
      </c>
      <c r="AG41" s="34"/>
      <c r="AH41" s="35"/>
      <c r="AI41" s="35"/>
      <c r="AJ41" s="34"/>
      <c r="AK41" s="34"/>
      <c r="AL41" s="34"/>
      <c r="AM41" s="36"/>
      <c r="AN41" s="36"/>
      <c r="AO41" s="1"/>
    </row>
    <row r="42" spans="1:41" hidden="1" x14ac:dyDescent="0.25">
      <c r="A42" s="31">
        <v>18</v>
      </c>
      <c r="B42" s="32" t="str">
        <f t="shared" si="1"/>
        <v>MATTHEW REYNALDI J</v>
      </c>
      <c r="P42" s="8">
        <v>19</v>
      </c>
      <c r="Q42" s="33" t="s">
        <v>125</v>
      </c>
      <c r="R42" s="33" t="s">
        <v>126</v>
      </c>
      <c r="S42" s="33" t="s">
        <v>127</v>
      </c>
      <c r="T42" s="33" t="s">
        <v>128</v>
      </c>
      <c r="U42" s="33" t="s">
        <v>200</v>
      </c>
      <c r="V42" s="33" t="s">
        <v>201</v>
      </c>
      <c r="W42" s="33" t="s">
        <v>202</v>
      </c>
      <c r="X42" s="33" t="s">
        <v>203</v>
      </c>
      <c r="Y42" s="33" t="s">
        <v>293</v>
      </c>
      <c r="Z42" s="33" t="s">
        <v>294</v>
      </c>
      <c r="AA42" s="33" t="s">
        <v>295</v>
      </c>
      <c r="AB42" s="33" t="s">
        <v>296</v>
      </c>
      <c r="AC42" s="33" t="s">
        <v>386</v>
      </c>
      <c r="AD42" s="1" t="s">
        <v>387</v>
      </c>
      <c r="AE42" s="1" t="s">
        <v>388</v>
      </c>
      <c r="AF42" s="1" t="s">
        <v>389</v>
      </c>
      <c r="AG42" s="34"/>
      <c r="AH42" s="35"/>
      <c r="AI42" s="35"/>
      <c r="AJ42" s="34"/>
      <c r="AK42" s="34"/>
      <c r="AL42" s="34"/>
      <c r="AM42" s="36"/>
      <c r="AN42" s="36"/>
      <c r="AO42" s="1"/>
    </row>
    <row r="43" spans="1:41" hidden="1" x14ac:dyDescent="0.25">
      <c r="A43" s="31">
        <v>19</v>
      </c>
      <c r="B43" s="32" t="str">
        <f t="shared" si="1"/>
        <v>N. JASON L</v>
      </c>
      <c r="P43" s="8">
        <v>20</v>
      </c>
      <c r="Q43" s="33"/>
      <c r="R43" s="33" t="s">
        <v>129</v>
      </c>
      <c r="S43" s="33" t="s">
        <v>130</v>
      </c>
      <c r="T43" s="33" t="s">
        <v>131</v>
      </c>
      <c r="U43" s="33" t="s">
        <v>204</v>
      </c>
      <c r="V43" s="33" t="s">
        <v>205</v>
      </c>
      <c r="W43" s="33" t="s">
        <v>206</v>
      </c>
      <c r="X43" s="33" t="s">
        <v>207</v>
      </c>
      <c r="Y43" s="33" t="s">
        <v>297</v>
      </c>
      <c r="Z43" s="33" t="s">
        <v>298</v>
      </c>
      <c r="AA43" s="33" t="s">
        <v>299</v>
      </c>
      <c r="AB43" s="33" t="s">
        <v>300</v>
      </c>
      <c r="AC43" s="33" t="s">
        <v>390</v>
      </c>
      <c r="AD43" s="1" t="s">
        <v>391</v>
      </c>
      <c r="AE43" s="1" t="s">
        <v>392</v>
      </c>
      <c r="AF43" s="1" t="s">
        <v>393</v>
      </c>
      <c r="AG43" s="34"/>
      <c r="AH43" s="35"/>
      <c r="AI43" s="35"/>
      <c r="AJ43" s="35"/>
      <c r="AK43" s="35"/>
      <c r="AL43" s="34"/>
      <c r="AM43" s="36"/>
      <c r="AN43" s="36"/>
      <c r="AO43" s="1"/>
    </row>
    <row r="44" spans="1:41" hidden="1" x14ac:dyDescent="0.25">
      <c r="A44" s="31">
        <v>20</v>
      </c>
      <c r="B44" s="32" t="str">
        <f t="shared" si="1"/>
        <v xml:space="preserve">STEVEN CHRISTIAN </v>
      </c>
      <c r="P44" s="8">
        <v>21</v>
      </c>
      <c r="Q44" s="33"/>
      <c r="R44" s="33"/>
      <c r="S44" s="33"/>
      <c r="T44" s="33"/>
      <c r="U44" s="33" t="s">
        <v>208</v>
      </c>
      <c r="V44" s="33" t="s">
        <v>209</v>
      </c>
      <c r="W44" s="33" t="s">
        <v>210</v>
      </c>
      <c r="X44" s="33" t="s">
        <v>211</v>
      </c>
      <c r="Y44" s="33" t="s">
        <v>301</v>
      </c>
      <c r="Z44" s="33" t="s">
        <v>302</v>
      </c>
      <c r="AA44" s="33" t="s">
        <v>303</v>
      </c>
      <c r="AB44" s="33" t="s">
        <v>304</v>
      </c>
      <c r="AC44" s="33" t="s">
        <v>394</v>
      </c>
      <c r="AD44" s="1" t="s">
        <v>395</v>
      </c>
      <c r="AE44" s="1" t="s">
        <v>396</v>
      </c>
      <c r="AF44" s="1" t="s">
        <v>397</v>
      </c>
      <c r="AG44" s="34"/>
      <c r="AH44" s="35"/>
      <c r="AI44" s="35"/>
      <c r="AJ44" s="35"/>
      <c r="AK44" s="35"/>
      <c r="AL44" s="34"/>
      <c r="AM44" s="36"/>
      <c r="AN44" s="36"/>
      <c r="AO44" s="1"/>
    </row>
    <row r="45" spans="1:41" hidden="1" x14ac:dyDescent="0.25">
      <c r="A45" s="31">
        <v>21</v>
      </c>
      <c r="B45" s="32" t="str">
        <f t="shared" si="1"/>
        <v/>
      </c>
      <c r="P45" s="8">
        <v>22</v>
      </c>
      <c r="Q45" s="33"/>
      <c r="R45" s="33"/>
      <c r="S45" s="33"/>
      <c r="T45" s="33"/>
      <c r="U45" s="33" t="s">
        <v>212</v>
      </c>
      <c r="V45" s="33" t="s">
        <v>213</v>
      </c>
      <c r="W45" s="33" t="s">
        <v>214</v>
      </c>
      <c r="X45" s="33" t="s">
        <v>215</v>
      </c>
      <c r="Y45" s="33" t="s">
        <v>305</v>
      </c>
      <c r="Z45" s="33" t="s">
        <v>306</v>
      </c>
      <c r="AA45" s="33" t="s">
        <v>307</v>
      </c>
      <c r="AB45" s="33" t="s">
        <v>308</v>
      </c>
      <c r="AC45" s="33" t="s">
        <v>398</v>
      </c>
      <c r="AD45" s="1"/>
      <c r="AE45" s="1"/>
      <c r="AF45" s="1"/>
      <c r="AG45" s="34"/>
      <c r="AH45" s="35"/>
      <c r="AI45" s="35"/>
      <c r="AJ45" s="35"/>
      <c r="AK45" s="35"/>
      <c r="AL45" s="34"/>
      <c r="AM45" s="36"/>
      <c r="AN45" s="36"/>
      <c r="AO45" s="1"/>
    </row>
    <row r="46" spans="1:41" hidden="1" x14ac:dyDescent="0.25">
      <c r="A46" s="31">
        <v>22</v>
      </c>
      <c r="B46" s="32" t="str">
        <f t="shared" si="1"/>
        <v/>
      </c>
      <c r="P46" s="8">
        <v>23</v>
      </c>
      <c r="Q46" s="33"/>
      <c r="R46" s="33"/>
      <c r="S46" s="33"/>
      <c r="T46" s="33"/>
      <c r="U46" s="33" t="s">
        <v>216</v>
      </c>
      <c r="V46" s="33" t="s">
        <v>217</v>
      </c>
      <c r="W46" s="33" t="s">
        <v>218</v>
      </c>
      <c r="X46" s="33" t="s">
        <v>219</v>
      </c>
      <c r="Y46" s="33" t="s">
        <v>309</v>
      </c>
      <c r="Z46" s="33" t="s">
        <v>310</v>
      </c>
      <c r="AA46" s="33" t="s">
        <v>311</v>
      </c>
      <c r="AB46" s="33" t="s">
        <v>312</v>
      </c>
      <c r="AC46" s="33"/>
      <c r="AD46" s="1"/>
      <c r="AE46" s="1"/>
      <c r="AF46" s="1"/>
      <c r="AG46" s="35"/>
      <c r="AH46" s="35"/>
      <c r="AI46" s="35"/>
      <c r="AJ46" s="35"/>
      <c r="AK46" s="35"/>
      <c r="AL46" s="34"/>
      <c r="AM46" s="36"/>
      <c r="AN46" s="36"/>
      <c r="AO46" s="1"/>
    </row>
    <row r="47" spans="1:41" hidden="1" x14ac:dyDescent="0.25">
      <c r="A47" s="31">
        <v>23</v>
      </c>
      <c r="B47" s="32" t="str">
        <f t="shared" si="1"/>
        <v/>
      </c>
      <c r="P47" s="8">
        <v>24</v>
      </c>
      <c r="Q47" s="33"/>
      <c r="R47" s="33"/>
      <c r="S47" s="33"/>
      <c r="T47" s="33"/>
      <c r="U47" s="33" t="s">
        <v>220</v>
      </c>
      <c r="V47" s="33" t="s">
        <v>221</v>
      </c>
      <c r="W47" s="33" t="s">
        <v>222</v>
      </c>
      <c r="X47" s="33" t="s">
        <v>223</v>
      </c>
      <c r="Y47" s="33" t="s">
        <v>313</v>
      </c>
      <c r="Z47" s="33" t="s">
        <v>314</v>
      </c>
      <c r="AA47" s="33" t="s">
        <v>315</v>
      </c>
      <c r="AB47" s="33" t="s">
        <v>316</v>
      </c>
      <c r="AC47" s="35"/>
      <c r="AD47" s="35"/>
      <c r="AE47" s="35"/>
      <c r="AF47" s="35"/>
      <c r="AG47" s="35"/>
      <c r="AH47" s="35"/>
      <c r="AI47" s="35"/>
      <c r="AJ47" s="35"/>
      <c r="AK47" s="35"/>
      <c r="AL47" s="34"/>
      <c r="AM47" s="36"/>
      <c r="AN47" s="36"/>
      <c r="AO47" s="1"/>
    </row>
    <row r="48" spans="1:41" hidden="1" x14ac:dyDescent="0.25">
      <c r="A48" s="31">
        <v>24</v>
      </c>
      <c r="B48" s="32" t="str">
        <f t="shared" si="1"/>
        <v/>
      </c>
      <c r="P48" s="8">
        <v>25</v>
      </c>
      <c r="Q48" s="33"/>
      <c r="R48" s="33"/>
      <c r="S48" s="33"/>
      <c r="T48" s="33"/>
      <c r="U48" s="33"/>
      <c r="V48" s="33"/>
      <c r="W48" s="33"/>
      <c r="X48" s="33" t="s">
        <v>224</v>
      </c>
      <c r="Y48" s="33"/>
      <c r="Z48" s="33"/>
      <c r="AA48" s="33" t="s">
        <v>317</v>
      </c>
      <c r="AB48" s="33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</row>
    <row r="49" spans="1:41" hidden="1" x14ac:dyDescent="0.25">
      <c r="A49" s="31"/>
      <c r="B49" s="32"/>
      <c r="C49" s="6"/>
      <c r="P49" s="6">
        <v>26</v>
      </c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</row>
    <row r="50" spans="1:41" hidden="1" x14ac:dyDescent="0.25">
      <c r="C50" s="6"/>
    </row>
  </sheetData>
  <sheetProtection algorithmName="SHA-512" hashValue="K2vxWJHkbP1Ma9fzYIPfU9Iew8YpfgvN+qdvOiNA8Ebuj+50A+PFDi36c53MeAT0ZsCk8sSBE2r3aOhpzI9Eeg==" saltValue="AyXEfDLYUg7bh30eRlJWGg==" spinCount="100000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9"/>
  <sheetViews>
    <sheetView tabSelected="1" topLeftCell="A7" zoomScale="90" zoomScaleNormal="90" workbookViewId="0">
      <selection activeCell="C19" sqref="C19"/>
    </sheetView>
  </sheetViews>
  <sheetFormatPr defaultRowHeight="15" x14ac:dyDescent="0.25"/>
  <cols>
    <col min="1" max="1" width="9.140625" style="43"/>
    <col min="2" max="2" width="27.140625" style="43" customWidth="1"/>
    <col min="3" max="12" width="4.85546875" style="43" customWidth="1"/>
    <col min="13" max="13" width="6.7109375" style="43" customWidth="1"/>
    <col min="14" max="19" width="4.85546875" style="43" customWidth="1"/>
    <col min="20" max="20" width="10.140625" style="43" customWidth="1"/>
    <col min="21" max="16384" width="9.140625" style="43"/>
  </cols>
  <sheetData>
    <row r="1" spans="1:22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2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</row>
    <row r="3" spans="1:22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1:22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</row>
    <row r="5" spans="1:22" x14ac:dyDescent="0.25">
      <c r="A5" s="44"/>
      <c r="B5" s="44" t="s">
        <v>1</v>
      </c>
      <c r="C5" s="44" t="s">
        <v>26</v>
      </c>
      <c r="D5" s="44">
        <f>Input!K16</f>
        <v>10.4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 t="s">
        <v>4</v>
      </c>
      <c r="U5" s="44" t="s">
        <v>5</v>
      </c>
    </row>
    <row r="6" spans="1:22" x14ac:dyDescent="0.25">
      <c r="A6" s="44"/>
      <c r="B6" s="44" t="s">
        <v>2</v>
      </c>
      <c r="C6" s="44" t="s">
        <v>26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2" x14ac:dyDescent="0.25">
      <c r="A7" s="44"/>
      <c r="B7" s="44" t="s">
        <v>3</v>
      </c>
      <c r="C7" s="44" t="s">
        <v>26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2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2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18</v>
      </c>
      <c r="O9" s="46" t="s">
        <v>19</v>
      </c>
      <c r="P9" s="46" t="s">
        <v>20</v>
      </c>
      <c r="Q9" s="46" t="s">
        <v>21</v>
      </c>
      <c r="R9" s="46" t="s">
        <v>22</v>
      </c>
      <c r="S9" s="46" t="s">
        <v>24</v>
      </c>
      <c r="T9" s="46" t="s">
        <v>25</v>
      </c>
      <c r="U9" s="47">
        <v>1</v>
      </c>
      <c r="V9" s="46" t="s">
        <v>40</v>
      </c>
    </row>
    <row r="10" spans="1:22" x14ac:dyDescent="0.25">
      <c r="A10" s="48">
        <v>1</v>
      </c>
      <c r="B10" s="49" t="str">
        <f>Input!B25</f>
        <v>ALEXANDER JONATHAN K</v>
      </c>
      <c r="C10" s="51">
        <v>70</v>
      </c>
      <c r="D10" s="51"/>
      <c r="E10" s="51"/>
      <c r="F10" s="51"/>
      <c r="G10" s="51"/>
      <c r="H10" s="51"/>
      <c r="I10" s="51"/>
      <c r="J10" s="51"/>
      <c r="K10" s="51"/>
      <c r="L10" s="51"/>
      <c r="M10" s="4">
        <f>ROUND(AVERAGE(C10:L10),0)</f>
        <v>70</v>
      </c>
      <c r="N10" s="51">
        <v>70</v>
      </c>
      <c r="O10" s="51"/>
      <c r="P10" s="51"/>
      <c r="Q10" s="51"/>
      <c r="R10" s="51"/>
      <c r="S10" s="4">
        <f>ROUND(AVERAGE(N10:R10),0)</f>
        <v>70</v>
      </c>
      <c r="T10" s="4">
        <f>ROUND(0.05*M10+0.1*S10,0)</f>
        <v>11</v>
      </c>
      <c r="U10" s="42">
        <f>ROUND(T10/15*100,0)</f>
        <v>73</v>
      </c>
      <c r="V10" s="48" t="str">
        <f>IF(U10&gt;=90,"A*",IF(U10&gt;=80,"A", IF(U10&gt;=70,"B",IF(U10&gt;=60,"C",IF(U10&gt;=50,"D",IF(U10&gt;=40,"E","U"))))))</f>
        <v>B</v>
      </c>
    </row>
    <row r="11" spans="1:22" x14ac:dyDescent="0.25">
      <c r="A11" s="48">
        <v>2</v>
      </c>
      <c r="B11" s="49" t="str">
        <f>Input!B26</f>
        <v>ALFONADI SUTEDJA</v>
      </c>
      <c r="C11" s="51">
        <v>65</v>
      </c>
      <c r="D11" s="51"/>
      <c r="E11" s="51"/>
      <c r="F11" s="51"/>
      <c r="G11" s="51"/>
      <c r="H11" s="51"/>
      <c r="I11" s="51"/>
      <c r="J11" s="51"/>
      <c r="K11" s="51"/>
      <c r="L11" s="51"/>
      <c r="M11" s="4">
        <f t="shared" ref="M11:M33" si="0">ROUND(AVERAGE(C11:L11),0)</f>
        <v>65</v>
      </c>
      <c r="N11" s="51">
        <v>70</v>
      </c>
      <c r="O11" s="51"/>
      <c r="P11" s="51"/>
      <c r="Q11" s="51"/>
      <c r="R11" s="51"/>
      <c r="S11" s="4">
        <f t="shared" ref="S11:S33" si="1">ROUND(AVERAGE(N11:R11),0)</f>
        <v>70</v>
      </c>
      <c r="T11" s="4">
        <f t="shared" ref="T11:T33" si="2">ROUND(0.05*M11+0.1*S11,0)</f>
        <v>10</v>
      </c>
      <c r="U11" s="42">
        <f t="shared" ref="U11:U33" si="3">ROUND(T11/15*100,0)</f>
        <v>67</v>
      </c>
      <c r="V11" s="48" t="str">
        <f t="shared" ref="V11:V33" si="4">IF(U11&gt;=90,"A*",IF(U11&gt;=80,"A", IF(U11&gt;=70,"B",IF(U11&gt;=60,"C",IF(U11&gt;=50,"D",IF(U11&gt;=40,"E","U"))))))</f>
        <v>C</v>
      </c>
    </row>
    <row r="12" spans="1:22" x14ac:dyDescent="0.25">
      <c r="A12" s="48">
        <v>3</v>
      </c>
      <c r="B12" s="49" t="str">
        <f>Input!B27</f>
        <v>ANASTASYA AUDREY W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4" t="e">
        <f t="shared" si="0"/>
        <v>#DIV/0!</v>
      </c>
      <c r="N12" s="51"/>
      <c r="O12" s="51"/>
      <c r="P12" s="51"/>
      <c r="Q12" s="51"/>
      <c r="R12" s="51"/>
      <c r="S12" s="4" t="e">
        <f t="shared" si="1"/>
        <v>#DIV/0!</v>
      </c>
      <c r="T12" s="4" t="e">
        <f t="shared" si="2"/>
        <v>#DIV/0!</v>
      </c>
      <c r="U12" s="42" t="e">
        <f t="shared" si="3"/>
        <v>#DIV/0!</v>
      </c>
      <c r="V12" s="48" t="e">
        <f t="shared" si="4"/>
        <v>#DIV/0!</v>
      </c>
    </row>
    <row r="13" spans="1:22" x14ac:dyDescent="0.25">
      <c r="A13" s="48">
        <v>4</v>
      </c>
      <c r="B13" s="49" t="str">
        <f>Input!B28</f>
        <v>ASHLEY EUGENEA C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4" t="e">
        <f t="shared" si="0"/>
        <v>#DIV/0!</v>
      </c>
      <c r="N13" s="51"/>
      <c r="O13" s="51"/>
      <c r="P13" s="51"/>
      <c r="Q13" s="51"/>
      <c r="R13" s="51"/>
      <c r="S13" s="4" t="e">
        <f t="shared" si="1"/>
        <v>#DIV/0!</v>
      </c>
      <c r="T13" s="4" t="e">
        <f t="shared" si="2"/>
        <v>#DIV/0!</v>
      </c>
      <c r="U13" s="42" t="e">
        <f t="shared" si="3"/>
        <v>#DIV/0!</v>
      </c>
      <c r="V13" s="48" t="e">
        <f t="shared" si="4"/>
        <v>#DIV/0!</v>
      </c>
    </row>
    <row r="14" spans="1:22" x14ac:dyDescent="0.25">
      <c r="A14" s="48">
        <v>5</v>
      </c>
      <c r="B14" s="49" t="str">
        <f>Input!B29</f>
        <v>CATHERINA C</v>
      </c>
      <c r="C14" s="51">
        <v>65</v>
      </c>
      <c r="D14" s="51"/>
      <c r="E14" s="51"/>
      <c r="F14" s="51"/>
      <c r="G14" s="51"/>
      <c r="H14" s="51"/>
      <c r="I14" s="51"/>
      <c r="J14" s="51"/>
      <c r="K14" s="51"/>
      <c r="L14" s="51"/>
      <c r="M14" s="4">
        <f t="shared" si="0"/>
        <v>65</v>
      </c>
      <c r="N14" s="51">
        <v>80</v>
      </c>
      <c r="O14" s="51"/>
      <c r="P14" s="51"/>
      <c r="Q14" s="51"/>
      <c r="R14" s="51"/>
      <c r="S14" s="4">
        <f t="shared" si="1"/>
        <v>80</v>
      </c>
      <c r="T14" s="4">
        <f t="shared" si="2"/>
        <v>11</v>
      </c>
      <c r="U14" s="42">
        <f t="shared" si="3"/>
        <v>73</v>
      </c>
      <c r="V14" s="48" t="str">
        <f t="shared" si="4"/>
        <v>B</v>
      </c>
    </row>
    <row r="15" spans="1:22" x14ac:dyDescent="0.25">
      <c r="A15" s="48">
        <v>6</v>
      </c>
      <c r="B15" s="49" t="str">
        <f>Input!B30</f>
        <v>CHRISTOPHER CONAN K.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4" t="e">
        <f t="shared" si="0"/>
        <v>#DIV/0!</v>
      </c>
      <c r="N15" s="51"/>
      <c r="O15" s="51"/>
      <c r="P15" s="51"/>
      <c r="Q15" s="51"/>
      <c r="R15" s="51"/>
      <c r="S15" s="4" t="e">
        <f t="shared" si="1"/>
        <v>#DIV/0!</v>
      </c>
      <c r="T15" s="4" t="e">
        <f t="shared" si="2"/>
        <v>#DIV/0!</v>
      </c>
      <c r="U15" s="42" t="e">
        <f t="shared" si="3"/>
        <v>#DIV/0!</v>
      </c>
      <c r="V15" s="48" t="e">
        <f t="shared" si="4"/>
        <v>#DIV/0!</v>
      </c>
    </row>
    <row r="16" spans="1:22" x14ac:dyDescent="0.25">
      <c r="A16" s="48">
        <v>7</v>
      </c>
      <c r="B16" s="49" t="str">
        <f>Input!B31</f>
        <v>CLARISSA NAGA WIJAYA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4" t="e">
        <f t="shared" si="0"/>
        <v>#DIV/0!</v>
      </c>
      <c r="N16" s="51"/>
      <c r="O16" s="51"/>
      <c r="P16" s="51"/>
      <c r="Q16" s="51"/>
      <c r="R16" s="51"/>
      <c r="S16" s="4" t="e">
        <f t="shared" si="1"/>
        <v>#DIV/0!</v>
      </c>
      <c r="T16" s="4" t="e">
        <f t="shared" si="2"/>
        <v>#DIV/0!</v>
      </c>
      <c r="U16" s="42" t="e">
        <f t="shared" si="3"/>
        <v>#DIV/0!</v>
      </c>
      <c r="V16" s="48" t="e">
        <f t="shared" si="4"/>
        <v>#DIV/0!</v>
      </c>
    </row>
    <row r="17" spans="1:22" x14ac:dyDescent="0.25">
      <c r="A17" s="48">
        <v>8</v>
      </c>
      <c r="B17" s="49" t="str">
        <f>Input!B32</f>
        <v>DAPHNE W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4" t="e">
        <f t="shared" si="0"/>
        <v>#DIV/0!</v>
      </c>
      <c r="N17" s="51"/>
      <c r="O17" s="51"/>
      <c r="P17" s="51"/>
      <c r="Q17" s="51"/>
      <c r="R17" s="51"/>
      <c r="S17" s="4" t="e">
        <f t="shared" si="1"/>
        <v>#DIV/0!</v>
      </c>
      <c r="T17" s="4" t="e">
        <f t="shared" si="2"/>
        <v>#DIV/0!</v>
      </c>
      <c r="U17" s="42" t="e">
        <f t="shared" si="3"/>
        <v>#DIV/0!</v>
      </c>
      <c r="V17" s="48" t="e">
        <f t="shared" si="4"/>
        <v>#DIV/0!</v>
      </c>
    </row>
    <row r="18" spans="1:22" x14ac:dyDescent="0.25">
      <c r="A18" s="48">
        <v>9</v>
      </c>
      <c r="B18" s="49" t="str">
        <f>Input!B33</f>
        <v>DAVINA RENATA L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4" t="e">
        <f t="shared" si="0"/>
        <v>#DIV/0!</v>
      </c>
      <c r="N18" s="51"/>
      <c r="O18" s="51"/>
      <c r="P18" s="51"/>
      <c r="Q18" s="51"/>
      <c r="R18" s="51"/>
      <c r="S18" s="4" t="e">
        <f t="shared" si="1"/>
        <v>#DIV/0!</v>
      </c>
      <c r="T18" s="4" t="e">
        <f t="shared" si="2"/>
        <v>#DIV/0!</v>
      </c>
      <c r="U18" s="42" t="e">
        <f t="shared" si="3"/>
        <v>#DIV/0!</v>
      </c>
      <c r="V18" s="48" t="e">
        <f t="shared" si="4"/>
        <v>#DIV/0!</v>
      </c>
    </row>
    <row r="19" spans="1:22" x14ac:dyDescent="0.25">
      <c r="A19" s="48">
        <v>10</v>
      </c>
      <c r="B19" s="49" t="str">
        <f>Input!B34</f>
        <v>DYANTHA HENDRANATA PUTRI</v>
      </c>
      <c r="C19" s="51">
        <v>80</v>
      </c>
      <c r="D19" s="51"/>
      <c r="E19" s="51"/>
      <c r="F19" s="51"/>
      <c r="G19" s="51"/>
      <c r="H19" s="51"/>
      <c r="I19" s="51"/>
      <c r="J19" s="51"/>
      <c r="K19" s="51"/>
      <c r="L19" s="51"/>
      <c r="M19" s="4">
        <f t="shared" si="0"/>
        <v>80</v>
      </c>
      <c r="N19" s="51">
        <v>90</v>
      </c>
      <c r="O19" s="51"/>
      <c r="P19" s="51"/>
      <c r="Q19" s="51"/>
      <c r="R19" s="51"/>
      <c r="S19" s="4">
        <f t="shared" si="1"/>
        <v>90</v>
      </c>
      <c r="T19" s="4">
        <f t="shared" si="2"/>
        <v>13</v>
      </c>
      <c r="U19" s="42">
        <f t="shared" si="3"/>
        <v>87</v>
      </c>
      <c r="V19" s="48" t="str">
        <f t="shared" si="4"/>
        <v>A</v>
      </c>
    </row>
    <row r="20" spans="1:22" x14ac:dyDescent="0.25">
      <c r="A20" s="48">
        <v>11</v>
      </c>
      <c r="B20" s="49" t="str">
        <f>Input!B35</f>
        <v>DYLAN GIVEN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4" t="e">
        <f t="shared" si="0"/>
        <v>#DIV/0!</v>
      </c>
      <c r="N20" s="51"/>
      <c r="O20" s="51"/>
      <c r="P20" s="51"/>
      <c r="Q20" s="51"/>
      <c r="R20" s="51"/>
      <c r="S20" s="4" t="e">
        <f t="shared" si="1"/>
        <v>#DIV/0!</v>
      </c>
      <c r="T20" s="4" t="e">
        <f t="shared" si="2"/>
        <v>#DIV/0!</v>
      </c>
      <c r="U20" s="42" t="e">
        <f t="shared" si="3"/>
        <v>#DIV/0!</v>
      </c>
      <c r="V20" s="48" t="e">
        <f t="shared" si="4"/>
        <v>#DIV/0!</v>
      </c>
    </row>
    <row r="21" spans="1:22" x14ac:dyDescent="0.25">
      <c r="A21" s="48">
        <v>12</v>
      </c>
      <c r="B21" s="49" t="str">
        <f>Input!B36</f>
        <v>FLORINE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4" t="e">
        <f t="shared" si="0"/>
        <v>#DIV/0!</v>
      </c>
      <c r="N21" s="51"/>
      <c r="O21" s="51"/>
      <c r="P21" s="51"/>
      <c r="Q21" s="51"/>
      <c r="R21" s="51"/>
      <c r="S21" s="4" t="e">
        <f t="shared" si="1"/>
        <v>#DIV/0!</v>
      </c>
      <c r="T21" s="4" t="e">
        <f t="shared" si="2"/>
        <v>#DIV/0!</v>
      </c>
      <c r="U21" s="42" t="e">
        <f t="shared" si="3"/>
        <v>#DIV/0!</v>
      </c>
      <c r="V21" s="48" t="e">
        <f t="shared" si="4"/>
        <v>#DIV/0!</v>
      </c>
    </row>
    <row r="22" spans="1:22" x14ac:dyDescent="0.25">
      <c r="A22" s="48">
        <v>13</v>
      </c>
      <c r="B22" s="49" t="str">
        <f>Input!B37</f>
        <v>JOANNA CAROLINE C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4" t="e">
        <f t="shared" si="0"/>
        <v>#DIV/0!</v>
      </c>
      <c r="N22" s="51"/>
      <c r="O22" s="51"/>
      <c r="P22" s="51"/>
      <c r="Q22" s="51"/>
      <c r="R22" s="51"/>
      <c r="S22" s="4" t="e">
        <f t="shared" si="1"/>
        <v>#DIV/0!</v>
      </c>
      <c r="T22" s="4" t="e">
        <f t="shared" si="2"/>
        <v>#DIV/0!</v>
      </c>
      <c r="U22" s="42" t="e">
        <f t="shared" si="3"/>
        <v>#DIV/0!</v>
      </c>
      <c r="V22" s="48" t="e">
        <f t="shared" si="4"/>
        <v>#DIV/0!</v>
      </c>
    </row>
    <row r="23" spans="1:22" x14ac:dyDescent="0.25">
      <c r="A23" s="48">
        <v>14</v>
      </c>
      <c r="B23" s="49" t="str">
        <f>Input!B38</f>
        <v>JONATHAN DAVIDSON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4" t="e">
        <f t="shared" si="0"/>
        <v>#DIV/0!</v>
      </c>
      <c r="N23" s="51"/>
      <c r="O23" s="51"/>
      <c r="P23" s="51"/>
      <c r="Q23" s="51"/>
      <c r="R23" s="51"/>
      <c r="S23" s="4" t="e">
        <f t="shared" si="1"/>
        <v>#DIV/0!</v>
      </c>
      <c r="T23" s="4" t="e">
        <f t="shared" si="2"/>
        <v>#DIV/0!</v>
      </c>
      <c r="U23" s="42" t="e">
        <f t="shared" si="3"/>
        <v>#DIV/0!</v>
      </c>
      <c r="V23" s="48" t="e">
        <f t="shared" si="4"/>
        <v>#DIV/0!</v>
      </c>
    </row>
    <row r="24" spans="1:22" x14ac:dyDescent="0.25">
      <c r="A24" s="48">
        <v>15</v>
      </c>
      <c r="B24" s="49" t="str">
        <f>Input!B39</f>
        <v>JONATHAN LIE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4" t="e">
        <f t="shared" si="0"/>
        <v>#DIV/0!</v>
      </c>
      <c r="N24" s="51"/>
      <c r="O24" s="51"/>
      <c r="P24" s="51"/>
      <c r="Q24" s="51"/>
      <c r="R24" s="51"/>
      <c r="S24" s="4" t="e">
        <f t="shared" si="1"/>
        <v>#DIV/0!</v>
      </c>
      <c r="T24" s="4" t="e">
        <f t="shared" si="2"/>
        <v>#DIV/0!</v>
      </c>
      <c r="U24" s="42" t="e">
        <f t="shared" si="3"/>
        <v>#DIV/0!</v>
      </c>
      <c r="V24" s="48" t="e">
        <f t="shared" si="4"/>
        <v>#DIV/0!</v>
      </c>
    </row>
    <row r="25" spans="1:22" x14ac:dyDescent="0.25">
      <c r="A25" s="48">
        <v>16</v>
      </c>
      <c r="B25" s="49" t="str">
        <f>Input!B40</f>
        <v>KELVIN JO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4" t="e">
        <f t="shared" si="0"/>
        <v>#DIV/0!</v>
      </c>
      <c r="N25" s="51"/>
      <c r="O25" s="51"/>
      <c r="P25" s="51"/>
      <c r="Q25" s="51"/>
      <c r="R25" s="51"/>
      <c r="S25" s="4" t="e">
        <f t="shared" si="1"/>
        <v>#DIV/0!</v>
      </c>
      <c r="T25" s="4" t="e">
        <f t="shared" si="2"/>
        <v>#DIV/0!</v>
      </c>
      <c r="U25" s="42" t="e">
        <f t="shared" si="3"/>
        <v>#DIV/0!</v>
      </c>
      <c r="V25" s="48" t="e">
        <f t="shared" si="4"/>
        <v>#DIV/0!</v>
      </c>
    </row>
    <row r="26" spans="1:22" x14ac:dyDescent="0.25">
      <c r="A26" s="48">
        <v>17</v>
      </c>
      <c r="B26" s="49" t="str">
        <f>Input!B41</f>
        <v>MARCELINUS GEORGIO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4" t="e">
        <f t="shared" si="0"/>
        <v>#DIV/0!</v>
      </c>
      <c r="N26" s="51"/>
      <c r="O26" s="51"/>
      <c r="P26" s="51"/>
      <c r="Q26" s="51"/>
      <c r="R26" s="51"/>
      <c r="S26" s="4" t="e">
        <f t="shared" si="1"/>
        <v>#DIV/0!</v>
      </c>
      <c r="T26" s="4" t="e">
        <f t="shared" si="2"/>
        <v>#DIV/0!</v>
      </c>
      <c r="U26" s="42" t="e">
        <f t="shared" si="3"/>
        <v>#DIV/0!</v>
      </c>
      <c r="V26" s="48" t="e">
        <f t="shared" si="4"/>
        <v>#DIV/0!</v>
      </c>
    </row>
    <row r="27" spans="1:22" x14ac:dyDescent="0.25">
      <c r="A27" s="48">
        <v>18</v>
      </c>
      <c r="B27" s="49" t="str">
        <f>Input!B42</f>
        <v>MATTHEW REYNALDI J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4" t="e">
        <f t="shared" si="0"/>
        <v>#DIV/0!</v>
      </c>
      <c r="N27" s="51"/>
      <c r="O27" s="51"/>
      <c r="P27" s="51"/>
      <c r="Q27" s="51"/>
      <c r="R27" s="51"/>
      <c r="S27" s="4" t="e">
        <f t="shared" si="1"/>
        <v>#DIV/0!</v>
      </c>
      <c r="T27" s="4" t="e">
        <f t="shared" si="2"/>
        <v>#DIV/0!</v>
      </c>
      <c r="U27" s="42" t="e">
        <f t="shared" si="3"/>
        <v>#DIV/0!</v>
      </c>
      <c r="V27" s="48" t="e">
        <f t="shared" si="4"/>
        <v>#DIV/0!</v>
      </c>
    </row>
    <row r="28" spans="1:22" x14ac:dyDescent="0.25">
      <c r="A28" s="48">
        <v>19</v>
      </c>
      <c r="B28" s="49" t="str">
        <f>Input!B43</f>
        <v>N. JASON L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4" t="e">
        <f t="shared" si="0"/>
        <v>#DIV/0!</v>
      </c>
      <c r="N28" s="51"/>
      <c r="O28" s="51"/>
      <c r="P28" s="51"/>
      <c r="Q28" s="51"/>
      <c r="R28" s="51"/>
      <c r="S28" s="4" t="e">
        <f t="shared" si="1"/>
        <v>#DIV/0!</v>
      </c>
      <c r="T28" s="4" t="e">
        <f t="shared" si="2"/>
        <v>#DIV/0!</v>
      </c>
      <c r="U28" s="42" t="e">
        <f t="shared" si="3"/>
        <v>#DIV/0!</v>
      </c>
      <c r="V28" s="48" t="e">
        <f t="shared" si="4"/>
        <v>#DIV/0!</v>
      </c>
    </row>
    <row r="29" spans="1:22" x14ac:dyDescent="0.25">
      <c r="A29" s="48">
        <v>20</v>
      </c>
      <c r="B29" s="49" t="str">
        <f>Input!B44</f>
        <v xml:space="preserve">STEVEN CHRISTIAN 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4" t="e">
        <f t="shared" si="0"/>
        <v>#DIV/0!</v>
      </c>
      <c r="N29" s="51"/>
      <c r="O29" s="51"/>
      <c r="P29" s="51"/>
      <c r="Q29" s="51"/>
      <c r="R29" s="51"/>
      <c r="S29" s="4" t="e">
        <f t="shared" si="1"/>
        <v>#DIV/0!</v>
      </c>
      <c r="T29" s="4" t="e">
        <f t="shared" si="2"/>
        <v>#DIV/0!</v>
      </c>
      <c r="U29" s="42" t="e">
        <f t="shared" si="3"/>
        <v>#DIV/0!</v>
      </c>
      <c r="V29" s="48" t="e">
        <f t="shared" si="4"/>
        <v>#DIV/0!</v>
      </c>
    </row>
    <row r="30" spans="1:22" x14ac:dyDescent="0.25">
      <c r="A30" s="48">
        <v>21</v>
      </c>
      <c r="B30" s="49" t="str">
        <f>Input!B45</f>
        <v/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4" t="e">
        <f t="shared" si="0"/>
        <v>#DIV/0!</v>
      </c>
      <c r="N30" s="51"/>
      <c r="O30" s="51"/>
      <c r="P30" s="51"/>
      <c r="Q30" s="51"/>
      <c r="R30" s="51"/>
      <c r="S30" s="4" t="e">
        <f t="shared" si="1"/>
        <v>#DIV/0!</v>
      </c>
      <c r="T30" s="4" t="e">
        <f t="shared" si="2"/>
        <v>#DIV/0!</v>
      </c>
      <c r="U30" s="42" t="e">
        <f t="shared" si="3"/>
        <v>#DIV/0!</v>
      </c>
      <c r="V30" s="48" t="e">
        <f t="shared" si="4"/>
        <v>#DIV/0!</v>
      </c>
    </row>
    <row r="31" spans="1:22" x14ac:dyDescent="0.25">
      <c r="A31" s="48">
        <v>22</v>
      </c>
      <c r="B31" s="49" t="str">
        <f>Input!B46</f>
        <v/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4" t="e">
        <f t="shared" si="0"/>
        <v>#DIV/0!</v>
      </c>
      <c r="N31" s="51"/>
      <c r="O31" s="51"/>
      <c r="P31" s="51"/>
      <c r="Q31" s="51"/>
      <c r="R31" s="51"/>
      <c r="S31" s="4" t="e">
        <f t="shared" si="1"/>
        <v>#DIV/0!</v>
      </c>
      <c r="T31" s="4" t="e">
        <f t="shared" si="2"/>
        <v>#DIV/0!</v>
      </c>
      <c r="U31" s="42" t="e">
        <f t="shared" si="3"/>
        <v>#DIV/0!</v>
      </c>
      <c r="V31" s="48" t="e">
        <f t="shared" si="4"/>
        <v>#DIV/0!</v>
      </c>
    </row>
    <row r="32" spans="1:22" x14ac:dyDescent="0.25">
      <c r="A32" s="48">
        <v>23</v>
      </c>
      <c r="B32" s="49" t="str">
        <f>Input!B47</f>
        <v/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4" t="e">
        <f t="shared" si="0"/>
        <v>#DIV/0!</v>
      </c>
      <c r="N32" s="51"/>
      <c r="O32" s="51"/>
      <c r="P32" s="51"/>
      <c r="Q32" s="51"/>
      <c r="R32" s="51"/>
      <c r="S32" s="4" t="e">
        <f t="shared" si="1"/>
        <v>#DIV/0!</v>
      </c>
      <c r="T32" s="4" t="e">
        <f t="shared" si="2"/>
        <v>#DIV/0!</v>
      </c>
      <c r="U32" s="42" t="e">
        <f t="shared" si="3"/>
        <v>#DIV/0!</v>
      </c>
      <c r="V32" s="48" t="e">
        <f t="shared" si="4"/>
        <v>#DIV/0!</v>
      </c>
    </row>
    <row r="33" spans="1:22" x14ac:dyDescent="0.25">
      <c r="A33" s="48">
        <v>24</v>
      </c>
      <c r="B33" s="49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4" t="e">
        <f t="shared" si="0"/>
        <v>#DIV/0!</v>
      </c>
      <c r="N33" s="51"/>
      <c r="O33" s="51"/>
      <c r="P33" s="51"/>
      <c r="Q33" s="51"/>
      <c r="R33" s="51"/>
      <c r="S33" s="4" t="e">
        <f t="shared" si="1"/>
        <v>#DIV/0!</v>
      </c>
      <c r="T33" s="4" t="e">
        <f t="shared" si="2"/>
        <v>#DIV/0!</v>
      </c>
      <c r="U33" s="42" t="e">
        <f t="shared" si="3"/>
        <v>#DIV/0!</v>
      </c>
      <c r="V33" s="48" t="e">
        <f t="shared" si="4"/>
        <v>#DIV/0!</v>
      </c>
    </row>
    <row r="35" spans="1:22" x14ac:dyDescent="0.25">
      <c r="Q35" s="43" t="s">
        <v>400</v>
      </c>
      <c r="S35" s="64">
        <f ca="1">NOW()</f>
        <v>42998.391432870369</v>
      </c>
      <c r="T35" s="64"/>
      <c r="U35" s="64"/>
    </row>
    <row r="36" spans="1:22" x14ac:dyDescent="0.25">
      <c r="S36" s="50" t="s">
        <v>28</v>
      </c>
    </row>
    <row r="39" spans="1:22" x14ac:dyDescent="0.25">
      <c r="S39" s="50" t="str">
        <f>Input!D15</f>
        <v>Rosy Fernandez</v>
      </c>
    </row>
  </sheetData>
  <sheetProtection algorithmName="SHA-512" hashValue="yulXCEcE4i09p92ESBQOGXHZrxIe109M0iMXUmhS4GPAHDyVP2tOO2myYbsVBRDBxE4eaK6itK8DEGLxkAQ/bw==" saltValue="ORwc6IeIuGjePwdxbB631g==" spinCount="100000" sheet="1" formatColumns="0"/>
  <mergeCells count="4">
    <mergeCell ref="S35:U35"/>
    <mergeCell ref="A1:V1"/>
    <mergeCell ref="A2:V2"/>
    <mergeCell ref="A3:V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workbookViewId="0">
      <selection activeCell="I10" sqref="I10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9.7109375" style="43" customWidth="1"/>
    <col min="10" max="10" width="5.7109375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10.4</v>
      </c>
      <c r="E5" s="44"/>
      <c r="F5" s="44"/>
      <c r="G5" s="44"/>
      <c r="H5" s="44"/>
      <c r="I5" s="44"/>
      <c r="J5" s="44"/>
      <c r="K5" s="44" t="s">
        <v>4</v>
      </c>
      <c r="L5" s="44" t="s">
        <v>29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31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ALEXANDER JONATHAN K</v>
      </c>
      <c r="C10" s="51"/>
      <c r="D10" s="51"/>
      <c r="E10" s="51"/>
      <c r="F10" s="51"/>
      <c r="G10" s="51"/>
      <c r="H10" s="51"/>
      <c r="I10" s="2" t="e">
        <f>ROUND(AVERAGE(C10:H10),0)</f>
        <v>#DIV/0!</v>
      </c>
      <c r="J10" s="51"/>
      <c r="K10" s="2" t="e">
        <f>ROUND(0.1*I10+0.15*J10,0)</f>
        <v>#DIV/0!</v>
      </c>
      <c r="L10" s="42" t="e">
        <f>ROUND(K10/25*100,0)</f>
        <v>#DIV/0!</v>
      </c>
      <c r="M10" s="48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ALFONADI SUTEDJA</v>
      </c>
      <c r="C11" s="51"/>
      <c r="D11" s="51"/>
      <c r="E11" s="51"/>
      <c r="F11" s="51"/>
      <c r="G11" s="51"/>
      <c r="H11" s="51"/>
      <c r="I11" s="2" t="e">
        <f t="shared" ref="I11:I33" si="0">ROUND(AVERAGE(C11:H11),0)</f>
        <v>#DIV/0!</v>
      </c>
      <c r="J11" s="51"/>
      <c r="K11" s="2" t="e">
        <f t="shared" ref="K11:K33" si="1">ROUND(0.1*I11+0.15*J11,0)</f>
        <v>#DIV/0!</v>
      </c>
      <c r="L11" s="42" t="e">
        <f t="shared" ref="L11:L33" si="2">ROUND(K11/25*100,0)</f>
        <v>#DIV/0!</v>
      </c>
      <c r="M11" s="48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>ANASTASYA AUDREY W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8" t="e">
        <f t="shared" si="3"/>
        <v>#DIV/0!</v>
      </c>
    </row>
    <row r="13" spans="1:13" x14ac:dyDescent="0.25">
      <c r="A13" s="48">
        <v>4</v>
      </c>
      <c r="B13" s="3" t="str">
        <f>Input!B28</f>
        <v>ASHLEY EUGENEA C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8" t="e">
        <f t="shared" si="3"/>
        <v>#DIV/0!</v>
      </c>
    </row>
    <row r="14" spans="1:13" x14ac:dyDescent="0.25">
      <c r="A14" s="48">
        <v>5</v>
      </c>
      <c r="B14" s="3" t="str">
        <f>Input!B29</f>
        <v>CATHERINA C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8" t="e">
        <f t="shared" si="3"/>
        <v>#DIV/0!</v>
      </c>
    </row>
    <row r="15" spans="1:13" x14ac:dyDescent="0.25">
      <c r="A15" s="48">
        <v>6</v>
      </c>
      <c r="B15" s="3" t="str">
        <f>Input!B30</f>
        <v>CHRISTOPHER CONAN K.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8" t="e">
        <f t="shared" si="3"/>
        <v>#DIV/0!</v>
      </c>
    </row>
    <row r="16" spans="1:13" x14ac:dyDescent="0.25">
      <c r="A16" s="48">
        <v>7</v>
      </c>
      <c r="B16" s="3" t="str">
        <f>Input!B31</f>
        <v>CLARISSA NAGA WIJAYA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8" t="e">
        <f t="shared" si="3"/>
        <v>#DIV/0!</v>
      </c>
    </row>
    <row r="17" spans="1:13" x14ac:dyDescent="0.25">
      <c r="A17" s="48">
        <v>8</v>
      </c>
      <c r="B17" s="3" t="str">
        <f>Input!B32</f>
        <v>DAPHNE W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8" t="e">
        <f t="shared" si="3"/>
        <v>#DIV/0!</v>
      </c>
    </row>
    <row r="18" spans="1:13" x14ac:dyDescent="0.25">
      <c r="A18" s="48">
        <v>9</v>
      </c>
      <c r="B18" s="3" t="str">
        <f>Input!B33</f>
        <v>DAVINA RENATA L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8" t="e">
        <f t="shared" si="3"/>
        <v>#DIV/0!</v>
      </c>
    </row>
    <row r="19" spans="1:13" x14ac:dyDescent="0.25">
      <c r="A19" s="48">
        <v>10</v>
      </c>
      <c r="B19" s="3" t="str">
        <f>Input!B34</f>
        <v>DYANTHA HENDRANATA PUTRI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8" t="e">
        <f t="shared" si="3"/>
        <v>#DIV/0!</v>
      </c>
    </row>
    <row r="20" spans="1:13" x14ac:dyDescent="0.25">
      <c r="A20" s="48">
        <v>11</v>
      </c>
      <c r="B20" s="3" t="str">
        <f>Input!B35</f>
        <v>DYLAN GIVEN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8" t="e">
        <f t="shared" si="3"/>
        <v>#DIV/0!</v>
      </c>
    </row>
    <row r="21" spans="1:13" x14ac:dyDescent="0.25">
      <c r="A21" s="48">
        <v>12</v>
      </c>
      <c r="B21" s="3" t="str">
        <f>Input!B36</f>
        <v>FLORINE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8" t="e">
        <f t="shared" si="3"/>
        <v>#DIV/0!</v>
      </c>
    </row>
    <row r="22" spans="1:13" x14ac:dyDescent="0.25">
      <c r="A22" s="48">
        <v>13</v>
      </c>
      <c r="B22" s="3" t="str">
        <f>Input!B37</f>
        <v>JOANNA CAROLINE C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8" t="e">
        <f t="shared" si="3"/>
        <v>#DIV/0!</v>
      </c>
    </row>
    <row r="23" spans="1:13" x14ac:dyDescent="0.25">
      <c r="A23" s="48">
        <v>14</v>
      </c>
      <c r="B23" s="3" t="str">
        <f>Input!B38</f>
        <v>JONATHAN DAVIDSON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8" t="e">
        <f t="shared" si="3"/>
        <v>#DIV/0!</v>
      </c>
    </row>
    <row r="24" spans="1:13" x14ac:dyDescent="0.25">
      <c r="A24" s="48">
        <v>15</v>
      </c>
      <c r="B24" s="3" t="str">
        <f>Input!B39</f>
        <v>JONATHAN LIE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8" t="e">
        <f t="shared" si="3"/>
        <v>#DIV/0!</v>
      </c>
    </row>
    <row r="25" spans="1:13" x14ac:dyDescent="0.25">
      <c r="A25" s="48">
        <v>16</v>
      </c>
      <c r="B25" s="3" t="str">
        <f>Input!B40</f>
        <v>KELVIN JO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8" t="e">
        <f t="shared" si="3"/>
        <v>#DIV/0!</v>
      </c>
    </row>
    <row r="26" spans="1:13" x14ac:dyDescent="0.25">
      <c r="A26" s="48">
        <v>17</v>
      </c>
      <c r="B26" s="3" t="str">
        <f>Input!B41</f>
        <v>MARCELINUS GEORGIO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8" t="e">
        <f t="shared" si="3"/>
        <v>#DIV/0!</v>
      </c>
    </row>
    <row r="27" spans="1:13" x14ac:dyDescent="0.25">
      <c r="A27" s="48">
        <v>18</v>
      </c>
      <c r="B27" s="3" t="str">
        <f>Input!B42</f>
        <v>MATTHEW REYNALDI J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8" t="e">
        <f t="shared" si="3"/>
        <v>#DIV/0!</v>
      </c>
    </row>
    <row r="28" spans="1:13" x14ac:dyDescent="0.25">
      <c r="A28" s="48">
        <v>19</v>
      </c>
      <c r="B28" s="3" t="str">
        <f>Input!B43</f>
        <v>N. JASON L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8" t="e">
        <f t="shared" si="3"/>
        <v>#DIV/0!</v>
      </c>
    </row>
    <row r="29" spans="1:13" x14ac:dyDescent="0.25">
      <c r="A29" s="48">
        <v>20</v>
      </c>
      <c r="B29" s="3" t="str">
        <f>Input!B44</f>
        <v xml:space="preserve">STEVEN CHRISTIAN 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8" t="e">
        <f t="shared" si="3"/>
        <v>#DIV/0!</v>
      </c>
    </row>
    <row r="30" spans="1:13" x14ac:dyDescent="0.25">
      <c r="A30" s="48">
        <v>21</v>
      </c>
      <c r="B30" s="3" t="str">
        <f>Input!B45</f>
        <v/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8" t="e">
        <f t="shared" si="3"/>
        <v>#DIV/0!</v>
      </c>
    </row>
    <row r="31" spans="1:13" x14ac:dyDescent="0.25">
      <c r="A31" s="48">
        <v>22</v>
      </c>
      <c r="B31" s="3" t="str">
        <f>Input!B46</f>
        <v/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8" t="e">
        <f t="shared" si="3"/>
        <v>#DIV/0!</v>
      </c>
    </row>
    <row r="32" spans="1:13" x14ac:dyDescent="0.25">
      <c r="A32" s="48">
        <v>23</v>
      </c>
      <c r="B32" s="3" t="str">
        <f>Input!B47</f>
        <v/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8" t="e">
        <f t="shared" si="3"/>
        <v>#DIV/0!</v>
      </c>
    </row>
    <row r="33" spans="1:1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8" t="e">
        <f t="shared" si="3"/>
        <v>#DIV/0!</v>
      </c>
    </row>
    <row r="35" spans="1:13" x14ac:dyDescent="0.25">
      <c r="I35" s="43" t="s">
        <v>400</v>
      </c>
      <c r="K35" s="64">
        <f ca="1">NOW()</f>
        <v>42998.391432870369</v>
      </c>
      <c r="L35" s="64"/>
      <c r="M35" s="64"/>
    </row>
    <row r="36" spans="1:13" x14ac:dyDescent="0.25">
      <c r="K36" s="50" t="s">
        <v>28</v>
      </c>
    </row>
    <row r="39" spans="1:13" x14ac:dyDescent="0.25">
      <c r="K39" s="50" t="str">
        <f>Input!D15</f>
        <v>Rosy Fernandez</v>
      </c>
    </row>
  </sheetData>
  <sheetProtection password="C616" sheet="1" objects="1" scenarios="1" formatColumns="0"/>
  <mergeCells count="4">
    <mergeCell ref="K35:M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topLeftCell="B1" workbookViewId="0">
      <selection activeCell="T10" sqref="T10"/>
    </sheetView>
  </sheetViews>
  <sheetFormatPr defaultRowHeight="15" x14ac:dyDescent="0.25"/>
  <cols>
    <col min="1" max="1" width="8.140625" style="43" customWidth="1"/>
    <col min="2" max="2" width="26.28515625" style="43" customWidth="1"/>
    <col min="3" max="12" width="5.140625" style="43" customWidth="1"/>
    <col min="13" max="13" width="7.7109375" style="43" bestFit="1" customWidth="1"/>
    <col min="14" max="19" width="5.140625" style="43" customWidth="1"/>
    <col min="20" max="20" width="10" style="43" customWidth="1"/>
    <col min="21" max="22" width="7.85546875" style="43" customWidth="1"/>
    <col min="23" max="16384" width="9.140625" style="43"/>
  </cols>
  <sheetData>
    <row r="1" spans="1:2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</row>
    <row r="2" spans="1:2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</row>
    <row r="4" spans="1:2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23" x14ac:dyDescent="0.25">
      <c r="B5" s="44" t="s">
        <v>1</v>
      </c>
      <c r="C5" s="44" t="str">
        <f>'Term 1'!C5</f>
        <v>:</v>
      </c>
      <c r="D5" s="44">
        <f>Input!K16</f>
        <v>10.4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 t="s">
        <v>4</v>
      </c>
      <c r="V5" s="44" t="s">
        <v>32</v>
      </c>
      <c r="W5" s="44"/>
    </row>
    <row r="6" spans="1:23" x14ac:dyDescent="0.25">
      <c r="B6" s="44" t="s">
        <v>2</v>
      </c>
      <c r="C6" s="44" t="str">
        <f>'Term 1'!C6</f>
        <v>: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x14ac:dyDescent="0.25">
      <c r="B7" s="44" t="s">
        <v>3</v>
      </c>
      <c r="C7" s="44" t="str">
        <f>'Term 1'!C7</f>
        <v>: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</row>
    <row r="9" spans="1:23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30</v>
      </c>
      <c r="O9" s="46" t="s">
        <v>18</v>
      </c>
      <c r="P9" s="46" t="s">
        <v>19</v>
      </c>
      <c r="Q9" s="46" t="s">
        <v>20</v>
      </c>
      <c r="R9" s="46" t="s">
        <v>21</v>
      </c>
      <c r="S9" s="46" t="s">
        <v>22</v>
      </c>
      <c r="T9" s="46" t="s">
        <v>401</v>
      </c>
      <c r="U9" s="46" t="s">
        <v>25</v>
      </c>
      <c r="V9" s="47">
        <v>1</v>
      </c>
      <c r="W9" s="53" t="s">
        <v>40</v>
      </c>
    </row>
    <row r="10" spans="1:23" x14ac:dyDescent="0.25">
      <c r="A10" s="48">
        <v>1</v>
      </c>
      <c r="B10" s="3" t="str">
        <f>Input!B25</f>
        <v>ALEXANDER JONATHAN K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2" t="e">
        <f>ROUND(AVERAGE(C10:L10),0)</f>
        <v>#DIV/0!</v>
      </c>
      <c r="N10" s="51"/>
      <c r="O10" s="51"/>
      <c r="P10" s="51"/>
      <c r="Q10" s="51"/>
      <c r="R10" s="51"/>
      <c r="S10" s="51"/>
      <c r="T10" s="2" t="e">
        <f>ROUND(AVERAGE(N10:S10),0)</f>
        <v>#DIV/0!</v>
      </c>
      <c r="U10" s="2" t="e">
        <f t="shared" ref="U10:U33" si="0">ROUND(0.05*M10+0.1*T10,0)</f>
        <v>#DIV/0!</v>
      </c>
      <c r="V10" s="42" t="e">
        <f>ROUND(U10/15*100,0)</f>
        <v>#DIV/0!</v>
      </c>
      <c r="W10" s="46" t="e">
        <f>IF(V10&gt;=90,"A*",IF(V10&gt;=80,"A", IF(V10&gt;=70,"B",IF(V10&gt;=60,"C",IF(V10&gt;=50,"D",IF(V10&gt;=40,"E","U"))))))</f>
        <v>#DIV/0!</v>
      </c>
    </row>
    <row r="11" spans="1:23" x14ac:dyDescent="0.25">
      <c r="A11" s="48">
        <v>2</v>
      </c>
      <c r="B11" s="3" t="str">
        <f>Input!B26</f>
        <v>ALFONADI SUTEDJA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2" t="e">
        <f t="shared" ref="M11:M33" si="1">ROUND(AVERAGE(C11:L11),0)</f>
        <v>#DIV/0!</v>
      </c>
      <c r="N11" s="51"/>
      <c r="O11" s="51"/>
      <c r="P11" s="51"/>
      <c r="Q11" s="51"/>
      <c r="R11" s="51"/>
      <c r="S11" s="51"/>
      <c r="T11" s="2" t="e">
        <f t="shared" ref="T11:T33" si="2">ROUND(AVERAGE(N11:S11),0)</f>
        <v>#DIV/0!</v>
      </c>
      <c r="U11" s="2" t="e">
        <f t="shared" si="0"/>
        <v>#DIV/0!</v>
      </c>
      <c r="V11" s="42" t="e">
        <f t="shared" ref="V11:V33" si="3">ROUND(U11/15*100,0)</f>
        <v>#DIV/0!</v>
      </c>
      <c r="W11" s="46" t="e">
        <f t="shared" ref="W11:W33" si="4">IF(V11&gt;=90,"A*",IF(V11&gt;=80,"A", IF(V11&gt;=70,"B",IF(V11&gt;=60,"C",IF(V11&gt;=50,"D",IF(V11&gt;=40,"E","U"))))))</f>
        <v>#DIV/0!</v>
      </c>
    </row>
    <row r="12" spans="1:23" x14ac:dyDescent="0.25">
      <c r="A12" s="48">
        <v>3</v>
      </c>
      <c r="B12" s="3" t="str">
        <f>Input!B27</f>
        <v>ANASTASYA AUDREY W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2" t="e">
        <f t="shared" si="1"/>
        <v>#DIV/0!</v>
      </c>
      <c r="N12" s="51"/>
      <c r="O12" s="51"/>
      <c r="P12" s="51"/>
      <c r="Q12" s="51"/>
      <c r="R12" s="51"/>
      <c r="S12" s="51"/>
      <c r="T12" s="2" t="e">
        <f t="shared" si="2"/>
        <v>#DIV/0!</v>
      </c>
      <c r="U12" s="2" t="e">
        <f t="shared" si="0"/>
        <v>#DIV/0!</v>
      </c>
      <c r="V12" s="42" t="e">
        <f t="shared" si="3"/>
        <v>#DIV/0!</v>
      </c>
      <c r="W12" s="46" t="e">
        <f t="shared" si="4"/>
        <v>#DIV/0!</v>
      </c>
    </row>
    <row r="13" spans="1:23" x14ac:dyDescent="0.25">
      <c r="A13" s="48">
        <v>4</v>
      </c>
      <c r="B13" s="3" t="str">
        <f>Input!B28</f>
        <v>ASHLEY EUGENEA C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2" t="e">
        <f t="shared" si="1"/>
        <v>#DIV/0!</v>
      </c>
      <c r="N13" s="51"/>
      <c r="O13" s="51"/>
      <c r="P13" s="51"/>
      <c r="Q13" s="51"/>
      <c r="R13" s="51"/>
      <c r="S13" s="51"/>
      <c r="T13" s="2" t="e">
        <f t="shared" si="2"/>
        <v>#DIV/0!</v>
      </c>
      <c r="U13" s="2" t="e">
        <f t="shared" si="0"/>
        <v>#DIV/0!</v>
      </c>
      <c r="V13" s="42" t="e">
        <f t="shared" si="3"/>
        <v>#DIV/0!</v>
      </c>
      <c r="W13" s="46" t="e">
        <f t="shared" si="4"/>
        <v>#DIV/0!</v>
      </c>
    </row>
    <row r="14" spans="1:23" x14ac:dyDescent="0.25">
      <c r="A14" s="48">
        <v>5</v>
      </c>
      <c r="B14" s="3" t="str">
        <f>Input!B29</f>
        <v>CATHERINA C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2" t="e">
        <f t="shared" si="1"/>
        <v>#DIV/0!</v>
      </c>
      <c r="N14" s="51"/>
      <c r="O14" s="51"/>
      <c r="P14" s="51"/>
      <c r="Q14" s="51"/>
      <c r="R14" s="51"/>
      <c r="S14" s="51"/>
      <c r="T14" s="2" t="e">
        <f t="shared" si="2"/>
        <v>#DIV/0!</v>
      </c>
      <c r="U14" s="2" t="e">
        <f t="shared" si="0"/>
        <v>#DIV/0!</v>
      </c>
      <c r="V14" s="42" t="e">
        <f t="shared" si="3"/>
        <v>#DIV/0!</v>
      </c>
      <c r="W14" s="46" t="e">
        <f t="shared" si="4"/>
        <v>#DIV/0!</v>
      </c>
    </row>
    <row r="15" spans="1:23" x14ac:dyDescent="0.25">
      <c r="A15" s="48">
        <v>6</v>
      </c>
      <c r="B15" s="3" t="str">
        <f>Input!B30</f>
        <v>CHRISTOPHER CONAN K.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2" t="e">
        <f t="shared" si="1"/>
        <v>#DIV/0!</v>
      </c>
      <c r="N15" s="51"/>
      <c r="O15" s="51"/>
      <c r="P15" s="51"/>
      <c r="Q15" s="51"/>
      <c r="R15" s="51"/>
      <c r="S15" s="51"/>
      <c r="T15" s="2" t="e">
        <f t="shared" si="2"/>
        <v>#DIV/0!</v>
      </c>
      <c r="U15" s="2" t="e">
        <f t="shared" si="0"/>
        <v>#DIV/0!</v>
      </c>
      <c r="V15" s="42" t="e">
        <f t="shared" si="3"/>
        <v>#DIV/0!</v>
      </c>
      <c r="W15" s="46" t="e">
        <f t="shared" si="4"/>
        <v>#DIV/0!</v>
      </c>
    </row>
    <row r="16" spans="1:23" x14ac:dyDescent="0.25">
      <c r="A16" s="48">
        <v>7</v>
      </c>
      <c r="B16" s="3" t="str">
        <f>Input!B31</f>
        <v>CLARISSA NAGA WIJAYA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2" t="e">
        <f t="shared" si="1"/>
        <v>#DIV/0!</v>
      </c>
      <c r="N16" s="51"/>
      <c r="O16" s="51"/>
      <c r="P16" s="51"/>
      <c r="Q16" s="51"/>
      <c r="R16" s="51"/>
      <c r="S16" s="51"/>
      <c r="T16" s="2" t="e">
        <f t="shared" si="2"/>
        <v>#DIV/0!</v>
      </c>
      <c r="U16" s="2" t="e">
        <f t="shared" si="0"/>
        <v>#DIV/0!</v>
      </c>
      <c r="V16" s="42" t="e">
        <f t="shared" si="3"/>
        <v>#DIV/0!</v>
      </c>
      <c r="W16" s="46" t="e">
        <f t="shared" si="4"/>
        <v>#DIV/0!</v>
      </c>
    </row>
    <row r="17" spans="1:23" x14ac:dyDescent="0.25">
      <c r="A17" s="48">
        <v>8</v>
      </c>
      <c r="B17" s="3" t="str">
        <f>Input!B32</f>
        <v>DAPHNE W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2" t="e">
        <f t="shared" si="1"/>
        <v>#DIV/0!</v>
      </c>
      <c r="N17" s="51"/>
      <c r="O17" s="51"/>
      <c r="P17" s="51"/>
      <c r="Q17" s="51"/>
      <c r="R17" s="51"/>
      <c r="S17" s="51"/>
      <c r="T17" s="2" t="e">
        <f t="shared" si="2"/>
        <v>#DIV/0!</v>
      </c>
      <c r="U17" s="2" t="e">
        <f t="shared" si="0"/>
        <v>#DIV/0!</v>
      </c>
      <c r="V17" s="42" t="e">
        <f t="shared" si="3"/>
        <v>#DIV/0!</v>
      </c>
      <c r="W17" s="46" t="e">
        <f t="shared" si="4"/>
        <v>#DIV/0!</v>
      </c>
    </row>
    <row r="18" spans="1:23" x14ac:dyDescent="0.25">
      <c r="A18" s="48">
        <v>9</v>
      </c>
      <c r="B18" s="3" t="str">
        <f>Input!B33</f>
        <v>DAVINA RENATA L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2" t="e">
        <f t="shared" si="1"/>
        <v>#DIV/0!</v>
      </c>
      <c r="N18" s="51"/>
      <c r="O18" s="51"/>
      <c r="P18" s="51"/>
      <c r="Q18" s="51"/>
      <c r="R18" s="51"/>
      <c r="S18" s="51"/>
      <c r="T18" s="2" t="e">
        <f t="shared" si="2"/>
        <v>#DIV/0!</v>
      </c>
      <c r="U18" s="2" t="e">
        <f t="shared" si="0"/>
        <v>#DIV/0!</v>
      </c>
      <c r="V18" s="42" t="e">
        <f t="shared" si="3"/>
        <v>#DIV/0!</v>
      </c>
      <c r="W18" s="46" t="e">
        <f t="shared" si="4"/>
        <v>#DIV/0!</v>
      </c>
    </row>
    <row r="19" spans="1:23" x14ac:dyDescent="0.25">
      <c r="A19" s="48">
        <v>10</v>
      </c>
      <c r="B19" s="3" t="str">
        <f>Input!B34</f>
        <v>DYANTHA HENDRANATA PUTRI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2" t="e">
        <f t="shared" si="1"/>
        <v>#DIV/0!</v>
      </c>
      <c r="N19" s="51"/>
      <c r="O19" s="51"/>
      <c r="P19" s="51"/>
      <c r="Q19" s="51"/>
      <c r="R19" s="51"/>
      <c r="S19" s="51"/>
      <c r="T19" s="2" t="e">
        <f t="shared" si="2"/>
        <v>#DIV/0!</v>
      </c>
      <c r="U19" s="2" t="e">
        <f t="shared" si="0"/>
        <v>#DIV/0!</v>
      </c>
      <c r="V19" s="42" t="e">
        <f t="shared" si="3"/>
        <v>#DIV/0!</v>
      </c>
      <c r="W19" s="46" t="e">
        <f t="shared" si="4"/>
        <v>#DIV/0!</v>
      </c>
    </row>
    <row r="20" spans="1:23" x14ac:dyDescent="0.25">
      <c r="A20" s="48">
        <v>11</v>
      </c>
      <c r="B20" s="3" t="str">
        <f>Input!B35</f>
        <v>DYLAN GIVEN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2" t="e">
        <f t="shared" si="1"/>
        <v>#DIV/0!</v>
      </c>
      <c r="N20" s="51"/>
      <c r="O20" s="51"/>
      <c r="P20" s="51"/>
      <c r="Q20" s="51"/>
      <c r="R20" s="51"/>
      <c r="S20" s="51"/>
      <c r="T20" s="2" t="e">
        <f t="shared" si="2"/>
        <v>#DIV/0!</v>
      </c>
      <c r="U20" s="2" t="e">
        <f t="shared" si="0"/>
        <v>#DIV/0!</v>
      </c>
      <c r="V20" s="42" t="e">
        <f t="shared" si="3"/>
        <v>#DIV/0!</v>
      </c>
      <c r="W20" s="46" t="e">
        <f t="shared" si="4"/>
        <v>#DIV/0!</v>
      </c>
    </row>
    <row r="21" spans="1:23" x14ac:dyDescent="0.25">
      <c r="A21" s="48">
        <v>12</v>
      </c>
      <c r="B21" s="3" t="str">
        <f>Input!B36</f>
        <v>FLORINE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2" t="e">
        <f t="shared" si="1"/>
        <v>#DIV/0!</v>
      </c>
      <c r="N21" s="51"/>
      <c r="O21" s="51"/>
      <c r="P21" s="51"/>
      <c r="Q21" s="51"/>
      <c r="R21" s="51"/>
      <c r="S21" s="51"/>
      <c r="T21" s="2" t="e">
        <f t="shared" si="2"/>
        <v>#DIV/0!</v>
      </c>
      <c r="U21" s="2" t="e">
        <f t="shared" si="0"/>
        <v>#DIV/0!</v>
      </c>
      <c r="V21" s="42" t="e">
        <f t="shared" si="3"/>
        <v>#DIV/0!</v>
      </c>
      <c r="W21" s="46" t="e">
        <f t="shared" si="4"/>
        <v>#DIV/0!</v>
      </c>
    </row>
    <row r="22" spans="1:23" x14ac:dyDescent="0.25">
      <c r="A22" s="48">
        <v>13</v>
      </c>
      <c r="B22" s="3" t="str">
        <f>Input!B37</f>
        <v>JOANNA CAROLINE C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2" t="e">
        <f t="shared" si="1"/>
        <v>#DIV/0!</v>
      </c>
      <c r="N22" s="51"/>
      <c r="O22" s="51"/>
      <c r="P22" s="51"/>
      <c r="Q22" s="51"/>
      <c r="R22" s="51"/>
      <c r="S22" s="51"/>
      <c r="T22" s="2" t="e">
        <f t="shared" si="2"/>
        <v>#DIV/0!</v>
      </c>
      <c r="U22" s="2" t="e">
        <f t="shared" si="0"/>
        <v>#DIV/0!</v>
      </c>
      <c r="V22" s="42" t="e">
        <f t="shared" si="3"/>
        <v>#DIV/0!</v>
      </c>
      <c r="W22" s="46" t="e">
        <f t="shared" si="4"/>
        <v>#DIV/0!</v>
      </c>
    </row>
    <row r="23" spans="1:23" x14ac:dyDescent="0.25">
      <c r="A23" s="48">
        <v>14</v>
      </c>
      <c r="B23" s="3" t="str">
        <f>Input!B38</f>
        <v>JONATHAN DAVIDSON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2" t="e">
        <f t="shared" si="1"/>
        <v>#DIV/0!</v>
      </c>
      <c r="N23" s="51"/>
      <c r="O23" s="51"/>
      <c r="P23" s="51"/>
      <c r="Q23" s="51"/>
      <c r="R23" s="51"/>
      <c r="S23" s="51"/>
      <c r="T23" s="2" t="e">
        <f t="shared" si="2"/>
        <v>#DIV/0!</v>
      </c>
      <c r="U23" s="2" t="e">
        <f t="shared" si="0"/>
        <v>#DIV/0!</v>
      </c>
      <c r="V23" s="42" t="e">
        <f t="shared" si="3"/>
        <v>#DIV/0!</v>
      </c>
      <c r="W23" s="46" t="e">
        <f t="shared" si="4"/>
        <v>#DIV/0!</v>
      </c>
    </row>
    <row r="24" spans="1:23" x14ac:dyDescent="0.25">
      <c r="A24" s="48">
        <v>15</v>
      </c>
      <c r="B24" s="3" t="str">
        <f>Input!B39</f>
        <v>JONATHAN LIE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2" t="e">
        <f t="shared" si="1"/>
        <v>#DIV/0!</v>
      </c>
      <c r="N24" s="51"/>
      <c r="O24" s="51"/>
      <c r="P24" s="51"/>
      <c r="Q24" s="51"/>
      <c r="R24" s="51"/>
      <c r="S24" s="51"/>
      <c r="T24" s="2" t="e">
        <f t="shared" si="2"/>
        <v>#DIV/0!</v>
      </c>
      <c r="U24" s="2" t="e">
        <f t="shared" si="0"/>
        <v>#DIV/0!</v>
      </c>
      <c r="V24" s="42" t="e">
        <f t="shared" si="3"/>
        <v>#DIV/0!</v>
      </c>
      <c r="W24" s="46" t="e">
        <f t="shared" si="4"/>
        <v>#DIV/0!</v>
      </c>
    </row>
    <row r="25" spans="1:23" x14ac:dyDescent="0.25">
      <c r="A25" s="48">
        <v>16</v>
      </c>
      <c r="B25" s="3" t="str">
        <f>Input!B40</f>
        <v>KELVIN JO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2" t="e">
        <f t="shared" si="1"/>
        <v>#DIV/0!</v>
      </c>
      <c r="N25" s="51"/>
      <c r="O25" s="51"/>
      <c r="P25" s="51"/>
      <c r="Q25" s="51"/>
      <c r="R25" s="51"/>
      <c r="S25" s="51"/>
      <c r="T25" s="2" t="e">
        <f t="shared" si="2"/>
        <v>#DIV/0!</v>
      </c>
      <c r="U25" s="2" t="e">
        <f t="shared" si="0"/>
        <v>#DIV/0!</v>
      </c>
      <c r="V25" s="42" t="e">
        <f t="shared" si="3"/>
        <v>#DIV/0!</v>
      </c>
      <c r="W25" s="46" t="e">
        <f t="shared" si="4"/>
        <v>#DIV/0!</v>
      </c>
    </row>
    <row r="26" spans="1:23" x14ac:dyDescent="0.25">
      <c r="A26" s="48">
        <v>17</v>
      </c>
      <c r="B26" s="3" t="str">
        <f>Input!B41</f>
        <v>MARCELINUS GEORGIO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2" t="e">
        <f t="shared" si="1"/>
        <v>#DIV/0!</v>
      </c>
      <c r="N26" s="51"/>
      <c r="O26" s="51"/>
      <c r="P26" s="51"/>
      <c r="Q26" s="51"/>
      <c r="R26" s="51"/>
      <c r="S26" s="51"/>
      <c r="T26" s="2" t="e">
        <f t="shared" si="2"/>
        <v>#DIV/0!</v>
      </c>
      <c r="U26" s="2" t="e">
        <f t="shared" si="0"/>
        <v>#DIV/0!</v>
      </c>
      <c r="V26" s="42" t="e">
        <f t="shared" si="3"/>
        <v>#DIV/0!</v>
      </c>
      <c r="W26" s="46" t="e">
        <f t="shared" si="4"/>
        <v>#DIV/0!</v>
      </c>
    </row>
    <row r="27" spans="1:23" x14ac:dyDescent="0.25">
      <c r="A27" s="48">
        <v>18</v>
      </c>
      <c r="B27" s="3" t="str">
        <f>Input!B42</f>
        <v>MATTHEW REYNALDI J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2" t="e">
        <f t="shared" si="1"/>
        <v>#DIV/0!</v>
      </c>
      <c r="N27" s="51"/>
      <c r="O27" s="51"/>
      <c r="P27" s="51"/>
      <c r="Q27" s="51"/>
      <c r="R27" s="51"/>
      <c r="S27" s="51"/>
      <c r="T27" s="2" t="e">
        <f t="shared" si="2"/>
        <v>#DIV/0!</v>
      </c>
      <c r="U27" s="2" t="e">
        <f t="shared" si="0"/>
        <v>#DIV/0!</v>
      </c>
      <c r="V27" s="42" t="e">
        <f t="shared" si="3"/>
        <v>#DIV/0!</v>
      </c>
      <c r="W27" s="46" t="e">
        <f t="shared" si="4"/>
        <v>#DIV/0!</v>
      </c>
    </row>
    <row r="28" spans="1:23" x14ac:dyDescent="0.25">
      <c r="A28" s="48">
        <v>19</v>
      </c>
      <c r="B28" s="3" t="str">
        <f>Input!B43</f>
        <v>N. JASON L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2" t="e">
        <f t="shared" si="1"/>
        <v>#DIV/0!</v>
      </c>
      <c r="N28" s="51"/>
      <c r="O28" s="51"/>
      <c r="P28" s="51"/>
      <c r="Q28" s="51"/>
      <c r="R28" s="51"/>
      <c r="S28" s="51"/>
      <c r="T28" s="2" t="e">
        <f t="shared" si="2"/>
        <v>#DIV/0!</v>
      </c>
      <c r="U28" s="2" t="e">
        <f t="shared" si="0"/>
        <v>#DIV/0!</v>
      </c>
      <c r="V28" s="42" t="e">
        <f t="shared" si="3"/>
        <v>#DIV/0!</v>
      </c>
      <c r="W28" s="46" t="e">
        <f t="shared" si="4"/>
        <v>#DIV/0!</v>
      </c>
    </row>
    <row r="29" spans="1:23" x14ac:dyDescent="0.25">
      <c r="A29" s="48">
        <v>20</v>
      </c>
      <c r="B29" s="3" t="str">
        <f>Input!B44</f>
        <v xml:space="preserve">STEVEN CHRISTIAN 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2" t="e">
        <f t="shared" si="1"/>
        <v>#DIV/0!</v>
      </c>
      <c r="N29" s="51"/>
      <c r="O29" s="51"/>
      <c r="P29" s="51"/>
      <c r="Q29" s="51"/>
      <c r="R29" s="51"/>
      <c r="S29" s="51"/>
      <c r="T29" s="2" t="e">
        <f t="shared" si="2"/>
        <v>#DIV/0!</v>
      </c>
      <c r="U29" s="2" t="e">
        <f t="shared" si="0"/>
        <v>#DIV/0!</v>
      </c>
      <c r="V29" s="42" t="e">
        <f t="shared" si="3"/>
        <v>#DIV/0!</v>
      </c>
      <c r="W29" s="46" t="e">
        <f t="shared" si="4"/>
        <v>#DIV/0!</v>
      </c>
    </row>
    <row r="30" spans="1:23" x14ac:dyDescent="0.25">
      <c r="A30" s="48">
        <v>21</v>
      </c>
      <c r="B30" s="3" t="str">
        <f>Input!B45</f>
        <v/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2" t="e">
        <f t="shared" si="1"/>
        <v>#DIV/0!</v>
      </c>
      <c r="N30" s="51"/>
      <c r="O30" s="51"/>
      <c r="P30" s="51"/>
      <c r="Q30" s="51"/>
      <c r="R30" s="51"/>
      <c r="S30" s="51"/>
      <c r="T30" s="2" t="e">
        <f t="shared" si="2"/>
        <v>#DIV/0!</v>
      </c>
      <c r="U30" s="2" t="e">
        <f t="shared" si="0"/>
        <v>#DIV/0!</v>
      </c>
      <c r="V30" s="42" t="e">
        <f t="shared" si="3"/>
        <v>#DIV/0!</v>
      </c>
      <c r="W30" s="46" t="e">
        <f t="shared" si="4"/>
        <v>#DIV/0!</v>
      </c>
    </row>
    <row r="31" spans="1:23" x14ac:dyDescent="0.25">
      <c r="A31" s="48">
        <v>22</v>
      </c>
      <c r="B31" s="3" t="str">
        <f>Input!B46</f>
        <v/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2" t="e">
        <f t="shared" si="1"/>
        <v>#DIV/0!</v>
      </c>
      <c r="N31" s="51"/>
      <c r="O31" s="51"/>
      <c r="P31" s="51"/>
      <c r="Q31" s="51"/>
      <c r="R31" s="51"/>
      <c r="S31" s="51"/>
      <c r="T31" s="2" t="e">
        <f t="shared" si="2"/>
        <v>#DIV/0!</v>
      </c>
      <c r="U31" s="2" t="e">
        <f t="shared" si="0"/>
        <v>#DIV/0!</v>
      </c>
      <c r="V31" s="42" t="e">
        <f t="shared" si="3"/>
        <v>#DIV/0!</v>
      </c>
      <c r="W31" s="46" t="e">
        <f t="shared" si="4"/>
        <v>#DIV/0!</v>
      </c>
    </row>
    <row r="32" spans="1:23" x14ac:dyDescent="0.25">
      <c r="A32" s="48">
        <v>23</v>
      </c>
      <c r="B32" s="3" t="str">
        <f>Input!B47</f>
        <v/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2" t="e">
        <f t="shared" si="1"/>
        <v>#DIV/0!</v>
      </c>
      <c r="N32" s="51"/>
      <c r="O32" s="51"/>
      <c r="P32" s="51"/>
      <c r="Q32" s="51"/>
      <c r="R32" s="51"/>
      <c r="S32" s="51"/>
      <c r="T32" s="2" t="e">
        <f t="shared" si="2"/>
        <v>#DIV/0!</v>
      </c>
      <c r="U32" s="2" t="e">
        <f t="shared" si="0"/>
        <v>#DIV/0!</v>
      </c>
      <c r="V32" s="42" t="e">
        <f t="shared" si="3"/>
        <v>#DIV/0!</v>
      </c>
      <c r="W32" s="46" t="e">
        <f t="shared" si="4"/>
        <v>#DIV/0!</v>
      </c>
    </row>
    <row r="33" spans="1:2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2" t="e">
        <f t="shared" si="1"/>
        <v>#DIV/0!</v>
      </c>
      <c r="N33" s="51"/>
      <c r="O33" s="51"/>
      <c r="P33" s="51"/>
      <c r="Q33" s="51"/>
      <c r="R33" s="51"/>
      <c r="S33" s="51"/>
      <c r="T33" s="2" t="e">
        <f t="shared" si="2"/>
        <v>#DIV/0!</v>
      </c>
      <c r="U33" s="2" t="e">
        <f t="shared" si="0"/>
        <v>#DIV/0!</v>
      </c>
      <c r="V33" s="42" t="e">
        <f t="shared" si="3"/>
        <v>#DIV/0!</v>
      </c>
      <c r="W33" s="46" t="e">
        <f t="shared" si="4"/>
        <v>#DIV/0!</v>
      </c>
    </row>
    <row r="35" spans="1:23" x14ac:dyDescent="0.25">
      <c r="T35" s="43" t="s">
        <v>400</v>
      </c>
      <c r="U35" s="64">
        <f ca="1">NOW()</f>
        <v>42998.391432870369</v>
      </c>
      <c r="V35" s="64"/>
      <c r="W35" s="64"/>
    </row>
    <row r="36" spans="1:23" x14ac:dyDescent="0.25">
      <c r="U36" s="50" t="s">
        <v>28</v>
      </c>
    </row>
    <row r="39" spans="1:23" x14ac:dyDescent="0.25">
      <c r="U39" s="50" t="str">
        <f>Input!D15</f>
        <v>Rosy Fernandez</v>
      </c>
    </row>
  </sheetData>
  <sheetProtection password="C616" sheet="1" objects="1" scenarios="1" formatColumns="0"/>
  <mergeCells count="4">
    <mergeCell ref="U35:W35"/>
    <mergeCell ref="A1:W1"/>
    <mergeCell ref="A2:W2"/>
    <mergeCell ref="A3:W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9"/>
  <sheetViews>
    <sheetView workbookViewId="0">
      <selection activeCell="O14" sqref="O14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10.5703125" style="43" customWidth="1"/>
    <col min="10" max="10" width="11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10.4</v>
      </c>
      <c r="E5" s="44"/>
      <c r="F5" s="44"/>
      <c r="G5" s="44"/>
      <c r="H5" s="44"/>
      <c r="I5" s="44"/>
      <c r="J5" s="44"/>
      <c r="K5" s="44" t="s">
        <v>4</v>
      </c>
      <c r="L5" s="44" t="s">
        <v>33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34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ALEXANDER JONATHAN K</v>
      </c>
      <c r="C10" s="51"/>
      <c r="D10" s="51"/>
      <c r="E10" s="51"/>
      <c r="F10" s="51"/>
      <c r="G10" s="51"/>
      <c r="H10" s="51"/>
      <c r="I10" s="2" t="e">
        <f>ROUND(AVERAGE(C10:H10),0)</f>
        <v>#DIV/0!</v>
      </c>
      <c r="J10" s="51"/>
      <c r="K10" s="2" t="e">
        <f>ROUND(0.1*I10+0.35*J10,0)</f>
        <v>#DIV/0!</v>
      </c>
      <c r="L10" s="42" t="e">
        <f>ROUND(K10/45*100,0)</f>
        <v>#DIV/0!</v>
      </c>
      <c r="M10" s="46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ALFONADI SUTEDJA</v>
      </c>
      <c r="C11" s="51"/>
      <c r="D11" s="51"/>
      <c r="E11" s="51"/>
      <c r="F11" s="51"/>
      <c r="G11" s="51"/>
      <c r="H11" s="51"/>
      <c r="I11" s="2" t="e">
        <f t="shared" ref="I11:I33" si="0">ROUND(AVERAGE(C11:H11),0)</f>
        <v>#DIV/0!</v>
      </c>
      <c r="J11" s="51"/>
      <c r="K11" s="2" t="e">
        <f t="shared" ref="K11:K33" si="1">ROUND(0.1*I11+0.35*J11,0)</f>
        <v>#DIV/0!</v>
      </c>
      <c r="L11" s="42" t="e">
        <f t="shared" ref="L11:L33" si="2">ROUND(K11/45*100,0)</f>
        <v>#DIV/0!</v>
      </c>
      <c r="M11" s="46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>ANASTASYA AUDREY W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6" t="e">
        <f t="shared" si="3"/>
        <v>#DIV/0!</v>
      </c>
    </row>
    <row r="13" spans="1:13" x14ac:dyDescent="0.25">
      <c r="A13" s="48">
        <v>4</v>
      </c>
      <c r="B13" s="3" t="str">
        <f>Input!B28</f>
        <v>ASHLEY EUGENEA C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6" t="e">
        <f t="shared" si="3"/>
        <v>#DIV/0!</v>
      </c>
    </row>
    <row r="14" spans="1:13" x14ac:dyDescent="0.25">
      <c r="A14" s="48">
        <v>5</v>
      </c>
      <c r="B14" s="3" t="str">
        <f>Input!B29</f>
        <v>CATHERINA C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6" t="e">
        <f t="shared" si="3"/>
        <v>#DIV/0!</v>
      </c>
    </row>
    <row r="15" spans="1:13" x14ac:dyDescent="0.25">
      <c r="A15" s="48">
        <v>6</v>
      </c>
      <c r="B15" s="3" t="str">
        <f>Input!B30</f>
        <v>CHRISTOPHER CONAN K.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6" t="e">
        <f t="shared" si="3"/>
        <v>#DIV/0!</v>
      </c>
    </row>
    <row r="16" spans="1:13" x14ac:dyDescent="0.25">
      <c r="A16" s="48">
        <v>7</v>
      </c>
      <c r="B16" s="3" t="str">
        <f>Input!B31</f>
        <v>CLARISSA NAGA WIJAYA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6" t="e">
        <f t="shared" si="3"/>
        <v>#DIV/0!</v>
      </c>
    </row>
    <row r="17" spans="1:13" x14ac:dyDescent="0.25">
      <c r="A17" s="48">
        <v>8</v>
      </c>
      <c r="B17" s="3" t="str">
        <f>Input!B32</f>
        <v>DAPHNE W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6" t="e">
        <f t="shared" si="3"/>
        <v>#DIV/0!</v>
      </c>
    </row>
    <row r="18" spans="1:13" x14ac:dyDescent="0.25">
      <c r="A18" s="48">
        <v>9</v>
      </c>
      <c r="B18" s="3" t="str">
        <f>Input!B33</f>
        <v>DAVINA RENATA L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6" t="e">
        <f t="shared" si="3"/>
        <v>#DIV/0!</v>
      </c>
    </row>
    <row r="19" spans="1:13" x14ac:dyDescent="0.25">
      <c r="A19" s="48">
        <v>10</v>
      </c>
      <c r="B19" s="3" t="str">
        <f>Input!B34</f>
        <v>DYANTHA HENDRANATA PUTRI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6" t="e">
        <f t="shared" si="3"/>
        <v>#DIV/0!</v>
      </c>
    </row>
    <row r="20" spans="1:13" x14ac:dyDescent="0.25">
      <c r="A20" s="48">
        <v>11</v>
      </c>
      <c r="B20" s="3" t="str">
        <f>Input!B35</f>
        <v>DYLAN GIVEN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6" t="e">
        <f t="shared" si="3"/>
        <v>#DIV/0!</v>
      </c>
    </row>
    <row r="21" spans="1:13" x14ac:dyDescent="0.25">
      <c r="A21" s="48">
        <v>12</v>
      </c>
      <c r="B21" s="3" t="str">
        <f>Input!B36</f>
        <v>FLORINE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6" t="e">
        <f t="shared" si="3"/>
        <v>#DIV/0!</v>
      </c>
    </row>
    <row r="22" spans="1:13" x14ac:dyDescent="0.25">
      <c r="A22" s="48">
        <v>13</v>
      </c>
      <c r="B22" s="3" t="str">
        <f>Input!B37</f>
        <v>JOANNA CAROLINE C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6" t="e">
        <f t="shared" si="3"/>
        <v>#DIV/0!</v>
      </c>
    </row>
    <row r="23" spans="1:13" x14ac:dyDescent="0.25">
      <c r="A23" s="48">
        <v>14</v>
      </c>
      <c r="B23" s="3" t="str">
        <f>Input!B38</f>
        <v>JONATHAN DAVIDSON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6" t="e">
        <f t="shared" si="3"/>
        <v>#DIV/0!</v>
      </c>
    </row>
    <row r="24" spans="1:13" x14ac:dyDescent="0.25">
      <c r="A24" s="48">
        <v>15</v>
      </c>
      <c r="B24" s="3" t="str">
        <f>Input!B39</f>
        <v>JONATHAN LIE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6" t="e">
        <f t="shared" si="3"/>
        <v>#DIV/0!</v>
      </c>
    </row>
    <row r="25" spans="1:13" x14ac:dyDescent="0.25">
      <c r="A25" s="48">
        <v>16</v>
      </c>
      <c r="B25" s="3" t="str">
        <f>Input!B40</f>
        <v>KELVIN JO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6" t="e">
        <f t="shared" si="3"/>
        <v>#DIV/0!</v>
      </c>
    </row>
    <row r="26" spans="1:13" x14ac:dyDescent="0.25">
      <c r="A26" s="48">
        <v>17</v>
      </c>
      <c r="B26" s="3" t="str">
        <f>Input!B41</f>
        <v>MARCELINUS GEORGIO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6" t="e">
        <f t="shared" si="3"/>
        <v>#DIV/0!</v>
      </c>
    </row>
    <row r="27" spans="1:13" x14ac:dyDescent="0.25">
      <c r="A27" s="48">
        <v>18</v>
      </c>
      <c r="B27" s="3" t="str">
        <f>Input!B42</f>
        <v>MATTHEW REYNALDI J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6" t="e">
        <f t="shared" si="3"/>
        <v>#DIV/0!</v>
      </c>
    </row>
    <row r="28" spans="1:13" x14ac:dyDescent="0.25">
      <c r="A28" s="48">
        <v>19</v>
      </c>
      <c r="B28" s="3" t="str">
        <f>Input!B43</f>
        <v>N. JASON L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6" t="e">
        <f t="shared" si="3"/>
        <v>#DIV/0!</v>
      </c>
    </row>
    <row r="29" spans="1:13" x14ac:dyDescent="0.25">
      <c r="A29" s="48">
        <v>20</v>
      </c>
      <c r="B29" s="3" t="str">
        <f>Input!B44</f>
        <v xml:space="preserve">STEVEN CHRISTIAN 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6" t="e">
        <f t="shared" si="3"/>
        <v>#DIV/0!</v>
      </c>
    </row>
    <row r="30" spans="1:13" x14ac:dyDescent="0.25">
      <c r="A30" s="48">
        <v>21</v>
      </c>
      <c r="B30" s="3" t="str">
        <f>Input!B45</f>
        <v/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6" t="e">
        <f t="shared" si="3"/>
        <v>#DIV/0!</v>
      </c>
    </row>
    <row r="31" spans="1:13" x14ac:dyDescent="0.25">
      <c r="A31" s="48">
        <v>22</v>
      </c>
      <c r="B31" s="3" t="str">
        <f>Input!B46</f>
        <v/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6" t="e">
        <f t="shared" si="3"/>
        <v>#DIV/0!</v>
      </c>
    </row>
    <row r="32" spans="1:13" x14ac:dyDescent="0.25">
      <c r="A32" s="48">
        <v>23</v>
      </c>
      <c r="B32" s="3" t="str">
        <f>Input!B47</f>
        <v/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6" t="e">
        <f t="shared" si="3"/>
        <v>#DIV/0!</v>
      </c>
    </row>
    <row r="33" spans="1:14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6" t="e">
        <f t="shared" si="3"/>
        <v>#DIV/0!</v>
      </c>
    </row>
    <row r="35" spans="1:14" x14ac:dyDescent="0.25">
      <c r="K35" s="43" t="s">
        <v>400</v>
      </c>
      <c r="L35" s="64">
        <f ca="1">NOW()</f>
        <v>42998.391432870369</v>
      </c>
      <c r="M35" s="64"/>
      <c r="N35" s="64"/>
    </row>
    <row r="36" spans="1:14" x14ac:dyDescent="0.25">
      <c r="L36" s="50" t="s">
        <v>28</v>
      </c>
    </row>
    <row r="39" spans="1:14" x14ac:dyDescent="0.25">
      <c r="L39" s="50" t="str">
        <f>Input!D15</f>
        <v>Rosy Fernandez</v>
      </c>
    </row>
  </sheetData>
  <sheetProtection password="C616" sheet="1" objects="1" scenarios="1"/>
  <mergeCells count="4">
    <mergeCell ref="L35:N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B36" sqref="B36"/>
    </sheetView>
  </sheetViews>
  <sheetFormatPr defaultRowHeight="15" x14ac:dyDescent="0.25"/>
  <cols>
    <col min="1" max="1" width="9.140625" style="43"/>
    <col min="2" max="2" width="27.140625" style="43" customWidth="1"/>
    <col min="3" max="6" width="13.140625" style="43" customWidth="1"/>
    <col min="7" max="7" width="14" style="43" customWidth="1"/>
    <col min="8" max="16384" width="9.140625" style="43"/>
  </cols>
  <sheetData>
    <row r="1" spans="1:8" x14ac:dyDescent="0.25">
      <c r="A1" s="65" t="s">
        <v>399</v>
      </c>
      <c r="B1" s="65"/>
      <c r="C1" s="65"/>
      <c r="D1" s="65"/>
      <c r="E1" s="65"/>
      <c r="F1" s="65"/>
      <c r="G1" s="65"/>
    </row>
    <row r="2" spans="1:8" x14ac:dyDescent="0.25">
      <c r="A2" s="65" t="s">
        <v>0</v>
      </c>
      <c r="B2" s="65"/>
      <c r="C2" s="65"/>
      <c r="D2" s="65"/>
      <c r="E2" s="65"/>
      <c r="F2" s="65"/>
      <c r="G2" s="65"/>
    </row>
    <row r="3" spans="1:8" x14ac:dyDescent="0.25">
      <c r="A3" s="65" t="s">
        <v>27</v>
      </c>
      <c r="B3" s="65"/>
      <c r="C3" s="65"/>
      <c r="D3" s="65"/>
      <c r="E3" s="65"/>
      <c r="F3" s="65"/>
      <c r="G3" s="65"/>
    </row>
    <row r="4" spans="1:8" x14ac:dyDescent="0.25">
      <c r="C4" s="44"/>
      <c r="D4" s="44"/>
      <c r="E4" s="44"/>
      <c r="F4" s="44"/>
      <c r="G4" s="44"/>
    </row>
    <row r="5" spans="1:8" x14ac:dyDescent="0.25">
      <c r="E5" s="44"/>
      <c r="F5" s="44" t="s">
        <v>1</v>
      </c>
      <c r="G5" s="44" t="str">
        <f>'Term 1'!C5</f>
        <v>:</v>
      </c>
      <c r="H5" s="57">
        <f>Input!K16</f>
        <v>10.4</v>
      </c>
    </row>
    <row r="6" spans="1:8" x14ac:dyDescent="0.25">
      <c r="E6" s="44"/>
      <c r="F6" s="44" t="s">
        <v>2</v>
      </c>
      <c r="G6" s="44" t="str">
        <f>'Term 1'!C6</f>
        <v>:</v>
      </c>
      <c r="H6" s="57" t="str">
        <f>Input!D16</f>
        <v>Art and Craft</v>
      </c>
    </row>
    <row r="7" spans="1:8" x14ac:dyDescent="0.25">
      <c r="E7" s="44"/>
      <c r="F7" s="44" t="s">
        <v>3</v>
      </c>
      <c r="G7" s="44" t="str">
        <f>'Term 1'!C7</f>
        <v>:</v>
      </c>
      <c r="H7" s="57" t="str">
        <f>Input!D15</f>
        <v>Rosy Fernandez</v>
      </c>
    </row>
    <row r="8" spans="1:8" x14ac:dyDescent="0.25">
      <c r="A8" s="44"/>
      <c r="B8" s="44"/>
      <c r="C8" s="44"/>
      <c r="D8" s="44"/>
      <c r="E8" s="44"/>
      <c r="F8" s="44"/>
      <c r="G8" s="44"/>
    </row>
    <row r="9" spans="1:8" ht="30" x14ac:dyDescent="0.25">
      <c r="A9" s="54" t="s">
        <v>6</v>
      </c>
      <c r="B9" s="55" t="s">
        <v>7</v>
      </c>
      <c r="C9" s="55" t="s">
        <v>35</v>
      </c>
      <c r="D9" s="55" t="s">
        <v>36</v>
      </c>
      <c r="E9" s="55" t="s">
        <v>37</v>
      </c>
      <c r="F9" s="55" t="s">
        <v>38</v>
      </c>
      <c r="G9" s="55" t="s">
        <v>39</v>
      </c>
      <c r="H9" s="56" t="s">
        <v>40</v>
      </c>
    </row>
    <row r="10" spans="1:8" x14ac:dyDescent="0.25">
      <c r="A10" s="48">
        <v>1</v>
      </c>
      <c r="B10" s="3" t="str">
        <f>Input!B25</f>
        <v>ALEXANDER JONATHAN K</v>
      </c>
      <c r="C10" s="2">
        <f>'Term 1'!T10</f>
        <v>11</v>
      </c>
      <c r="D10" s="2" t="e">
        <f>'Term 2'!K10</f>
        <v>#DIV/0!</v>
      </c>
      <c r="E10" s="2" t="e">
        <f>'Term 3'!U10</f>
        <v>#DIV/0!</v>
      </c>
      <c r="F10" s="2" t="e">
        <f>'Term 4'!K10</f>
        <v>#DIV/0!</v>
      </c>
      <c r="G10" s="4" t="e">
        <f>SUM(C10:F10)</f>
        <v>#DIV/0!</v>
      </c>
      <c r="H10" s="46" t="e">
        <f>IF(G10&gt;=90,"A*",IF(G10&gt;=80,"A", IF(G10&gt;=70,"B",IF(G10&gt;=60,"C",IF(G10&gt;=50,"D",IF(G10&gt;=40,"E","U"))))))</f>
        <v>#DIV/0!</v>
      </c>
    </row>
    <row r="11" spans="1:8" x14ac:dyDescent="0.25">
      <c r="A11" s="48">
        <v>2</v>
      </c>
      <c r="B11" s="3" t="str">
        <f>Input!B26</f>
        <v>ALFONADI SUTEDJA</v>
      </c>
      <c r="C11" s="2">
        <f>'Term 1'!T11</f>
        <v>10</v>
      </c>
      <c r="D11" s="2" t="e">
        <f>'Term 2'!K11</f>
        <v>#DIV/0!</v>
      </c>
      <c r="E11" s="2" t="e">
        <f>'Term 3'!U11</f>
        <v>#DIV/0!</v>
      </c>
      <c r="F11" s="2" t="e">
        <f>'Term 4'!K11</f>
        <v>#DIV/0!</v>
      </c>
      <c r="G11" s="4" t="e">
        <f t="shared" ref="G11:G33" si="0">SUM(C11:F11)</f>
        <v>#DIV/0!</v>
      </c>
      <c r="H11" s="46" t="e">
        <f t="shared" ref="H11:H33" si="1">IF(G11&gt;=90,"A*",IF(G11&gt;=80,"A", IF(G11&gt;=70,"B",IF(G11&gt;=60,"C",IF(G11&gt;=50,"D",IF(G11&gt;=40,"E","U"))))))</f>
        <v>#DIV/0!</v>
      </c>
    </row>
    <row r="12" spans="1:8" x14ac:dyDescent="0.25">
      <c r="A12" s="48">
        <v>3</v>
      </c>
      <c r="B12" s="3" t="str">
        <f>Input!B27</f>
        <v>ANASTASYA AUDREY W</v>
      </c>
      <c r="C12" s="2" t="e">
        <f>'Term 1'!T12</f>
        <v>#DIV/0!</v>
      </c>
      <c r="D12" s="2" t="e">
        <f>'Term 2'!K12</f>
        <v>#DIV/0!</v>
      </c>
      <c r="E12" s="2" t="e">
        <f>'Term 3'!U12</f>
        <v>#DIV/0!</v>
      </c>
      <c r="F12" s="2" t="e">
        <f>'Term 4'!K12</f>
        <v>#DIV/0!</v>
      </c>
      <c r="G12" s="4" t="e">
        <f t="shared" si="0"/>
        <v>#DIV/0!</v>
      </c>
      <c r="H12" s="46" t="e">
        <f t="shared" si="1"/>
        <v>#DIV/0!</v>
      </c>
    </row>
    <row r="13" spans="1:8" x14ac:dyDescent="0.25">
      <c r="A13" s="48">
        <v>4</v>
      </c>
      <c r="B13" s="3" t="str">
        <f>Input!B28</f>
        <v>ASHLEY EUGENEA C</v>
      </c>
      <c r="C13" s="2" t="e">
        <f>'Term 1'!T13</f>
        <v>#DIV/0!</v>
      </c>
      <c r="D13" s="2" t="e">
        <f>'Term 2'!K13</f>
        <v>#DIV/0!</v>
      </c>
      <c r="E13" s="2" t="e">
        <f>'Term 3'!U13</f>
        <v>#DIV/0!</v>
      </c>
      <c r="F13" s="2" t="e">
        <f>'Term 4'!K13</f>
        <v>#DIV/0!</v>
      </c>
      <c r="G13" s="4" t="e">
        <f t="shared" si="0"/>
        <v>#DIV/0!</v>
      </c>
      <c r="H13" s="46" t="e">
        <f t="shared" si="1"/>
        <v>#DIV/0!</v>
      </c>
    </row>
    <row r="14" spans="1:8" x14ac:dyDescent="0.25">
      <c r="A14" s="48">
        <v>5</v>
      </c>
      <c r="B14" s="3" t="str">
        <f>Input!B29</f>
        <v>CATHERINA C</v>
      </c>
      <c r="C14" s="2">
        <f>'Term 1'!T14</f>
        <v>11</v>
      </c>
      <c r="D14" s="2" t="e">
        <f>'Term 2'!K14</f>
        <v>#DIV/0!</v>
      </c>
      <c r="E14" s="2" t="e">
        <f>'Term 3'!U14</f>
        <v>#DIV/0!</v>
      </c>
      <c r="F14" s="2" t="e">
        <f>'Term 4'!K14</f>
        <v>#DIV/0!</v>
      </c>
      <c r="G14" s="4" t="e">
        <f t="shared" si="0"/>
        <v>#DIV/0!</v>
      </c>
      <c r="H14" s="46" t="e">
        <f t="shared" si="1"/>
        <v>#DIV/0!</v>
      </c>
    </row>
    <row r="15" spans="1:8" x14ac:dyDescent="0.25">
      <c r="A15" s="48">
        <v>6</v>
      </c>
      <c r="B15" s="3" t="str">
        <f>Input!B30</f>
        <v>CHRISTOPHER CONAN K.</v>
      </c>
      <c r="C15" s="2" t="e">
        <f>'Term 1'!T15</f>
        <v>#DIV/0!</v>
      </c>
      <c r="D15" s="2" t="e">
        <f>'Term 2'!K15</f>
        <v>#DIV/0!</v>
      </c>
      <c r="E15" s="2" t="e">
        <f>'Term 3'!U15</f>
        <v>#DIV/0!</v>
      </c>
      <c r="F15" s="2" t="e">
        <f>'Term 4'!K15</f>
        <v>#DIV/0!</v>
      </c>
      <c r="G15" s="4" t="e">
        <f t="shared" si="0"/>
        <v>#DIV/0!</v>
      </c>
      <c r="H15" s="46" t="e">
        <f t="shared" si="1"/>
        <v>#DIV/0!</v>
      </c>
    </row>
    <row r="16" spans="1:8" x14ac:dyDescent="0.25">
      <c r="A16" s="48">
        <v>7</v>
      </c>
      <c r="B16" s="3" t="str">
        <f>Input!B31</f>
        <v>CLARISSA NAGA WIJAYA</v>
      </c>
      <c r="C16" s="2" t="e">
        <f>'Term 1'!T16</f>
        <v>#DIV/0!</v>
      </c>
      <c r="D16" s="2" t="e">
        <f>'Term 2'!K16</f>
        <v>#DIV/0!</v>
      </c>
      <c r="E16" s="2" t="e">
        <f>'Term 3'!U16</f>
        <v>#DIV/0!</v>
      </c>
      <c r="F16" s="2" t="e">
        <f>'Term 4'!K16</f>
        <v>#DIV/0!</v>
      </c>
      <c r="G16" s="4" t="e">
        <f t="shared" si="0"/>
        <v>#DIV/0!</v>
      </c>
      <c r="H16" s="46" t="e">
        <f t="shared" si="1"/>
        <v>#DIV/0!</v>
      </c>
    </row>
    <row r="17" spans="1:8" x14ac:dyDescent="0.25">
      <c r="A17" s="48">
        <v>8</v>
      </c>
      <c r="B17" s="3" t="str">
        <f>Input!B32</f>
        <v>DAPHNE W</v>
      </c>
      <c r="C17" s="2" t="e">
        <f>'Term 1'!T17</f>
        <v>#DIV/0!</v>
      </c>
      <c r="D17" s="2" t="e">
        <f>'Term 2'!K17</f>
        <v>#DIV/0!</v>
      </c>
      <c r="E17" s="2" t="e">
        <f>'Term 3'!U17</f>
        <v>#DIV/0!</v>
      </c>
      <c r="F17" s="2" t="e">
        <f>'Term 4'!K17</f>
        <v>#DIV/0!</v>
      </c>
      <c r="G17" s="4" t="e">
        <f t="shared" si="0"/>
        <v>#DIV/0!</v>
      </c>
      <c r="H17" s="46" t="e">
        <f t="shared" si="1"/>
        <v>#DIV/0!</v>
      </c>
    </row>
    <row r="18" spans="1:8" x14ac:dyDescent="0.25">
      <c r="A18" s="48">
        <v>9</v>
      </c>
      <c r="B18" s="3" t="str">
        <f>Input!B33</f>
        <v>DAVINA RENATA L</v>
      </c>
      <c r="C18" s="2" t="e">
        <f>'Term 1'!T18</f>
        <v>#DIV/0!</v>
      </c>
      <c r="D18" s="2" t="e">
        <f>'Term 2'!K18</f>
        <v>#DIV/0!</v>
      </c>
      <c r="E18" s="2" t="e">
        <f>'Term 3'!U18</f>
        <v>#DIV/0!</v>
      </c>
      <c r="F18" s="2" t="e">
        <f>'Term 4'!K18</f>
        <v>#DIV/0!</v>
      </c>
      <c r="G18" s="4" t="e">
        <f t="shared" si="0"/>
        <v>#DIV/0!</v>
      </c>
      <c r="H18" s="46" t="e">
        <f t="shared" si="1"/>
        <v>#DIV/0!</v>
      </c>
    </row>
    <row r="19" spans="1:8" x14ac:dyDescent="0.25">
      <c r="A19" s="48">
        <v>10</v>
      </c>
      <c r="B19" s="3" t="str">
        <f>Input!B34</f>
        <v>DYANTHA HENDRANATA PUTRI</v>
      </c>
      <c r="C19" s="2">
        <f>'Term 1'!T19</f>
        <v>13</v>
      </c>
      <c r="D19" s="2" t="e">
        <f>'Term 2'!K19</f>
        <v>#DIV/0!</v>
      </c>
      <c r="E19" s="2" t="e">
        <f>'Term 3'!U19</f>
        <v>#DIV/0!</v>
      </c>
      <c r="F19" s="2" t="e">
        <f>'Term 4'!K19</f>
        <v>#DIV/0!</v>
      </c>
      <c r="G19" s="4" t="e">
        <f t="shared" si="0"/>
        <v>#DIV/0!</v>
      </c>
      <c r="H19" s="46" t="e">
        <f t="shared" si="1"/>
        <v>#DIV/0!</v>
      </c>
    </row>
    <row r="20" spans="1:8" x14ac:dyDescent="0.25">
      <c r="A20" s="48">
        <v>11</v>
      </c>
      <c r="B20" s="3" t="str">
        <f>Input!B35</f>
        <v>DYLAN GIVEN</v>
      </c>
      <c r="C20" s="2" t="e">
        <f>'Term 1'!T20</f>
        <v>#DIV/0!</v>
      </c>
      <c r="D20" s="2" t="e">
        <f>'Term 2'!K20</f>
        <v>#DIV/0!</v>
      </c>
      <c r="E20" s="2" t="e">
        <f>'Term 3'!U20</f>
        <v>#DIV/0!</v>
      </c>
      <c r="F20" s="2" t="e">
        <f>'Term 4'!K20</f>
        <v>#DIV/0!</v>
      </c>
      <c r="G20" s="4" t="e">
        <f t="shared" si="0"/>
        <v>#DIV/0!</v>
      </c>
      <c r="H20" s="46" t="e">
        <f t="shared" si="1"/>
        <v>#DIV/0!</v>
      </c>
    </row>
    <row r="21" spans="1:8" x14ac:dyDescent="0.25">
      <c r="A21" s="48">
        <v>12</v>
      </c>
      <c r="B21" s="3" t="str">
        <f>Input!B36</f>
        <v>FLORINE</v>
      </c>
      <c r="C21" s="2" t="e">
        <f>'Term 1'!T21</f>
        <v>#DIV/0!</v>
      </c>
      <c r="D21" s="2" t="e">
        <f>'Term 2'!K21</f>
        <v>#DIV/0!</v>
      </c>
      <c r="E21" s="2" t="e">
        <f>'Term 3'!U21</f>
        <v>#DIV/0!</v>
      </c>
      <c r="F21" s="2" t="e">
        <f>'Term 4'!K21</f>
        <v>#DIV/0!</v>
      </c>
      <c r="G21" s="4" t="e">
        <f t="shared" si="0"/>
        <v>#DIV/0!</v>
      </c>
      <c r="H21" s="46" t="e">
        <f t="shared" si="1"/>
        <v>#DIV/0!</v>
      </c>
    </row>
    <row r="22" spans="1:8" x14ac:dyDescent="0.25">
      <c r="A22" s="48">
        <v>13</v>
      </c>
      <c r="B22" s="3" t="str">
        <f>Input!B37</f>
        <v>JOANNA CAROLINE C</v>
      </c>
      <c r="C22" s="2" t="e">
        <f>'Term 1'!T22</f>
        <v>#DIV/0!</v>
      </c>
      <c r="D22" s="2" t="e">
        <f>'Term 2'!K22</f>
        <v>#DIV/0!</v>
      </c>
      <c r="E22" s="2" t="e">
        <f>'Term 3'!U22</f>
        <v>#DIV/0!</v>
      </c>
      <c r="F22" s="2" t="e">
        <f>'Term 4'!K22</f>
        <v>#DIV/0!</v>
      </c>
      <c r="G22" s="4" t="e">
        <f t="shared" si="0"/>
        <v>#DIV/0!</v>
      </c>
      <c r="H22" s="46" t="e">
        <f t="shared" si="1"/>
        <v>#DIV/0!</v>
      </c>
    </row>
    <row r="23" spans="1:8" x14ac:dyDescent="0.25">
      <c r="A23" s="48">
        <v>14</v>
      </c>
      <c r="B23" s="3" t="str">
        <f>Input!B38</f>
        <v>JONATHAN DAVIDSON</v>
      </c>
      <c r="C23" s="2" t="e">
        <f>'Term 1'!T23</f>
        <v>#DIV/0!</v>
      </c>
      <c r="D23" s="2" t="e">
        <f>'Term 2'!K23</f>
        <v>#DIV/0!</v>
      </c>
      <c r="E23" s="2" t="e">
        <f>'Term 3'!U23</f>
        <v>#DIV/0!</v>
      </c>
      <c r="F23" s="2" t="e">
        <f>'Term 4'!K23</f>
        <v>#DIV/0!</v>
      </c>
      <c r="G23" s="4" t="e">
        <f t="shared" si="0"/>
        <v>#DIV/0!</v>
      </c>
      <c r="H23" s="46" t="e">
        <f t="shared" si="1"/>
        <v>#DIV/0!</v>
      </c>
    </row>
    <row r="24" spans="1:8" x14ac:dyDescent="0.25">
      <c r="A24" s="48">
        <v>15</v>
      </c>
      <c r="B24" s="3" t="str">
        <f>Input!B39</f>
        <v>JONATHAN LIE</v>
      </c>
      <c r="C24" s="2" t="e">
        <f>'Term 1'!T24</f>
        <v>#DIV/0!</v>
      </c>
      <c r="D24" s="2" t="e">
        <f>'Term 2'!K24</f>
        <v>#DIV/0!</v>
      </c>
      <c r="E24" s="2" t="e">
        <f>'Term 3'!U24</f>
        <v>#DIV/0!</v>
      </c>
      <c r="F24" s="2" t="e">
        <f>'Term 4'!K24</f>
        <v>#DIV/0!</v>
      </c>
      <c r="G24" s="4" t="e">
        <f t="shared" si="0"/>
        <v>#DIV/0!</v>
      </c>
      <c r="H24" s="46" t="e">
        <f t="shared" si="1"/>
        <v>#DIV/0!</v>
      </c>
    </row>
    <row r="25" spans="1:8" x14ac:dyDescent="0.25">
      <c r="A25" s="48">
        <v>16</v>
      </c>
      <c r="B25" s="3" t="str">
        <f>Input!B40</f>
        <v>KELVIN JO</v>
      </c>
      <c r="C25" s="2" t="e">
        <f>'Term 1'!T25</f>
        <v>#DIV/0!</v>
      </c>
      <c r="D25" s="2" t="e">
        <f>'Term 2'!K25</f>
        <v>#DIV/0!</v>
      </c>
      <c r="E25" s="2" t="e">
        <f>'Term 3'!U25</f>
        <v>#DIV/0!</v>
      </c>
      <c r="F25" s="2" t="e">
        <f>'Term 4'!K25</f>
        <v>#DIV/0!</v>
      </c>
      <c r="G25" s="4" t="e">
        <f t="shared" si="0"/>
        <v>#DIV/0!</v>
      </c>
      <c r="H25" s="46" t="e">
        <f t="shared" si="1"/>
        <v>#DIV/0!</v>
      </c>
    </row>
    <row r="26" spans="1:8" x14ac:dyDescent="0.25">
      <c r="A26" s="48">
        <v>17</v>
      </c>
      <c r="B26" s="3" t="str">
        <f>Input!B41</f>
        <v>MARCELINUS GEORGIO</v>
      </c>
      <c r="C26" s="2" t="e">
        <f>'Term 1'!T26</f>
        <v>#DIV/0!</v>
      </c>
      <c r="D26" s="2" t="e">
        <f>'Term 2'!K26</f>
        <v>#DIV/0!</v>
      </c>
      <c r="E26" s="2" t="e">
        <f>'Term 3'!U26</f>
        <v>#DIV/0!</v>
      </c>
      <c r="F26" s="2" t="e">
        <f>'Term 4'!K26</f>
        <v>#DIV/0!</v>
      </c>
      <c r="G26" s="4" t="e">
        <f t="shared" si="0"/>
        <v>#DIV/0!</v>
      </c>
      <c r="H26" s="46" t="e">
        <f t="shared" si="1"/>
        <v>#DIV/0!</v>
      </c>
    </row>
    <row r="27" spans="1:8" x14ac:dyDescent="0.25">
      <c r="A27" s="48">
        <v>18</v>
      </c>
      <c r="B27" s="3" t="str">
        <f>Input!B42</f>
        <v>MATTHEW REYNALDI J</v>
      </c>
      <c r="C27" s="2" t="e">
        <f>'Term 1'!T27</f>
        <v>#DIV/0!</v>
      </c>
      <c r="D27" s="2" t="e">
        <f>'Term 2'!K27</f>
        <v>#DIV/0!</v>
      </c>
      <c r="E27" s="2" t="e">
        <f>'Term 3'!U27</f>
        <v>#DIV/0!</v>
      </c>
      <c r="F27" s="2" t="e">
        <f>'Term 4'!K27</f>
        <v>#DIV/0!</v>
      </c>
      <c r="G27" s="4" t="e">
        <f t="shared" si="0"/>
        <v>#DIV/0!</v>
      </c>
      <c r="H27" s="46" t="e">
        <f t="shared" si="1"/>
        <v>#DIV/0!</v>
      </c>
    </row>
    <row r="28" spans="1:8" x14ac:dyDescent="0.25">
      <c r="A28" s="48">
        <v>19</v>
      </c>
      <c r="B28" s="3" t="str">
        <f>Input!B43</f>
        <v>N. JASON L</v>
      </c>
      <c r="C28" s="2" t="e">
        <f>'Term 1'!T28</f>
        <v>#DIV/0!</v>
      </c>
      <c r="D28" s="2" t="e">
        <f>'Term 2'!K28</f>
        <v>#DIV/0!</v>
      </c>
      <c r="E28" s="2" t="e">
        <f>'Term 3'!U28</f>
        <v>#DIV/0!</v>
      </c>
      <c r="F28" s="2" t="e">
        <f>'Term 4'!K28</f>
        <v>#DIV/0!</v>
      </c>
      <c r="G28" s="4" t="e">
        <f t="shared" si="0"/>
        <v>#DIV/0!</v>
      </c>
      <c r="H28" s="46" t="e">
        <f t="shared" si="1"/>
        <v>#DIV/0!</v>
      </c>
    </row>
    <row r="29" spans="1:8" x14ac:dyDescent="0.25">
      <c r="A29" s="48">
        <v>20</v>
      </c>
      <c r="B29" s="3" t="str">
        <f>Input!B44</f>
        <v xml:space="preserve">STEVEN CHRISTIAN </v>
      </c>
      <c r="C29" s="2" t="e">
        <f>'Term 1'!T29</f>
        <v>#DIV/0!</v>
      </c>
      <c r="D29" s="2" t="e">
        <f>'Term 2'!K29</f>
        <v>#DIV/0!</v>
      </c>
      <c r="E29" s="2" t="e">
        <f>'Term 3'!U29</f>
        <v>#DIV/0!</v>
      </c>
      <c r="F29" s="2" t="e">
        <f>'Term 4'!K29</f>
        <v>#DIV/0!</v>
      </c>
      <c r="G29" s="4" t="e">
        <f t="shared" si="0"/>
        <v>#DIV/0!</v>
      </c>
      <c r="H29" s="46" t="e">
        <f t="shared" si="1"/>
        <v>#DIV/0!</v>
      </c>
    </row>
    <row r="30" spans="1:8" x14ac:dyDescent="0.25">
      <c r="A30" s="48">
        <v>21</v>
      </c>
      <c r="B30" s="3" t="str">
        <f>Input!B45</f>
        <v/>
      </c>
      <c r="C30" s="2" t="e">
        <f>'Term 1'!T30</f>
        <v>#DIV/0!</v>
      </c>
      <c r="D30" s="2" t="e">
        <f>'Term 2'!K30</f>
        <v>#DIV/0!</v>
      </c>
      <c r="E30" s="2" t="e">
        <f>'Term 3'!U30</f>
        <v>#DIV/0!</v>
      </c>
      <c r="F30" s="2" t="e">
        <f>'Term 4'!K30</f>
        <v>#DIV/0!</v>
      </c>
      <c r="G30" s="4" t="e">
        <f t="shared" si="0"/>
        <v>#DIV/0!</v>
      </c>
      <c r="H30" s="46" t="e">
        <f t="shared" si="1"/>
        <v>#DIV/0!</v>
      </c>
    </row>
    <row r="31" spans="1:8" x14ac:dyDescent="0.25">
      <c r="A31" s="48">
        <v>22</v>
      </c>
      <c r="B31" s="3" t="str">
        <f>Input!B46</f>
        <v/>
      </c>
      <c r="C31" s="2" t="e">
        <f>'Term 1'!T31</f>
        <v>#DIV/0!</v>
      </c>
      <c r="D31" s="2" t="e">
        <f>'Term 2'!K31</f>
        <v>#DIV/0!</v>
      </c>
      <c r="E31" s="2" t="e">
        <f>'Term 3'!U31</f>
        <v>#DIV/0!</v>
      </c>
      <c r="F31" s="2" t="e">
        <f>'Term 4'!K31</f>
        <v>#DIV/0!</v>
      </c>
      <c r="G31" s="4" t="e">
        <f t="shared" si="0"/>
        <v>#DIV/0!</v>
      </c>
      <c r="H31" s="46" t="e">
        <f t="shared" si="1"/>
        <v>#DIV/0!</v>
      </c>
    </row>
    <row r="32" spans="1:8" x14ac:dyDescent="0.25">
      <c r="A32" s="48">
        <v>23</v>
      </c>
      <c r="B32" s="3" t="str">
        <f>Input!B47</f>
        <v/>
      </c>
      <c r="C32" s="2" t="e">
        <f>'Term 1'!T32</f>
        <v>#DIV/0!</v>
      </c>
      <c r="D32" s="2" t="e">
        <f>'Term 2'!K32</f>
        <v>#DIV/0!</v>
      </c>
      <c r="E32" s="2" t="e">
        <f>'Term 3'!U32</f>
        <v>#DIV/0!</v>
      </c>
      <c r="F32" s="2" t="e">
        <f>'Term 4'!K32</f>
        <v>#DIV/0!</v>
      </c>
      <c r="G32" s="4" t="e">
        <f t="shared" si="0"/>
        <v>#DIV/0!</v>
      </c>
      <c r="H32" s="46" t="e">
        <f t="shared" si="1"/>
        <v>#DIV/0!</v>
      </c>
    </row>
    <row r="33" spans="1:9" x14ac:dyDescent="0.25">
      <c r="A33" s="48">
        <v>24</v>
      </c>
      <c r="B33" s="3" t="str">
        <f>Input!B48</f>
        <v/>
      </c>
      <c r="C33" s="2" t="e">
        <f>'Term 1'!T33</f>
        <v>#DIV/0!</v>
      </c>
      <c r="D33" s="2" t="e">
        <f>'Term 2'!K33</f>
        <v>#DIV/0!</v>
      </c>
      <c r="E33" s="2" t="e">
        <f>'Term 3'!U33</f>
        <v>#DIV/0!</v>
      </c>
      <c r="F33" s="2" t="e">
        <f>'Term 4'!K33</f>
        <v>#DIV/0!</v>
      </c>
      <c r="G33" s="4" t="e">
        <f t="shared" si="0"/>
        <v>#DIV/0!</v>
      </c>
      <c r="H33" s="46" t="e">
        <f t="shared" si="1"/>
        <v>#DIV/0!</v>
      </c>
    </row>
    <row r="35" spans="1:9" x14ac:dyDescent="0.25">
      <c r="F35" s="43" t="s">
        <v>400</v>
      </c>
      <c r="G35" s="64">
        <f ca="1">NOW()</f>
        <v>42998.391432870369</v>
      </c>
      <c r="H35" s="64"/>
      <c r="I35" s="64"/>
    </row>
    <row r="36" spans="1:9" x14ac:dyDescent="0.25">
      <c r="G36" s="50" t="s">
        <v>28</v>
      </c>
    </row>
    <row r="39" spans="1:9" x14ac:dyDescent="0.25">
      <c r="G39" s="50" t="str">
        <f>Input!D15</f>
        <v>Rosy Fernandez</v>
      </c>
    </row>
  </sheetData>
  <sheetProtection algorithmName="SHA-512" hashValue="LD7CSBO9wxQXV73Vl/qzWdev+mdjIoim7oL4QYyUiiQNQWBl3YP7/QqAbgWYGEKzi0TXLL4Fqa0Ahi1q0i9t/A==" saltValue="FpgBMenY/75oO0Vj9/H4+w==" spinCount="100000" sheet="1" objects="1" scenarios="1"/>
  <mergeCells count="4">
    <mergeCell ref="A1:G1"/>
    <mergeCell ref="A2:G2"/>
    <mergeCell ref="A3:G3"/>
    <mergeCell ref="G35:I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Input</vt:lpstr>
      <vt:lpstr>Term 1</vt:lpstr>
      <vt:lpstr>Term 2</vt:lpstr>
      <vt:lpstr>Term 3</vt:lpstr>
      <vt:lpstr>Term 4</vt:lpstr>
      <vt:lpstr>Final</vt:lpstr>
      <vt:lpstr>Grade</vt:lpstr>
      <vt:lpstr>Level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2017-09-20T02:24:27Z</dcterms:modified>
</cp:coreProperties>
</file>