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70" windowHeight="8955" activeTab="3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4525"/>
</workbook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rFont val="Tahoma"/>
            <charset val="134"/>
          </rPr>
          <t xml:space="preserve">Example :
</t>
        </r>
        <r>
          <rPr>
            <sz val="9"/>
            <rFont val="Tahoma"/>
            <charset val="134"/>
          </rPr>
          <t xml:space="preserve">Andy Koeswandy, S.Si., M.A. 
</t>
        </r>
      </text>
    </comment>
    <comment ref="D16" authorId="0">
      <text>
        <r>
          <rPr>
            <b/>
            <sz val="9"/>
            <rFont val="Tahoma"/>
            <charset val="134"/>
          </rPr>
          <t xml:space="preserve">Example :
</t>
        </r>
        <r>
          <rPr>
            <sz val="9"/>
            <rFont val="Tahoma"/>
            <charset val="134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rFont val="Tahoma"/>
            <charset val="134"/>
          </rPr>
          <t>Percentage</t>
        </r>
        <r>
          <rPr>
            <sz val="9"/>
            <rFont val="Tahoma"/>
            <charset val="134"/>
          </rPr>
          <t xml:space="preserve">
</t>
        </r>
      </text>
    </comment>
    <comment ref="D10" authorId="0">
      <text>
        <r>
          <rPr>
            <b/>
            <sz val="9"/>
            <rFont val="Tahoma"/>
            <charset val="134"/>
          </rPr>
          <t>Percentage</t>
        </r>
        <r>
          <rPr>
            <sz val="9"/>
            <rFont val="Tahoma"/>
            <charset val="134"/>
          </rPr>
          <t xml:space="preserve">
</t>
        </r>
      </text>
    </comment>
    <comment ref="E10" authorId="0">
      <text>
        <r>
          <rPr>
            <b/>
            <sz val="9"/>
            <rFont val="Tahoma"/>
            <charset val="134"/>
          </rPr>
          <t>Percentage</t>
        </r>
        <r>
          <rPr>
            <sz val="9"/>
            <rFont val="Tahoma"/>
            <charset val="134"/>
          </rPr>
          <t xml:space="preserve">
</t>
        </r>
      </text>
    </comment>
    <comment ref="F10" authorId="0">
      <text>
        <r>
          <rPr>
            <b/>
            <sz val="9"/>
            <rFont val="Tahoma"/>
            <charset val="134"/>
          </rPr>
          <t>Percentage</t>
        </r>
        <r>
          <rPr>
            <sz val="9"/>
            <rFont val="Tahoma"/>
            <charset val="134"/>
          </rPr>
          <t xml:space="preserve">
</t>
        </r>
      </text>
    </comment>
    <comment ref="G10" authorId="0">
      <text>
        <r>
          <rPr>
            <b/>
            <sz val="9"/>
            <rFont val="Tahoma"/>
            <charset val="134"/>
          </rPr>
          <t>Percentage</t>
        </r>
        <r>
          <rPr>
            <sz val="9"/>
            <rFont val="Tahoma"/>
            <charset val="134"/>
          </rPr>
          <t xml:space="preserve">
</t>
        </r>
      </text>
    </comment>
    <comment ref="H10" authorId="0">
      <text>
        <r>
          <rPr>
            <b/>
            <sz val="9"/>
            <rFont val="Tahoma"/>
            <charset val="134"/>
          </rPr>
          <t>Percentage</t>
        </r>
        <r>
          <rPr>
            <sz val="9"/>
            <rFont val="Tahoma"/>
            <charset val="134"/>
          </rPr>
          <t xml:space="preserve">
</t>
        </r>
      </text>
    </comment>
    <comment ref="B39" authorId="0">
      <text>
        <r>
          <rPr>
            <b/>
            <sz val="9"/>
            <rFont val="Tahoma"/>
            <charset val="134"/>
          </rPr>
          <t xml:space="preserve">Types of assignment:
</t>
        </r>
        <r>
          <rPr>
            <sz val="9"/>
            <rFont val="Tahoma"/>
            <charset val="134"/>
          </rPr>
          <t xml:space="preserve">CT, Q, HW, CW, etc
</t>
        </r>
      </text>
    </comment>
    <comment ref="B70" authorId="0">
      <text>
        <r>
          <rPr>
            <b/>
            <sz val="9"/>
            <rFont val="Tahoma"/>
            <charset val="134"/>
          </rPr>
          <t xml:space="preserve">Types of assignment:
</t>
        </r>
        <r>
          <rPr>
            <sz val="9"/>
            <rFont val="Tahoma"/>
            <charset val="134"/>
          </rPr>
          <t xml:space="preserve">CT, Q, HW, CW, etc
</t>
        </r>
      </text>
    </comment>
    <comment ref="B101" authorId="0">
      <text>
        <r>
          <rPr>
            <b/>
            <sz val="9"/>
            <rFont val="Tahoma"/>
            <charset val="134"/>
          </rPr>
          <t xml:space="preserve">Types of assignment:
</t>
        </r>
        <r>
          <rPr>
            <sz val="9"/>
            <rFont val="Tahoma"/>
            <charset val="134"/>
          </rPr>
          <t xml:space="preserve">CT, Q, HW, CW, etc
</t>
        </r>
      </text>
    </comment>
    <comment ref="B132" authorId="0">
      <text>
        <r>
          <rPr>
            <b/>
            <sz val="9"/>
            <rFont val="Tahoma"/>
            <charset val="134"/>
          </rPr>
          <t xml:space="preserve">Types of assignment:
</t>
        </r>
        <r>
          <rPr>
            <sz val="9"/>
            <rFont val="Tahoma"/>
            <charset val="134"/>
          </rPr>
          <t xml:space="preserve">CT, Q, HW, CW, etc
</t>
        </r>
      </text>
    </comment>
    <comment ref="B163" authorId="0">
      <text>
        <r>
          <rPr>
            <b/>
            <sz val="9"/>
            <rFont val="Tahoma"/>
            <charset val="134"/>
          </rPr>
          <t xml:space="preserve">Types of assignment:
</t>
        </r>
        <r>
          <rPr>
            <sz val="9"/>
            <rFont val="Tahoma"/>
            <charset val="134"/>
          </rPr>
          <t xml:space="preserve">CT, Q, HW, CW, etc
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rFont val="Tahoma"/>
            <charset val="134"/>
          </rPr>
          <t>Percentage</t>
        </r>
      </text>
    </comment>
    <comment ref="D10" authorId="0">
      <text>
        <r>
          <rPr>
            <b/>
            <sz val="9"/>
            <rFont val="Tahoma"/>
            <charset val="134"/>
          </rPr>
          <t>Percentage</t>
        </r>
      </text>
    </comment>
    <comment ref="E10" authorId="0">
      <text>
        <r>
          <rPr>
            <b/>
            <sz val="9"/>
            <rFont val="Tahoma"/>
            <charset val="134"/>
          </rPr>
          <t>Percentage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rFont val="Tahoma"/>
            <charset val="134"/>
          </rPr>
          <t>Percentage</t>
        </r>
        <r>
          <rPr>
            <sz val="9"/>
            <rFont val="Tahoma"/>
            <charset val="134"/>
          </rPr>
          <t xml:space="preserve">
</t>
        </r>
      </text>
    </comment>
    <comment ref="D10" authorId="0">
      <text>
        <r>
          <rPr>
            <b/>
            <sz val="9"/>
            <rFont val="Tahoma"/>
            <charset val="134"/>
          </rPr>
          <t>Percentage</t>
        </r>
        <r>
          <rPr>
            <sz val="9"/>
            <rFont val="Tahoma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<sst xmlns="http://schemas.openxmlformats.org/spreadsheetml/2006/main" count="203">
  <si>
    <t xml:space="preserve">MARKING SCHEME </t>
  </si>
  <si>
    <t>Sekolah Bukit Sion</t>
  </si>
  <si>
    <t xml:space="preserve">TEACHER </t>
  </si>
  <si>
    <t>:</t>
  </si>
  <si>
    <t>John E Karouw</t>
  </si>
  <si>
    <t xml:space="preserve">LEVEL </t>
  </si>
  <si>
    <t>Middle</t>
  </si>
  <si>
    <t>SUBJECT</t>
  </si>
  <si>
    <t>Seni Budaya (Gitar)</t>
  </si>
  <si>
    <t>GRADE</t>
  </si>
  <si>
    <t>1 (one)</t>
  </si>
  <si>
    <t xml:space="preserve">ACADEMIC YEAR </t>
  </si>
  <si>
    <t>2018-2019</t>
  </si>
  <si>
    <t>No</t>
  </si>
  <si>
    <t>NAMA</t>
  </si>
  <si>
    <t>High</t>
  </si>
  <si>
    <t>2 (two)</t>
  </si>
  <si>
    <t xml:space="preserve"> </t>
  </si>
  <si>
    <t/>
  </si>
  <si>
    <t>Dave Azriel Adeev Putra (7.1)</t>
  </si>
  <si>
    <t>Justin Surlaya (8.1)</t>
  </si>
  <si>
    <t>DONI ANTONIO PUTRA</t>
  </si>
  <si>
    <t>CHERYL WENDELIN</t>
  </si>
  <si>
    <t>ALEXANDER RAFUDI</t>
  </si>
  <si>
    <t>ALEXANDER JONATHAN K</t>
  </si>
  <si>
    <t>ANDRE TEDRIC</t>
  </si>
  <si>
    <t>ALFONADI SUTEDJA</t>
  </si>
  <si>
    <t>Felicia Catherine (7.1)</t>
  </si>
  <si>
    <t>Keisha Viola (8.1)</t>
  </si>
  <si>
    <t>KATHRYN CAHYADI</t>
  </si>
  <si>
    <t>DARRELL ADRIEL NEHEMIA TOMPUNU</t>
  </si>
  <si>
    <t>AMANDO RUBEN WIJAYA</t>
  </si>
  <si>
    <t>ANASTASIA AUDREY W</t>
  </si>
  <si>
    <t>ANDREA ESTER BANGUN</t>
  </si>
  <si>
    <t>ANDREA VANIA</t>
  </si>
  <si>
    <t>Rachel Talisa Nafa (7.1)</t>
  </si>
  <si>
    <t>Jonathan Samuel (8.2)</t>
  </si>
  <si>
    <t>WILSON EKAPUTRA TANUWIDJAJA</t>
  </si>
  <si>
    <t xml:space="preserve">RAFAEL PASHA </t>
  </si>
  <si>
    <t>ANDREW HARDJONO</t>
  </si>
  <si>
    <t>ANGELICA ANDREA</t>
  </si>
  <si>
    <t>BRYAN DENIANTO</t>
  </si>
  <si>
    <t>CATHERINA C</t>
  </si>
  <si>
    <t>Sharon Sasmita (7.1)</t>
  </si>
  <si>
    <t>Raul (8.2)</t>
  </si>
  <si>
    <t>NATHANAEL NOBELIUS IVASHKA</t>
  </si>
  <si>
    <t>RAHEL SAPUTRA</t>
  </si>
  <si>
    <t>AXEL AMADEUS</t>
  </si>
  <si>
    <t>ASHLEY EUGENIA C</t>
  </si>
  <si>
    <t>FELISHA VINAYA IRAWAN</t>
  </si>
  <si>
    <t>CHRISTOPHER CONAN K.</t>
  </si>
  <si>
    <t>Jeremiah Lewis (7.1)</t>
  </si>
  <si>
    <t>Grace Yohana Setiadi (8.2)</t>
  </si>
  <si>
    <t>BRYAN SURYADJAYA SAPUTRO</t>
  </si>
  <si>
    <t>YOSIA ANUGRAH SANTOSO</t>
  </si>
  <si>
    <t>BENEDICT WIJAYA</t>
  </si>
  <si>
    <t>CELINE AYU</t>
  </si>
  <si>
    <t>GRACE SANTOSA</t>
  </si>
  <si>
    <t>DAPHNE W</t>
  </si>
  <si>
    <t>Peter David Wijaya (7.1)</t>
  </si>
  <si>
    <t>Marvel Rudy (8.2)</t>
  </si>
  <si>
    <t>CLAUDIA LAVINA</t>
  </si>
  <si>
    <t>AUSTIN BENNEDICT</t>
  </si>
  <si>
    <t>DEVIN TIMOTHY</t>
  </si>
  <si>
    <t>CLARISSA NAGA WIJAYA</t>
  </si>
  <si>
    <t>HANS SAMUEL</t>
  </si>
  <si>
    <t>DAVINA RENATA L</t>
  </si>
  <si>
    <t>Andrea Alexandra Arifin (7.2)</t>
  </si>
  <si>
    <t>Makaio Wimilie (8.3)</t>
  </si>
  <si>
    <t>MAXIMILIAN</t>
  </si>
  <si>
    <t>CHELSEA ARIELLE SETIAWAN</t>
  </si>
  <si>
    <t>FLORENTINA SUGIANTO</t>
  </si>
  <si>
    <t>DANIEL JUSTIN</t>
  </si>
  <si>
    <t>JEREMY JECONIAH</t>
  </si>
  <si>
    <t>HERMAN ALBERT DIMACLID SIONOSA</t>
  </si>
  <si>
    <t>Erin Jocelyne Mak (7.2)</t>
  </si>
  <si>
    <t>Kenneth (8.3)</t>
  </si>
  <si>
    <t>SHANNON TANADI</t>
  </si>
  <si>
    <t>CHRISTOPHER ALLEN</t>
  </si>
  <si>
    <t>HANS FARRELL SOEGENG</t>
  </si>
  <si>
    <t>DARRELL SANJAYA</t>
  </si>
  <si>
    <t>JOCELYN IVANA</t>
  </si>
  <si>
    <t>JOANNA CAROLYN C</t>
  </si>
  <si>
    <t>Kelly Valencia (7.2)</t>
  </si>
  <si>
    <t>Owen (8.4)</t>
  </si>
  <si>
    <t>JESSLYN YOVELA</t>
  </si>
  <si>
    <t>DANSON SAMUEL</t>
  </si>
  <si>
    <t>HIMAYA LIN</t>
  </si>
  <si>
    <t>DYANTHA HENDRANATA PUTRI</t>
  </si>
  <si>
    <t>JOSH MATTHEW</t>
  </si>
  <si>
    <t>JONATHAN LIE</t>
  </si>
  <si>
    <t>Ruben Bennicio Abraham Tarigan (7.2)</t>
  </si>
  <si>
    <t>Ben  Kristofer (8.4)</t>
  </si>
  <si>
    <t>JOSEPHINE GISELLE WIDJAJA</t>
  </si>
  <si>
    <t>KENNETH RYO KURNIAWAN</t>
  </si>
  <si>
    <t>JEFFA  DARREN MYRON</t>
  </si>
  <si>
    <t>DYLAN GIVEN</t>
  </si>
  <si>
    <t>JOSHUA IMMANUEL ROCHILLI</t>
  </si>
  <si>
    <t>KELVIN JO</t>
  </si>
  <si>
    <t>James Shan Philander (7.2)</t>
  </si>
  <si>
    <t>Michael Ethan (8.4)</t>
  </si>
  <si>
    <t>KAYLIE JEDIDIAH ALVARO VILLAMOR</t>
  </si>
  <si>
    <t>NICHOLAS LEONARDO BOENTORO</t>
  </si>
  <si>
    <t>JOELLE ALEZA</t>
  </si>
  <si>
    <t>FLORINE</t>
  </si>
  <si>
    <t>KEZIA CHRISTABELA LAKSONO</t>
  </si>
  <si>
    <t>MATTHEW NATHANAEL CHANDRA</t>
  </si>
  <si>
    <t>Benjamin Theophilus (7.2)</t>
  </si>
  <si>
    <t>Martina Emmanuel (8.4)</t>
  </si>
  <si>
    <t>SHARON ANGELICA TAN</t>
  </si>
  <si>
    <t>RICKY ANGRIAWAN</t>
  </si>
  <si>
    <t>MADELINE DASUKI</t>
  </si>
  <si>
    <t>GERALDINE AMANDA TJIPUTRA</t>
  </si>
  <si>
    <t>KU SAN</t>
  </si>
  <si>
    <t>MATTHEW RAYNALDI J</t>
  </si>
  <si>
    <t>Imanuel Shefa (7.2)</t>
  </si>
  <si>
    <t>Rayland Chandra (8.4)</t>
  </si>
  <si>
    <t>RYAN CHANDRA</t>
  </si>
  <si>
    <t>MICHAEL ANTONIO BOENTORO</t>
  </si>
  <si>
    <t>HANSEN SURANTO</t>
  </si>
  <si>
    <t>LABITTA ABIWARDANI</t>
  </si>
  <si>
    <t>MAUREEN CHRISTIANA</t>
  </si>
  <si>
    <t>Reagan Natanael Setiawan (7.3)</t>
  </si>
  <si>
    <t>Jason Koswara )8.4)</t>
  </si>
  <si>
    <t>ANGIE HARDJONO</t>
  </si>
  <si>
    <t>MONICA VALENTINA TASMIN</t>
  </si>
  <si>
    <t>IRWIN MATTHEW SUGIH</t>
  </si>
  <si>
    <t>MATTHEW CLERENCE LIEGO</t>
  </si>
  <si>
    <t>MELVIN FERNANDO</t>
  </si>
  <si>
    <t>Roland Gavin (7.3)</t>
  </si>
  <si>
    <t>CHRIST RAY RUBEN ABNER</t>
  </si>
  <si>
    <t>NADIA</t>
  </si>
  <si>
    <t>IVAN ANDREW GUNAWAN</t>
  </si>
  <si>
    <t>MELINDA MARCYOLA</t>
  </si>
  <si>
    <t>NATHANAEL JASON L</t>
  </si>
  <si>
    <t>Daniel Mark (7.4)</t>
  </si>
  <si>
    <t>DOMINIC WIJAYA</t>
  </si>
  <si>
    <t>NATHANIA BERNICE</t>
  </si>
  <si>
    <t>JOAN NATASHA HERMAWAN</t>
  </si>
  <si>
    <t>NATHANAEL BUDHI</t>
  </si>
  <si>
    <t>PUTERI KIRANA WIBAWA</t>
  </si>
  <si>
    <t>Ian Hansel (7.4)</t>
  </si>
  <si>
    <t>EMMANUEL BRYAN</t>
  </si>
  <si>
    <t>NICHOLAS DAVIN GODJALI</t>
  </si>
  <si>
    <t>JONATHAN DAVIDSON</t>
  </si>
  <si>
    <t>SAMUEL AUGUSTO</t>
  </si>
  <si>
    <t>SAMUEL TAN</t>
  </si>
  <si>
    <t>Shakilah (7.4)</t>
  </si>
  <si>
    <t>NICHOLAS THEOFILUS SUKERTHA</t>
  </si>
  <si>
    <t>SALYVANA KRISANTO</t>
  </si>
  <si>
    <t>LEONARDO WYNN WIDODO</t>
  </si>
  <si>
    <t>SEBASTIAN HUGO</t>
  </si>
  <si>
    <t>STEPHEN EMMANUEL GOENARSO</t>
  </si>
  <si>
    <t>JOSEPH NICOLAS CHANG</t>
  </si>
  <si>
    <t>SAMUEL YORI</t>
  </si>
  <si>
    <t>MARCELINUS GEORGIO</t>
  </si>
  <si>
    <t>TIMOTHY FARREL TJONDROJO</t>
  </si>
  <si>
    <t>VALENT CHRISTIAN</t>
  </si>
  <si>
    <t>RYAN TANDIONO</t>
  </si>
  <si>
    <t>SHANIKA IVERNA TAMARA</t>
  </si>
  <si>
    <t>NATHANIEL SUTJIATMADJA</t>
  </si>
  <si>
    <t>YASMIN ANGGRAINI TEGUH</t>
  </si>
  <si>
    <t>VICTORIA VALERIE</t>
  </si>
  <si>
    <t>TASHA LAURETTA</t>
  </si>
  <si>
    <t xml:space="preserve">STEVEN CHRISTIAN </t>
  </si>
  <si>
    <t>ANANDA BAGUS EKA PUTRA WISNAWA</t>
  </si>
  <si>
    <t>WILLIAM SURYA DJAYA SAPUTRO</t>
  </si>
  <si>
    <t>Marking Scheme</t>
  </si>
  <si>
    <t>Bukit Sion School</t>
  </si>
  <si>
    <t>Class</t>
  </si>
  <si>
    <t>Term</t>
  </si>
  <si>
    <t>: 1</t>
  </si>
  <si>
    <t>Subject</t>
  </si>
  <si>
    <t>Academic Year</t>
  </si>
  <si>
    <t>Teacher</t>
  </si>
  <si>
    <t>Number</t>
  </si>
  <si>
    <t>Name</t>
  </si>
  <si>
    <t>TOTAL</t>
  </si>
  <si>
    <t>A.</t>
  </si>
  <si>
    <t>CT</t>
  </si>
  <si>
    <t>Name/date</t>
  </si>
  <si>
    <t>Average</t>
  </si>
  <si>
    <t xml:space="preserve">B. </t>
  </si>
  <si>
    <t>P</t>
  </si>
  <si>
    <t xml:space="preserve">C. </t>
  </si>
  <si>
    <t>Q</t>
  </si>
  <si>
    <t xml:space="preserve">D. </t>
  </si>
  <si>
    <t>CW</t>
  </si>
  <si>
    <t>E.</t>
  </si>
  <si>
    <t>Grade</t>
  </si>
  <si>
    <t>: 2</t>
  </si>
  <si>
    <t>ST</t>
  </si>
  <si>
    <t>: 3</t>
  </si>
  <si>
    <t>: 4</t>
  </si>
  <si>
    <t>FT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</si>
  <si>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</si>
  <si>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</si>
  <si>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</si>
  <si>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</si>
  <si>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</si>
  <si>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</si>
  <si>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Jakarta, </t>
  </si>
  <si>
    <t>Subject Teacher</t>
  </si>
</sst>
</file>

<file path=xl/styles.xml><?xml version="1.0" encoding="utf-8"?>
<styleSheet xmlns="http://schemas.openxmlformats.org/spreadsheetml/2006/main">
  <numFmts count="6">
    <numFmt numFmtId="176" formatCode="_ * #,##0.00_ ;_ * \-#,##0.00_ ;_ * &quot;-&quot;??_ ;_ @_ "/>
    <numFmt numFmtId="177" formatCode="_ * #,##0_ ;_ * \-#,##0_ ;_ * &quot;-&quot;_ ;_ @_ "/>
    <numFmt numFmtId="178" formatCode="dd\ mmmm\ yyyy"/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9" formatCode="0.0"/>
  </numFmts>
  <fonts count="31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color rgb="FFFF0000"/>
      <name val="Calibri"/>
      <charset val="134"/>
      <scheme val="minor"/>
    </font>
    <font>
      <sz val="11"/>
      <color rgb="FF000000"/>
      <name val="Calibri"/>
      <charset val="134"/>
    </font>
    <font>
      <sz val="11"/>
      <color theme="1"/>
      <name val="Calibri"/>
      <charset val="134"/>
    </font>
    <font>
      <sz val="11"/>
      <color rgb="FF000000"/>
      <name val="Calibri"/>
      <charset val="134"/>
      <scheme val="minor"/>
    </font>
    <font>
      <sz val="18"/>
      <color theme="1"/>
      <name val="Calibri"/>
      <charset val="134"/>
      <scheme val="minor"/>
    </font>
    <font>
      <sz val="28"/>
      <color theme="1"/>
      <name val="Broadway"/>
      <charset val="134"/>
    </font>
    <font>
      <sz val="36"/>
      <color theme="1"/>
      <name val="Copperplate Gothic Bold"/>
      <charset val="134"/>
    </font>
    <font>
      <b/>
      <sz val="18"/>
      <color theme="1"/>
      <name val="Calibri"/>
      <charset val="134"/>
      <scheme val="minor"/>
    </font>
    <font>
      <sz val="18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 style="thin">
        <color theme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auto="1"/>
      </left>
      <right style="medium">
        <color rgb="FF6C6C6C"/>
      </right>
      <top style="thin">
        <color auto="1"/>
      </top>
      <bottom style="thin">
        <color auto="1"/>
      </bottom>
      <diagonal/>
    </border>
    <border>
      <left style="medium">
        <color rgb="FF6C6C6C"/>
      </left>
      <right style="medium">
        <color rgb="FF6C6C6C"/>
      </right>
      <top style="thin">
        <color auto="1"/>
      </top>
      <bottom style="thin">
        <color auto="1"/>
      </bottom>
      <diagonal/>
    </border>
    <border>
      <left style="medium">
        <color rgb="FF6C6C6C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0" fontId="12" fillId="29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8" fillId="12" borderId="26" applyNumberFormat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15" fillId="25" borderId="29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9" borderId="23" applyNumberFormat="0" applyAlignment="0" applyProtection="0">
      <alignment vertical="center"/>
    </xf>
    <xf numFmtId="0" fontId="0" fillId="0" borderId="0"/>
    <xf numFmtId="0" fontId="11" fillId="20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9" fillId="24" borderId="30" applyNumberForma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7" fillId="24" borderId="23" applyNumberFormat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97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Protection="1"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179" fontId="0" fillId="0" borderId="1" xfId="0" applyNumberFormat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horizontal="center"/>
      <protection hidden="1"/>
    </xf>
    <xf numFmtId="178" fontId="0" fillId="0" borderId="0" xfId="0" applyNumberFormat="1" applyAlignment="1" applyProtection="1">
      <alignment horizontal="left" shrinkToFi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applyFont="1" applyAlignment="1" applyProtection="1">
      <protection hidden="1"/>
    </xf>
    <xf numFmtId="0" fontId="1" fillId="2" borderId="2" xfId="0" applyFont="1" applyFill="1" applyBorder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2" borderId="1" xfId="0" applyFont="1" applyFill="1" applyBorder="1" applyAlignment="1" applyProtection="1">
      <alignment horizontal="center"/>
      <protection locked="0"/>
    </xf>
    <xf numFmtId="0" fontId="0" fillId="2" borderId="3" xfId="0" applyFill="1" applyBorder="1" applyAlignment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179" fontId="0" fillId="0" borderId="1" xfId="0" applyNumberFormat="1" applyBorder="1" applyAlignment="1" applyProtection="1">
      <alignment horizontal="right"/>
      <protection locked="0"/>
    </xf>
    <xf numFmtId="0" fontId="1" fillId="3" borderId="0" xfId="0" applyFont="1" applyFill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Alignment="1" applyProtection="1">
      <alignment horizontal="left"/>
      <protection hidden="1"/>
    </xf>
    <xf numFmtId="179" fontId="0" fillId="0" borderId="1" xfId="0" applyNumberFormat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right"/>
      <protection locked="0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2" xfId="0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shrinkToFit="1"/>
      <protection hidden="1"/>
    </xf>
    <xf numFmtId="0" fontId="3" fillId="0" borderId="5" xfId="0" applyNumberFormat="1" applyFont="1" applyBorder="1" applyAlignment="1" applyProtection="1">
      <alignment horizontal="center" vertical="center" wrapText="1"/>
      <protection locked="0"/>
    </xf>
    <xf numFmtId="0" fontId="3" fillId="0" borderId="6" xfId="0" applyNumberFormat="1" applyFont="1" applyBorder="1" applyAlignment="1" applyProtection="1">
      <alignment horizontal="center" vertical="center" wrapText="1"/>
      <protection locked="0"/>
    </xf>
    <xf numFmtId="0" fontId="3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7" xfId="0" applyNumberFormat="1" applyFont="1" applyBorder="1" applyAlignment="1" applyProtection="1">
      <alignment horizontal="center" vertical="center" wrapText="1"/>
      <protection locked="0"/>
    </xf>
    <xf numFmtId="0" fontId="3" fillId="0" borderId="8" xfId="0" applyNumberFormat="1" applyFont="1" applyBorder="1" applyAlignment="1" applyProtection="1">
      <alignment horizontal="center" vertical="center" wrapText="1"/>
      <protection locked="0"/>
    </xf>
    <xf numFmtId="0" fontId="3" fillId="4" borderId="8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/>
      <protection locked="0"/>
    </xf>
    <xf numFmtId="179" fontId="1" fillId="0" borderId="1" xfId="0" applyNumberFormat="1" applyFont="1" applyBorder="1" applyAlignment="1" applyProtection="1">
      <alignment horizontal="center"/>
      <protection hidden="1"/>
    </xf>
    <xf numFmtId="0" fontId="0" fillId="0" borderId="9" xfId="0" applyBorder="1" applyAlignment="1" applyProtection="1">
      <alignment horizontal="center"/>
      <protection locked="0"/>
    </xf>
    <xf numFmtId="0" fontId="3" fillId="4" borderId="1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/>
      <protection locked="0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0" fillId="0" borderId="1" xfId="0" applyNumberFormat="1" applyBorder="1" applyAlignment="1" applyProtection="1">
      <alignment horizontal="center"/>
      <protection locked="0" hidden="1"/>
    </xf>
    <xf numFmtId="1" fontId="1" fillId="0" borderId="1" xfId="0" applyNumberFormat="1" applyFont="1" applyBorder="1" applyAlignment="1" applyProtection="1">
      <alignment horizontal="center"/>
      <protection hidden="1"/>
    </xf>
    <xf numFmtId="0" fontId="5" fillId="0" borderId="11" xfId="0" applyNumberFormat="1" applyFont="1" applyBorder="1" applyAlignment="1" applyProtection="1">
      <alignment horizontal="center" vertical="center" wrapText="1"/>
      <protection locked="0"/>
    </xf>
    <xf numFmtId="0" fontId="5" fillId="0" borderId="12" xfId="0" applyNumberFormat="1" applyFont="1" applyBorder="1" applyAlignment="1" applyProtection="1">
      <alignment horizontal="center" vertical="center" wrapText="1"/>
      <protection locked="0"/>
    </xf>
    <xf numFmtId="0" fontId="5" fillId="0" borderId="13" xfId="0" applyNumberFormat="1" applyFont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0" fillId="4" borderId="1" xfId="0" applyFill="1" applyBorder="1" applyProtection="1">
      <protection hidden="1"/>
    </xf>
    <xf numFmtId="0" fontId="4" fillId="0" borderId="14" xfId="22" applyFont="1" applyFill="1" applyBorder="1" applyAlignment="1" applyProtection="1">
      <alignment horizontal="left" vertical="center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 applyProtection="1">
      <protection hidden="1"/>
    </xf>
    <xf numFmtId="0" fontId="0" fillId="0" borderId="1" xfId="0" applyBorder="1"/>
    <xf numFmtId="0" fontId="0" fillId="2" borderId="1" xfId="0" applyFill="1" applyBorder="1" applyAlignment="1" applyProtection="1">
      <alignment horizontal="center"/>
      <protection hidden="1"/>
    </xf>
    <xf numFmtId="0" fontId="0" fillId="0" borderId="1" xfId="0" applyFill="1" applyBorder="1"/>
    <xf numFmtId="0" fontId="6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7" fillId="2" borderId="0" xfId="0" applyFont="1" applyFill="1" applyAlignment="1" applyProtection="1">
      <alignment horizontal="center"/>
      <protection hidden="1"/>
    </xf>
    <xf numFmtId="0" fontId="8" fillId="2" borderId="0" xfId="0" applyFont="1" applyFill="1" applyAlignment="1" applyProtection="1">
      <alignment horizontal="center"/>
      <protection hidden="1"/>
    </xf>
    <xf numFmtId="0" fontId="9" fillId="4" borderId="15" xfId="0" applyFont="1" applyFill="1" applyBorder="1" applyAlignment="1" applyProtection="1">
      <alignment vertical="center"/>
      <protection hidden="1"/>
    </xf>
    <xf numFmtId="0" fontId="9" fillId="4" borderId="16" xfId="0" applyFont="1" applyFill="1" applyBorder="1" applyAlignment="1" applyProtection="1">
      <alignment horizontal="center" vertical="center"/>
      <protection hidden="1"/>
    </xf>
    <xf numFmtId="0" fontId="6" fillId="3" borderId="16" xfId="0" applyFont="1" applyFill="1" applyBorder="1" applyAlignment="1" applyProtection="1">
      <alignment horizontal="left" vertical="center"/>
      <protection locked="0"/>
    </xf>
    <xf numFmtId="0" fontId="9" fillId="4" borderId="17" xfId="0" applyFont="1" applyFill="1" applyBorder="1" applyAlignment="1" applyProtection="1">
      <alignment vertical="center"/>
      <protection hidden="1"/>
    </xf>
    <xf numFmtId="0" fontId="9" fillId="4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horizontal="left" vertical="center"/>
      <protection locked="0"/>
    </xf>
    <xf numFmtId="0" fontId="9" fillId="0" borderId="17" xfId="0" applyFont="1" applyFill="1" applyBorder="1" applyAlignment="1" applyProtection="1">
      <alignment vertical="center"/>
      <protection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6" fillId="4" borderId="0" xfId="0" applyFont="1" applyFill="1" applyBorder="1" applyAlignment="1" applyProtection="1">
      <alignment vertical="center"/>
      <protection locked="0"/>
    </xf>
    <xf numFmtId="0" fontId="9" fillId="4" borderId="18" xfId="0" applyFont="1" applyFill="1" applyBorder="1" applyAlignment="1" applyProtection="1">
      <alignment vertical="center"/>
      <protection hidden="1"/>
    </xf>
    <xf numFmtId="0" fontId="9" fillId="4" borderId="19" xfId="0" applyFont="1" applyFill="1" applyBorder="1" applyAlignment="1" applyProtection="1">
      <alignment horizontal="center" vertical="center"/>
      <protection hidden="1"/>
    </xf>
    <xf numFmtId="0" fontId="6" fillId="0" borderId="19" xfId="0" applyFont="1" applyFill="1" applyBorder="1" applyAlignment="1" applyProtection="1">
      <alignment horizontal="left" vertical="center"/>
      <protection hidden="1"/>
    </xf>
    <xf numFmtId="0" fontId="6" fillId="4" borderId="19" xfId="0" applyFont="1" applyFill="1" applyBorder="1" applyAlignment="1" applyProtection="1">
      <alignment vertical="center"/>
      <protection hidden="1"/>
    </xf>
    <xf numFmtId="0" fontId="1" fillId="4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left"/>
      <protection hidden="1"/>
    </xf>
    <xf numFmtId="0" fontId="9" fillId="4" borderId="16" xfId="0" applyFont="1" applyFill="1" applyBorder="1" applyAlignment="1" applyProtection="1">
      <alignment vertical="center"/>
      <protection hidden="1"/>
    </xf>
    <xf numFmtId="0" fontId="10" fillId="3" borderId="16" xfId="0" applyFont="1" applyFill="1" applyBorder="1" applyAlignment="1" applyProtection="1">
      <alignment horizontal="left" vertical="center"/>
      <protection locked="0"/>
    </xf>
    <xf numFmtId="0" fontId="6" fillId="4" borderId="16" xfId="0" applyFont="1" applyFill="1" applyBorder="1" applyAlignment="1" applyProtection="1">
      <alignment vertical="center"/>
      <protection hidden="1"/>
    </xf>
    <xf numFmtId="0" fontId="6" fillId="4" borderId="20" xfId="0" applyFont="1" applyFill="1" applyBorder="1" applyAlignment="1" applyProtection="1">
      <alignment vertical="center"/>
      <protection hidden="1"/>
    </xf>
    <xf numFmtId="0" fontId="6" fillId="2" borderId="0" xfId="0" applyFont="1" applyFill="1" applyBorder="1" applyAlignment="1" applyProtection="1">
      <alignment vertical="center"/>
      <protection hidden="1"/>
    </xf>
    <xf numFmtId="0" fontId="9" fillId="4" borderId="0" xfId="0" applyFont="1" applyFill="1" applyBorder="1" applyAlignment="1" applyProtection="1">
      <alignment vertical="center"/>
      <protection hidden="1"/>
    </xf>
    <xf numFmtId="0" fontId="6" fillId="4" borderId="0" xfId="0" applyFont="1" applyFill="1" applyBorder="1" applyAlignment="1" applyProtection="1">
      <alignment vertical="center"/>
      <protection hidden="1"/>
    </xf>
    <xf numFmtId="0" fontId="6" fillId="4" borderId="21" xfId="0" applyFont="1" applyFill="1" applyBorder="1" applyAlignment="1" applyProtection="1">
      <alignment vertical="center"/>
      <protection hidden="1"/>
    </xf>
    <xf numFmtId="0" fontId="9" fillId="0" borderId="0" xfId="0" applyFont="1" applyFill="1" applyBorder="1" applyAlignment="1" applyProtection="1">
      <alignment vertical="center"/>
      <protection hidden="1"/>
    </xf>
    <xf numFmtId="0" fontId="6" fillId="4" borderId="22" xfId="0" applyFont="1" applyFill="1" applyBorder="1" applyAlignment="1" applyProtection="1">
      <alignment vertical="center"/>
      <protection hidden="1"/>
    </xf>
    <xf numFmtId="0" fontId="0" fillId="0" borderId="9" xfId="0" applyBorder="1"/>
    <xf numFmtId="0" fontId="0" fillId="2" borderId="0" xfId="0" applyFill="1" applyProtection="1" quotePrefix="1">
      <protection hidden="1"/>
    </xf>
    <xf numFmtId="0" fontId="1" fillId="0" borderId="0" xfId="0" applyFont="1" applyAlignment="1" applyProtection="1" quotePrefix="1">
      <alignment horizontal="center"/>
      <protection hidden="1"/>
    </xf>
  </cellXfs>
  <cellStyles count="50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Normal 4" xfId="22"/>
    <cellStyle name="60% - Accent3" xfId="23" builtinId="40"/>
    <cellStyle name="Good" xfId="24" builtinId="26"/>
    <cellStyle name="Output" xfId="25" builtinId="21"/>
    <cellStyle name="20% - Accent1" xfId="26" builtinId="30"/>
    <cellStyle name="Calculation" xfId="27" builtinId="22"/>
    <cellStyle name="Linked Cell" xfId="28" builtinId="24"/>
    <cellStyle name="Total" xfId="29" builtinId="25"/>
    <cellStyle name="Bad" xfId="30" builtinId="27"/>
    <cellStyle name="Neutral" xfId="31" builtinId="28"/>
    <cellStyle name="Accent1" xfId="32" builtinId="29"/>
    <cellStyle name="20% - Accent5" xfId="33" builtinId="46"/>
    <cellStyle name="60% - Accent1" xfId="34" builtinId="32"/>
    <cellStyle name="Accent2" xfId="35" builtinId="33"/>
    <cellStyle name="20% - Accent2" xfId="36" builtinId="34"/>
    <cellStyle name="20% - Accent6" xfId="37" builtinId="50"/>
    <cellStyle name="60% - Accent2" xfId="38" builtinId="36"/>
    <cellStyle name="Accent3" xfId="39" builtinId="37"/>
    <cellStyle name="20% - Accent3" xfId="40" builtinId="38"/>
    <cellStyle name="Accent4" xfId="41" builtinId="41"/>
    <cellStyle name="20% - Accent4" xfId="42" builtinId="42"/>
    <cellStyle name="40% - Accent4" xfId="43" builtinId="43"/>
    <cellStyle name="Accent5" xfId="44" builtinId="45"/>
    <cellStyle name="40% - Accent5" xfId="45" builtinId="47"/>
    <cellStyle name="60% - Accent5" xfId="46" builtinId="48"/>
    <cellStyle name="Accent6" xfId="47" builtinId="49"/>
    <cellStyle name="40% - Accent6" xfId="48" builtinId="51"/>
    <cellStyle name="60% - Accent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321810" y="1504950"/>
          <a:ext cx="140208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327025</xdr:colOff>
      <xdr:row>42</xdr:row>
      <xdr:rowOff>184150</xdr:rowOff>
    </xdr:from>
    <xdr:to>
      <xdr:col>4</xdr:col>
      <xdr:colOff>327025</xdr:colOff>
      <xdr:row>43</xdr:row>
      <xdr:rowOff>184150</xdr:rowOff>
    </xdr:to>
    <xdr:sp>
      <xdr:nvSpPr>
        <xdr:cNvPr id="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8185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42</xdr:row>
      <xdr:rowOff>184150</xdr:rowOff>
    </xdr:from>
    <xdr:to>
      <xdr:col>4</xdr:col>
      <xdr:colOff>327025</xdr:colOff>
      <xdr:row>43</xdr:row>
      <xdr:rowOff>184150</xdr:rowOff>
    </xdr:to>
    <xdr:sp>
      <xdr:nvSpPr>
        <xdr:cNvPr id="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8185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42</xdr:row>
      <xdr:rowOff>184150</xdr:rowOff>
    </xdr:from>
    <xdr:to>
      <xdr:col>4</xdr:col>
      <xdr:colOff>327025</xdr:colOff>
      <xdr:row>43</xdr:row>
      <xdr:rowOff>184150</xdr:rowOff>
    </xdr:to>
    <xdr:sp>
      <xdr:nvSpPr>
        <xdr:cNvPr id="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8185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42</xdr:row>
      <xdr:rowOff>184150</xdr:rowOff>
    </xdr:from>
    <xdr:to>
      <xdr:col>5</xdr:col>
      <xdr:colOff>327025</xdr:colOff>
      <xdr:row>43</xdr:row>
      <xdr:rowOff>184150</xdr:rowOff>
    </xdr:to>
    <xdr:sp>
      <xdr:nvSpPr>
        <xdr:cNvPr id="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8185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42</xdr:row>
      <xdr:rowOff>184150</xdr:rowOff>
    </xdr:from>
    <xdr:to>
      <xdr:col>5</xdr:col>
      <xdr:colOff>327025</xdr:colOff>
      <xdr:row>43</xdr:row>
      <xdr:rowOff>184150</xdr:rowOff>
    </xdr:to>
    <xdr:sp>
      <xdr:nvSpPr>
        <xdr:cNvPr id="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8185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42</xdr:row>
      <xdr:rowOff>184150</xdr:rowOff>
    </xdr:from>
    <xdr:to>
      <xdr:col>6</xdr:col>
      <xdr:colOff>327025</xdr:colOff>
      <xdr:row>43</xdr:row>
      <xdr:rowOff>184150</xdr:rowOff>
    </xdr:to>
    <xdr:sp>
      <xdr:nvSpPr>
        <xdr:cNvPr id="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8185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42</xdr:row>
      <xdr:rowOff>184150</xdr:rowOff>
    </xdr:from>
    <xdr:to>
      <xdr:col>6</xdr:col>
      <xdr:colOff>327025</xdr:colOff>
      <xdr:row>43</xdr:row>
      <xdr:rowOff>184150</xdr:rowOff>
    </xdr:to>
    <xdr:sp>
      <xdr:nvSpPr>
        <xdr:cNvPr id="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8185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42</xdr:row>
      <xdr:rowOff>184150</xdr:rowOff>
    </xdr:from>
    <xdr:to>
      <xdr:col>7</xdr:col>
      <xdr:colOff>327025</xdr:colOff>
      <xdr:row>43</xdr:row>
      <xdr:rowOff>184150</xdr:rowOff>
    </xdr:to>
    <xdr:sp>
      <xdr:nvSpPr>
        <xdr:cNvPr id="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8185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42</xdr:row>
      <xdr:rowOff>184150</xdr:rowOff>
    </xdr:from>
    <xdr:to>
      <xdr:col>7</xdr:col>
      <xdr:colOff>327025</xdr:colOff>
      <xdr:row>43</xdr:row>
      <xdr:rowOff>184150</xdr:rowOff>
    </xdr:to>
    <xdr:sp>
      <xdr:nvSpPr>
        <xdr:cNvPr id="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8185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42</xdr:row>
      <xdr:rowOff>184150</xdr:rowOff>
    </xdr:from>
    <xdr:to>
      <xdr:col>8</xdr:col>
      <xdr:colOff>327025</xdr:colOff>
      <xdr:row>43</xdr:row>
      <xdr:rowOff>184150</xdr:rowOff>
    </xdr:to>
    <xdr:sp>
      <xdr:nvSpPr>
        <xdr:cNvPr id="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8185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42</xdr:row>
      <xdr:rowOff>184150</xdr:rowOff>
    </xdr:from>
    <xdr:to>
      <xdr:col>8</xdr:col>
      <xdr:colOff>327025</xdr:colOff>
      <xdr:row>43</xdr:row>
      <xdr:rowOff>184150</xdr:rowOff>
    </xdr:to>
    <xdr:sp>
      <xdr:nvSpPr>
        <xdr:cNvPr id="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8185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42</xdr:row>
      <xdr:rowOff>184150</xdr:rowOff>
    </xdr:from>
    <xdr:to>
      <xdr:col>10</xdr:col>
      <xdr:colOff>327025</xdr:colOff>
      <xdr:row>43</xdr:row>
      <xdr:rowOff>184150</xdr:rowOff>
    </xdr:to>
    <xdr:sp>
      <xdr:nvSpPr>
        <xdr:cNvPr id="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8185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42</xdr:row>
      <xdr:rowOff>184150</xdr:rowOff>
    </xdr:from>
    <xdr:to>
      <xdr:col>10</xdr:col>
      <xdr:colOff>327025</xdr:colOff>
      <xdr:row>43</xdr:row>
      <xdr:rowOff>184150</xdr:rowOff>
    </xdr:to>
    <xdr:sp>
      <xdr:nvSpPr>
        <xdr:cNvPr id="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81851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49</xdr:row>
      <xdr:rowOff>184150</xdr:rowOff>
    </xdr:from>
    <xdr:to>
      <xdr:col>2</xdr:col>
      <xdr:colOff>327025</xdr:colOff>
      <xdr:row>50</xdr:row>
      <xdr:rowOff>184150</xdr:rowOff>
    </xdr:to>
    <xdr:sp>
      <xdr:nvSpPr>
        <xdr:cNvPr id="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48</xdr:row>
      <xdr:rowOff>184150</xdr:rowOff>
    </xdr:from>
    <xdr:to>
      <xdr:col>2</xdr:col>
      <xdr:colOff>327025</xdr:colOff>
      <xdr:row>49</xdr:row>
      <xdr:rowOff>184150</xdr:rowOff>
    </xdr:to>
    <xdr:sp>
      <xdr:nvSpPr>
        <xdr:cNvPr id="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48</xdr:row>
      <xdr:rowOff>184150</xdr:rowOff>
    </xdr:from>
    <xdr:to>
      <xdr:col>2</xdr:col>
      <xdr:colOff>327025</xdr:colOff>
      <xdr:row>49</xdr:row>
      <xdr:rowOff>184150</xdr:rowOff>
    </xdr:to>
    <xdr:sp>
      <xdr:nvSpPr>
        <xdr:cNvPr id="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48</xdr:row>
      <xdr:rowOff>184150</xdr:rowOff>
    </xdr:from>
    <xdr:to>
      <xdr:col>2</xdr:col>
      <xdr:colOff>327025</xdr:colOff>
      <xdr:row>49</xdr:row>
      <xdr:rowOff>184150</xdr:rowOff>
    </xdr:to>
    <xdr:sp>
      <xdr:nvSpPr>
        <xdr:cNvPr id="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2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2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2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3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3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3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3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3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3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3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3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3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4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4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4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4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4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4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4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4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4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4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5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5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5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5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5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5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5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5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5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5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6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6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6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6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6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6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6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6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6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6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7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7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7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7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7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7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7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7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7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7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8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8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8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8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8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8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8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8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8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8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9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10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10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10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10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0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0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0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0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0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0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1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1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2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2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2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4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4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4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14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4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4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4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4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14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4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5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5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5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5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5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5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5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5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5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5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17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8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18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8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8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8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48</xdr:row>
      <xdr:rowOff>184150</xdr:rowOff>
    </xdr:from>
    <xdr:to>
      <xdr:col>2</xdr:col>
      <xdr:colOff>327025</xdr:colOff>
      <xdr:row>49</xdr:row>
      <xdr:rowOff>184150</xdr:rowOff>
    </xdr:to>
    <xdr:sp>
      <xdr:nvSpPr>
        <xdr:cNvPr id="18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18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18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50</xdr:row>
      <xdr:rowOff>184150</xdr:rowOff>
    </xdr:from>
    <xdr:to>
      <xdr:col>2</xdr:col>
      <xdr:colOff>327025</xdr:colOff>
      <xdr:row>51</xdr:row>
      <xdr:rowOff>184150</xdr:rowOff>
    </xdr:to>
    <xdr:sp>
      <xdr:nvSpPr>
        <xdr:cNvPr id="18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709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18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19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50</xdr:row>
      <xdr:rowOff>184150</xdr:rowOff>
    </xdr:from>
    <xdr:to>
      <xdr:col>4</xdr:col>
      <xdr:colOff>327025</xdr:colOff>
      <xdr:row>51</xdr:row>
      <xdr:rowOff>184150</xdr:rowOff>
    </xdr:to>
    <xdr:sp>
      <xdr:nvSpPr>
        <xdr:cNvPr id="19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7091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49</xdr:row>
      <xdr:rowOff>184150</xdr:rowOff>
    </xdr:from>
    <xdr:to>
      <xdr:col>2</xdr:col>
      <xdr:colOff>327025</xdr:colOff>
      <xdr:row>50</xdr:row>
      <xdr:rowOff>184150</xdr:rowOff>
    </xdr:to>
    <xdr:sp>
      <xdr:nvSpPr>
        <xdr:cNvPr id="19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19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49</xdr:row>
      <xdr:rowOff>184150</xdr:rowOff>
    </xdr:from>
    <xdr:to>
      <xdr:col>2</xdr:col>
      <xdr:colOff>327025</xdr:colOff>
      <xdr:row>50</xdr:row>
      <xdr:rowOff>184150</xdr:rowOff>
    </xdr:to>
    <xdr:sp>
      <xdr:nvSpPr>
        <xdr:cNvPr id="19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19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49</xdr:row>
      <xdr:rowOff>184150</xdr:rowOff>
    </xdr:from>
    <xdr:to>
      <xdr:col>2</xdr:col>
      <xdr:colOff>327025</xdr:colOff>
      <xdr:row>50</xdr:row>
      <xdr:rowOff>184150</xdr:rowOff>
    </xdr:to>
    <xdr:sp>
      <xdr:nvSpPr>
        <xdr:cNvPr id="19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19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19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19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0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0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0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0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0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0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0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0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20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20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2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2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50</xdr:row>
      <xdr:rowOff>184150</xdr:rowOff>
    </xdr:from>
    <xdr:to>
      <xdr:col>4</xdr:col>
      <xdr:colOff>327025</xdr:colOff>
      <xdr:row>51</xdr:row>
      <xdr:rowOff>184150</xdr:rowOff>
    </xdr:to>
    <xdr:sp>
      <xdr:nvSpPr>
        <xdr:cNvPr id="2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709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50</xdr:row>
      <xdr:rowOff>184150</xdr:rowOff>
    </xdr:from>
    <xdr:to>
      <xdr:col>4</xdr:col>
      <xdr:colOff>327025</xdr:colOff>
      <xdr:row>51</xdr:row>
      <xdr:rowOff>184150</xdr:rowOff>
    </xdr:to>
    <xdr:sp>
      <xdr:nvSpPr>
        <xdr:cNvPr id="2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709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50</xdr:row>
      <xdr:rowOff>184150</xdr:rowOff>
    </xdr:from>
    <xdr:to>
      <xdr:col>5</xdr:col>
      <xdr:colOff>327025</xdr:colOff>
      <xdr:row>51</xdr:row>
      <xdr:rowOff>184150</xdr:rowOff>
    </xdr:to>
    <xdr:sp>
      <xdr:nvSpPr>
        <xdr:cNvPr id="2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709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50</xdr:row>
      <xdr:rowOff>184150</xdr:rowOff>
    </xdr:from>
    <xdr:to>
      <xdr:col>5</xdr:col>
      <xdr:colOff>327025</xdr:colOff>
      <xdr:row>51</xdr:row>
      <xdr:rowOff>184150</xdr:rowOff>
    </xdr:to>
    <xdr:sp>
      <xdr:nvSpPr>
        <xdr:cNvPr id="2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709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2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2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2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4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5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5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5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5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5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5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5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5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25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25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26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26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26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6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6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6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6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6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50</xdr:row>
      <xdr:rowOff>184150</xdr:rowOff>
    </xdr:from>
    <xdr:to>
      <xdr:col>6</xdr:col>
      <xdr:colOff>327025</xdr:colOff>
      <xdr:row>51</xdr:row>
      <xdr:rowOff>184150</xdr:rowOff>
    </xdr:to>
    <xdr:sp>
      <xdr:nvSpPr>
        <xdr:cNvPr id="26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709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6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7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7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7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50</xdr:row>
      <xdr:rowOff>184150</xdr:rowOff>
    </xdr:from>
    <xdr:to>
      <xdr:col>6</xdr:col>
      <xdr:colOff>327025</xdr:colOff>
      <xdr:row>51</xdr:row>
      <xdr:rowOff>184150</xdr:rowOff>
    </xdr:to>
    <xdr:sp>
      <xdr:nvSpPr>
        <xdr:cNvPr id="27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709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7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7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7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7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7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7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9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9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50</xdr:row>
      <xdr:rowOff>184150</xdr:rowOff>
    </xdr:from>
    <xdr:to>
      <xdr:col>7</xdr:col>
      <xdr:colOff>327025</xdr:colOff>
      <xdr:row>51</xdr:row>
      <xdr:rowOff>184150</xdr:rowOff>
    </xdr:to>
    <xdr:sp>
      <xdr:nvSpPr>
        <xdr:cNvPr id="29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709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9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9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9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9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50</xdr:row>
      <xdr:rowOff>184150</xdr:rowOff>
    </xdr:from>
    <xdr:to>
      <xdr:col>7</xdr:col>
      <xdr:colOff>327025</xdr:colOff>
      <xdr:row>51</xdr:row>
      <xdr:rowOff>184150</xdr:rowOff>
    </xdr:to>
    <xdr:sp>
      <xdr:nvSpPr>
        <xdr:cNvPr id="29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709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9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9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0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50</xdr:row>
      <xdr:rowOff>184150</xdr:rowOff>
    </xdr:from>
    <xdr:to>
      <xdr:col>8</xdr:col>
      <xdr:colOff>327025</xdr:colOff>
      <xdr:row>51</xdr:row>
      <xdr:rowOff>184150</xdr:rowOff>
    </xdr:to>
    <xdr:sp>
      <xdr:nvSpPr>
        <xdr:cNvPr id="3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709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50</xdr:row>
      <xdr:rowOff>184150</xdr:rowOff>
    </xdr:from>
    <xdr:to>
      <xdr:col>8</xdr:col>
      <xdr:colOff>327025</xdr:colOff>
      <xdr:row>51</xdr:row>
      <xdr:rowOff>184150</xdr:rowOff>
    </xdr:to>
    <xdr:sp>
      <xdr:nvSpPr>
        <xdr:cNvPr id="3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709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2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2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2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50</xdr:row>
      <xdr:rowOff>184150</xdr:rowOff>
    </xdr:from>
    <xdr:to>
      <xdr:col>10</xdr:col>
      <xdr:colOff>327025</xdr:colOff>
      <xdr:row>51</xdr:row>
      <xdr:rowOff>184150</xdr:rowOff>
    </xdr:to>
    <xdr:sp>
      <xdr:nvSpPr>
        <xdr:cNvPr id="34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709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5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5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5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5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50</xdr:row>
      <xdr:rowOff>184150</xdr:rowOff>
    </xdr:from>
    <xdr:to>
      <xdr:col>10</xdr:col>
      <xdr:colOff>327025</xdr:colOff>
      <xdr:row>51</xdr:row>
      <xdr:rowOff>184150</xdr:rowOff>
    </xdr:to>
    <xdr:sp>
      <xdr:nvSpPr>
        <xdr:cNvPr id="35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709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5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5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5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35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35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36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7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8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40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40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40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0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0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0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0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0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0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0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5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5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5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5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5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5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5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5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5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5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6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51</xdr:row>
      <xdr:rowOff>184150</xdr:rowOff>
    </xdr:from>
    <xdr:to>
      <xdr:col>2</xdr:col>
      <xdr:colOff>327025</xdr:colOff>
      <xdr:row>52</xdr:row>
      <xdr:rowOff>184150</xdr:rowOff>
    </xdr:to>
    <xdr:sp>
      <xdr:nvSpPr>
        <xdr:cNvPr id="66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66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51</xdr:row>
      <xdr:rowOff>184150</xdr:rowOff>
    </xdr:from>
    <xdr:to>
      <xdr:col>2</xdr:col>
      <xdr:colOff>327025</xdr:colOff>
      <xdr:row>52</xdr:row>
      <xdr:rowOff>184150</xdr:rowOff>
    </xdr:to>
    <xdr:sp>
      <xdr:nvSpPr>
        <xdr:cNvPr id="66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66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51</xdr:row>
      <xdr:rowOff>184150</xdr:rowOff>
    </xdr:from>
    <xdr:to>
      <xdr:col>2</xdr:col>
      <xdr:colOff>327025</xdr:colOff>
      <xdr:row>52</xdr:row>
      <xdr:rowOff>184150</xdr:rowOff>
    </xdr:to>
    <xdr:sp>
      <xdr:nvSpPr>
        <xdr:cNvPr id="66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66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6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66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6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7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7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7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7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7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7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7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67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67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67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8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8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8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8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8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8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8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8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8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8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9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9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9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9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69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69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69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69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69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69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0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0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0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0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0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0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0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0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0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0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2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2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2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3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6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8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8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8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8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8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8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8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8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8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8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51</xdr:row>
      <xdr:rowOff>184150</xdr:rowOff>
    </xdr:from>
    <xdr:to>
      <xdr:col>2</xdr:col>
      <xdr:colOff>327025</xdr:colOff>
      <xdr:row>52</xdr:row>
      <xdr:rowOff>184150</xdr:rowOff>
    </xdr:to>
    <xdr:sp>
      <xdr:nvSpPr>
        <xdr:cNvPr id="8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8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50</xdr:row>
      <xdr:rowOff>184150</xdr:rowOff>
    </xdr:from>
    <xdr:to>
      <xdr:col>2</xdr:col>
      <xdr:colOff>327025</xdr:colOff>
      <xdr:row>51</xdr:row>
      <xdr:rowOff>184150</xdr:rowOff>
    </xdr:to>
    <xdr:sp>
      <xdr:nvSpPr>
        <xdr:cNvPr id="8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709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8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50</xdr:row>
      <xdr:rowOff>184150</xdr:rowOff>
    </xdr:from>
    <xdr:to>
      <xdr:col>2</xdr:col>
      <xdr:colOff>327025</xdr:colOff>
      <xdr:row>51</xdr:row>
      <xdr:rowOff>184150</xdr:rowOff>
    </xdr:to>
    <xdr:sp>
      <xdr:nvSpPr>
        <xdr:cNvPr id="8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709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8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50</xdr:row>
      <xdr:rowOff>184150</xdr:rowOff>
    </xdr:from>
    <xdr:to>
      <xdr:col>2</xdr:col>
      <xdr:colOff>327025</xdr:colOff>
      <xdr:row>51</xdr:row>
      <xdr:rowOff>184150</xdr:rowOff>
    </xdr:to>
    <xdr:sp>
      <xdr:nvSpPr>
        <xdr:cNvPr id="8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709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8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8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8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8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8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8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O51"/>
  <sheetViews>
    <sheetView topLeftCell="A9" workbookViewId="0">
      <selection activeCell="K16" sqref="K16"/>
    </sheetView>
  </sheetViews>
  <sheetFormatPr defaultColWidth="9.08571428571429" defaultRowHeight="15"/>
  <cols>
    <col min="1" max="1" width="9.08571428571429" style="66"/>
    <col min="2" max="2" width="29.3619047619048" style="66" customWidth="1"/>
    <col min="3" max="3" width="3.62857142857143" style="56" customWidth="1"/>
    <col min="4" max="8" width="9.08571428571429" style="66"/>
    <col min="9" max="9" width="11.5428571428571" style="66" customWidth="1"/>
    <col min="10" max="10" width="9.08571428571429" style="66"/>
    <col min="11" max="11" width="12.1809523809524" style="66" customWidth="1"/>
    <col min="12" max="16" width="9.08571428571429" style="66"/>
    <col min="17" max="29" width="30.6285714285714" style="66" customWidth="1"/>
    <col min="30" max="41" width="27.6285714285714" style="66" customWidth="1"/>
    <col min="42" max="16384" width="9.08571428571429" style="66"/>
  </cols>
  <sheetData>
    <row r="2" ht="34.5" spans="2:15">
      <c r="B2" s="67" t="s">
        <v>0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</row>
    <row r="3" ht="45" spans="2:15">
      <c r="B3" s="68" t="s">
        <v>1</v>
      </c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</row>
    <row r="14" ht="15.75"/>
    <row r="15" s="65" customFormat="1" ht="23.25" spans="2:15">
      <c r="B15" s="69" t="s">
        <v>2</v>
      </c>
      <c r="C15" s="70" t="s">
        <v>3</v>
      </c>
      <c r="D15" s="71" t="s">
        <v>4</v>
      </c>
      <c r="E15" s="71"/>
      <c r="F15" s="71"/>
      <c r="G15" s="71"/>
      <c r="H15" s="71"/>
      <c r="I15" s="86" t="s">
        <v>5</v>
      </c>
      <c r="J15" s="70" t="s">
        <v>3</v>
      </c>
      <c r="K15" s="87" t="s">
        <v>6</v>
      </c>
      <c r="L15" s="88"/>
      <c r="M15" s="88"/>
      <c r="N15" s="89"/>
      <c r="O15" s="90"/>
    </row>
    <row r="16" s="65" customFormat="1" ht="23.25" spans="2:15">
      <c r="B16" s="72" t="s">
        <v>7</v>
      </c>
      <c r="C16" s="73" t="s">
        <v>3</v>
      </c>
      <c r="D16" s="74" t="s">
        <v>8</v>
      </c>
      <c r="E16" s="74"/>
      <c r="F16" s="74"/>
      <c r="G16" s="74"/>
      <c r="H16" s="74"/>
      <c r="I16" s="91" t="s">
        <v>9</v>
      </c>
      <c r="J16" s="73" t="s">
        <v>3</v>
      </c>
      <c r="K16" s="74">
        <v>8.1</v>
      </c>
      <c r="L16" s="92"/>
      <c r="M16" s="92"/>
      <c r="N16" s="93"/>
      <c r="O16" s="90"/>
    </row>
    <row r="17" s="65" customFormat="1" ht="30" customHeight="1" spans="2:15">
      <c r="B17" s="75"/>
      <c r="C17" s="76"/>
      <c r="D17" s="77" t="s">
        <v>10</v>
      </c>
      <c r="E17" s="77"/>
      <c r="F17" s="78"/>
      <c r="G17" s="78"/>
      <c r="H17" s="78"/>
      <c r="I17" s="94"/>
      <c r="J17" s="76"/>
      <c r="K17" s="77"/>
      <c r="L17" s="92"/>
      <c r="M17" s="92"/>
      <c r="N17" s="93"/>
      <c r="O17" s="90"/>
    </row>
    <row r="18" s="65" customFormat="1" ht="30" customHeight="1" spans="2:15">
      <c r="B18" s="79" t="s">
        <v>11</v>
      </c>
      <c r="C18" s="80" t="s">
        <v>3</v>
      </c>
      <c r="D18" s="81" t="s">
        <v>12</v>
      </c>
      <c r="E18" s="81"/>
      <c r="F18" s="82"/>
      <c r="G18" s="82"/>
      <c r="H18" s="82"/>
      <c r="I18" s="82"/>
      <c r="J18" s="82"/>
      <c r="K18" s="82"/>
      <c r="L18" s="82"/>
      <c r="M18" s="82"/>
      <c r="N18" s="95"/>
      <c r="O18" s="90"/>
    </row>
    <row r="24" ht="12.75" hidden="1" customHeight="1" spans="1:41">
      <c r="A24" s="83" t="s">
        <v>13</v>
      </c>
      <c r="B24" s="83" t="s">
        <v>14</v>
      </c>
      <c r="K24" s="66" t="s">
        <v>6</v>
      </c>
      <c r="L24" s="66">
        <v>7.1</v>
      </c>
      <c r="M24" s="66">
        <v>10.1</v>
      </c>
      <c r="N24" s="66">
        <f t="shared" ref="N24:N35" si="0">IF(K$15="Middle",L24,M24)</f>
        <v>7.1</v>
      </c>
      <c r="AK24" s="63"/>
      <c r="AL24" s="63"/>
      <c r="AM24" s="63"/>
      <c r="AN24" s="63"/>
      <c r="AO24" s="63"/>
    </row>
    <row r="25" hidden="1" spans="1:41">
      <c r="A25" s="84">
        <v>1</v>
      </c>
      <c r="B25" s="85" t="str">
        <f t="shared" ref="B25:B50" si="1">IF(HLOOKUP($K$16,Daftar_Siswa,A25+1,FALSE)&lt;&gt;0,HLOOKUP($K$16,Daftar_Siswa,A25+1,FALSE),"")</f>
        <v>Justin Surlaya (8.1)</v>
      </c>
      <c r="K25" s="66" t="s">
        <v>15</v>
      </c>
      <c r="L25" s="66">
        <v>7.2</v>
      </c>
      <c r="M25" s="66">
        <v>10.2</v>
      </c>
      <c r="N25" s="66">
        <f t="shared" si="0"/>
        <v>7.2</v>
      </c>
      <c r="AK25" s="62"/>
      <c r="AL25" s="62"/>
      <c r="AM25" s="62"/>
      <c r="AN25" s="62"/>
      <c r="AO25" s="62"/>
    </row>
    <row r="26" hidden="1" spans="1:41">
      <c r="A26" s="84">
        <v>2</v>
      </c>
      <c r="B26" s="85" t="str">
        <f t="shared" si="1"/>
        <v>Keisha Viola (8.1)</v>
      </c>
      <c r="L26" s="66">
        <v>7.3</v>
      </c>
      <c r="M26" s="66">
        <v>10.3</v>
      </c>
      <c r="N26" s="66">
        <f t="shared" si="0"/>
        <v>7.3</v>
      </c>
      <c r="AK26" s="62"/>
      <c r="AL26" s="62"/>
      <c r="AM26" s="62"/>
      <c r="AN26" s="62"/>
      <c r="AO26" s="62"/>
    </row>
    <row r="27" hidden="1" spans="1:41">
      <c r="A27" s="84">
        <v>3</v>
      </c>
      <c r="B27" s="85" t="str">
        <f t="shared" si="1"/>
        <v>Jonathan Samuel (8.2)</v>
      </c>
      <c r="K27" s="66" t="s">
        <v>10</v>
      </c>
      <c r="L27" s="66">
        <v>7.4</v>
      </c>
      <c r="M27" s="66">
        <v>10.4</v>
      </c>
      <c r="N27" s="66">
        <f t="shared" si="0"/>
        <v>7.4</v>
      </c>
      <c r="AK27" s="62"/>
      <c r="AL27" s="62"/>
      <c r="AM27" s="62"/>
      <c r="AN27" s="62"/>
      <c r="AO27" s="62"/>
    </row>
    <row r="28" hidden="1" spans="1:41">
      <c r="A28" s="84">
        <v>4</v>
      </c>
      <c r="B28" s="85" t="str">
        <f t="shared" si="1"/>
        <v>Raul (8.2)</v>
      </c>
      <c r="K28" s="66" t="s">
        <v>16</v>
      </c>
      <c r="L28" s="66">
        <v>8.1</v>
      </c>
      <c r="M28" s="66">
        <v>11.1</v>
      </c>
      <c r="N28" s="66">
        <f t="shared" si="0"/>
        <v>8.1</v>
      </c>
      <c r="AK28" s="62"/>
      <c r="AL28" s="62"/>
      <c r="AM28" s="62"/>
      <c r="AN28" s="62"/>
      <c r="AO28" s="62"/>
    </row>
    <row r="29" hidden="1" spans="1:41">
      <c r="A29" s="84">
        <v>5</v>
      </c>
      <c r="B29" s="85" t="str">
        <f t="shared" si="1"/>
        <v>Grace Yohana Setiadi (8.2)</v>
      </c>
      <c r="L29" s="66">
        <v>8.2</v>
      </c>
      <c r="M29" s="66">
        <v>11.2</v>
      </c>
      <c r="N29" s="66">
        <f t="shared" si="0"/>
        <v>8.2</v>
      </c>
      <c r="AK29" s="62"/>
      <c r="AL29" s="62"/>
      <c r="AM29" s="62"/>
      <c r="AN29" s="62"/>
      <c r="AO29" s="62"/>
    </row>
    <row r="30" hidden="1" spans="1:41">
      <c r="A30" s="84">
        <v>6</v>
      </c>
      <c r="B30" s="85" t="str">
        <f t="shared" si="1"/>
        <v>Marvel Rudy (8.2)</v>
      </c>
      <c r="L30" s="66">
        <v>8.3</v>
      </c>
      <c r="M30" s="66">
        <v>11.3</v>
      </c>
      <c r="N30" s="66">
        <f t="shared" si="0"/>
        <v>8.3</v>
      </c>
      <c r="AK30" s="62"/>
      <c r="AL30" s="62"/>
      <c r="AM30" s="62"/>
      <c r="AN30" s="62"/>
      <c r="AO30" s="62"/>
    </row>
    <row r="31" hidden="1" spans="1:41">
      <c r="A31" s="84">
        <v>7</v>
      </c>
      <c r="B31" s="85" t="str">
        <f t="shared" si="1"/>
        <v>Makaio Wimilie (8.3)</v>
      </c>
      <c r="L31" s="66">
        <v>8.4</v>
      </c>
      <c r="M31" s="66">
        <v>11.4</v>
      </c>
      <c r="N31" s="66">
        <f t="shared" si="0"/>
        <v>8.4</v>
      </c>
      <c r="AK31" s="62"/>
      <c r="AL31" s="62"/>
      <c r="AM31" s="62"/>
      <c r="AN31" s="62"/>
      <c r="AO31" s="62"/>
    </row>
    <row r="32" hidden="1" spans="1:41">
      <c r="A32" s="84">
        <v>8</v>
      </c>
      <c r="B32" s="85" t="str">
        <f t="shared" si="1"/>
        <v>Kenneth (8.3)</v>
      </c>
      <c r="L32" s="66">
        <v>9.1</v>
      </c>
      <c r="M32" s="97" t="s">
        <v>17</v>
      </c>
      <c r="N32" s="66">
        <f t="shared" si="0"/>
        <v>9.1</v>
      </c>
      <c r="AK32" s="62"/>
      <c r="AL32" s="62"/>
      <c r="AM32" s="62"/>
      <c r="AN32" s="62"/>
      <c r="AO32" s="62"/>
    </row>
    <row r="33" hidden="1" spans="1:41">
      <c r="A33" s="84">
        <v>9</v>
      </c>
      <c r="B33" s="85" t="str">
        <f t="shared" si="1"/>
        <v>Owen (8.4)</v>
      </c>
      <c r="L33" s="66">
        <v>9.2</v>
      </c>
      <c r="M33" s="97" t="s">
        <v>17</v>
      </c>
      <c r="N33" s="66">
        <f t="shared" si="0"/>
        <v>9.2</v>
      </c>
      <c r="AK33" s="62"/>
      <c r="AL33" s="62"/>
      <c r="AM33" s="62"/>
      <c r="AN33" s="62"/>
      <c r="AO33" s="62"/>
    </row>
    <row r="34" hidden="1" spans="1:41">
      <c r="A34" s="84">
        <v>10</v>
      </c>
      <c r="B34" s="85" t="str">
        <f t="shared" si="1"/>
        <v>Ben  Kristofer (8.4)</v>
      </c>
      <c r="L34" s="66">
        <v>9.3</v>
      </c>
      <c r="M34" s="97" t="s">
        <v>17</v>
      </c>
      <c r="N34" s="66">
        <f t="shared" si="0"/>
        <v>9.3</v>
      </c>
      <c r="AK34" s="62"/>
      <c r="AL34" s="62"/>
      <c r="AM34" s="62"/>
      <c r="AN34" s="62"/>
      <c r="AO34" s="62"/>
    </row>
    <row r="35" hidden="1" spans="1:41">
      <c r="A35" s="84">
        <v>11</v>
      </c>
      <c r="B35" s="85" t="str">
        <f t="shared" si="1"/>
        <v>Michael Ethan (8.4)</v>
      </c>
      <c r="L35" s="66">
        <v>9.4</v>
      </c>
      <c r="M35" s="97" t="s">
        <v>17</v>
      </c>
      <c r="N35" s="66">
        <f t="shared" si="0"/>
        <v>9.4</v>
      </c>
      <c r="AK35" s="64"/>
      <c r="AL35" s="62"/>
      <c r="AM35" s="62"/>
      <c r="AN35" s="62"/>
      <c r="AO35" s="62"/>
    </row>
    <row r="36" hidden="1" spans="1:41">
      <c r="A36" s="84">
        <v>12</v>
      </c>
      <c r="B36" s="85" t="str">
        <f t="shared" si="1"/>
        <v>Martina Emmanuel (8.4)</v>
      </c>
      <c r="M36" s="66" t="s">
        <v>18</v>
      </c>
      <c r="N36" s="66" t="s">
        <v>18</v>
      </c>
      <c r="AK36" s="62"/>
      <c r="AL36" s="62"/>
      <c r="AM36" s="62"/>
      <c r="AN36" s="62"/>
      <c r="AO36" s="62"/>
    </row>
    <row r="37" hidden="1" spans="1:41">
      <c r="A37" s="84">
        <v>13</v>
      </c>
      <c r="B37" s="85" t="str">
        <f t="shared" si="1"/>
        <v>Rayland Chandra (8.4)</v>
      </c>
      <c r="AK37" s="64"/>
      <c r="AL37" s="62"/>
      <c r="AM37" s="62"/>
      <c r="AN37" s="62"/>
      <c r="AO37" s="62"/>
    </row>
    <row r="38" hidden="1" spans="1:41">
      <c r="A38" s="84">
        <v>14</v>
      </c>
      <c r="B38" s="85" t="str">
        <f t="shared" si="1"/>
        <v>Jason Koswara )8.4)</v>
      </c>
      <c r="AK38" s="62"/>
      <c r="AL38" s="62"/>
      <c r="AM38" s="62"/>
      <c r="AN38" s="62"/>
      <c r="AO38" s="62"/>
    </row>
    <row r="39" hidden="1" spans="1:41">
      <c r="A39" s="84">
        <v>15</v>
      </c>
      <c r="B39" s="85" t="str">
        <f t="shared" si="1"/>
        <v/>
      </c>
      <c r="AK39" s="64"/>
      <c r="AL39" s="62"/>
      <c r="AM39" s="62"/>
      <c r="AN39" s="62"/>
      <c r="AO39" s="62"/>
    </row>
    <row r="40" hidden="1" spans="1:41">
      <c r="A40" s="84">
        <v>16</v>
      </c>
      <c r="B40" s="85" t="str">
        <f t="shared" si="1"/>
        <v/>
      </c>
      <c r="AK40" s="64"/>
      <c r="AL40" s="64"/>
      <c r="AM40" s="96"/>
      <c r="AN40" s="96"/>
      <c r="AO40" s="62"/>
    </row>
    <row r="41" hidden="1" spans="1:41">
      <c r="A41" s="84">
        <v>17</v>
      </c>
      <c r="B41" s="85" t="str">
        <f t="shared" si="1"/>
        <v/>
      </c>
      <c r="AK41" s="64"/>
      <c r="AL41" s="64"/>
      <c r="AM41" s="96"/>
      <c r="AN41" s="96"/>
      <c r="AO41" s="62"/>
    </row>
    <row r="42" hidden="1" spans="1:41">
      <c r="A42" s="84">
        <v>18</v>
      </c>
      <c r="B42" s="85" t="str">
        <f t="shared" si="1"/>
        <v/>
      </c>
      <c r="AK42" s="64"/>
      <c r="AL42" s="64"/>
      <c r="AM42" s="96"/>
      <c r="AN42" s="96"/>
      <c r="AO42" s="62"/>
    </row>
    <row r="43" hidden="1" spans="1:41">
      <c r="A43" s="84">
        <v>19</v>
      </c>
      <c r="B43" s="85" t="str">
        <f t="shared" si="1"/>
        <v/>
      </c>
      <c r="AK43" s="61"/>
      <c r="AL43" s="64"/>
      <c r="AM43" s="96"/>
      <c r="AN43" s="96"/>
      <c r="AO43" s="62"/>
    </row>
    <row r="44" hidden="1" spans="1:41">
      <c r="A44" s="84">
        <v>20</v>
      </c>
      <c r="B44" s="85" t="str">
        <f t="shared" si="1"/>
        <v/>
      </c>
      <c r="AK44" s="61"/>
      <c r="AL44" s="64"/>
      <c r="AM44" s="96"/>
      <c r="AN44" s="96"/>
      <c r="AO44" s="62"/>
    </row>
    <row r="45" hidden="1" spans="1:41">
      <c r="A45" s="84">
        <v>21</v>
      </c>
      <c r="B45" s="85" t="str">
        <f t="shared" si="1"/>
        <v/>
      </c>
      <c r="AK45" s="61"/>
      <c r="AL45" s="64"/>
      <c r="AM45" s="96"/>
      <c r="AN45" s="96"/>
      <c r="AO45" s="62"/>
    </row>
    <row r="46" hidden="1" spans="1:41">
      <c r="A46" s="84">
        <v>22</v>
      </c>
      <c r="B46" s="85" t="str">
        <f t="shared" si="1"/>
        <v/>
      </c>
      <c r="AK46" s="61"/>
      <c r="AL46" s="64"/>
      <c r="AM46" s="96"/>
      <c r="AN46" s="96"/>
      <c r="AO46" s="62"/>
    </row>
    <row r="47" hidden="1" spans="1:41">
      <c r="A47" s="84">
        <v>23</v>
      </c>
      <c r="B47" s="85" t="str">
        <f t="shared" si="1"/>
        <v/>
      </c>
      <c r="AK47" s="61"/>
      <c r="AL47" s="64"/>
      <c r="AM47" s="96"/>
      <c r="AN47" s="96"/>
      <c r="AO47" s="62"/>
    </row>
    <row r="48" hidden="1" spans="1:41">
      <c r="A48" s="84">
        <v>24</v>
      </c>
      <c r="B48" s="85" t="str">
        <f t="shared" si="1"/>
        <v/>
      </c>
      <c r="AK48" s="61"/>
      <c r="AL48" s="61"/>
      <c r="AM48" s="61"/>
      <c r="AN48" s="61"/>
      <c r="AO48" s="61"/>
    </row>
    <row r="49" hidden="1" spans="1:41">
      <c r="A49" s="84">
        <v>25</v>
      </c>
      <c r="B49" s="85" t="str">
        <f t="shared" si="1"/>
        <v/>
      </c>
      <c r="C49" s="66"/>
      <c r="AK49" s="61"/>
      <c r="AL49" s="61"/>
      <c r="AM49" s="61"/>
      <c r="AN49" s="61"/>
      <c r="AO49" s="61"/>
    </row>
    <row r="50" hidden="1" spans="1:3">
      <c r="A50" s="84">
        <v>26</v>
      </c>
      <c r="B50" s="85" t="str">
        <f t="shared" si="1"/>
        <v/>
      </c>
      <c r="C50" s="66"/>
    </row>
    <row r="51" hidden="1"/>
  </sheetData>
  <sheetProtection password="C71F" sheet="1" objects="1" scenarios="1"/>
  <mergeCells count="6">
    <mergeCell ref="B2:N2"/>
    <mergeCell ref="B3:N3"/>
    <mergeCell ref="D15:H15"/>
    <mergeCell ref="D16:H16"/>
    <mergeCell ref="D17:E17"/>
    <mergeCell ref="D18:E18"/>
  </mergeCells>
  <dataValidations count="3">
    <dataValidation type="list" allowBlank="1" showInputMessage="1" showErrorMessage="1" sqref="K15">
      <formula1>Level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D17:E17">
      <formula1>$K$27:$K$28</formula1>
    </dataValidation>
  </dataValidations>
  <pageMargins left="0.699305555555556" right="0.699305555555556" top="0.75" bottom="0.75" header="0.3" footer="0.3"/>
  <pageSetup paperSize="1" orientation="portrait"/>
  <headerFooter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5:U31"/>
  <sheetViews>
    <sheetView view="pageBreakPreview" zoomScale="110" zoomScaleNormal="68" zoomScaleSheetLayoutView="110" topLeftCell="E1" workbookViewId="0">
      <selection activeCell="F19" sqref="F19"/>
    </sheetView>
  </sheetViews>
  <sheetFormatPr defaultColWidth="9" defaultRowHeight="15"/>
  <cols>
    <col min="2" max="2" width="39.3428571428571" customWidth="1"/>
    <col min="3" max="3" width="30.4571428571429" customWidth="1"/>
    <col min="4" max="4" width="44.8190476190476" customWidth="1"/>
    <col min="5" max="5" width="34" customWidth="1"/>
    <col min="6" max="6" width="36.8190476190476" customWidth="1"/>
    <col min="7" max="7" width="21.6285714285714" customWidth="1"/>
    <col min="8" max="8" width="24.3619047619048" customWidth="1"/>
    <col min="9" max="9" width="23.1809523809524" customWidth="1"/>
    <col min="10" max="10" width="40.6285714285714" customWidth="1"/>
    <col min="11" max="11" width="36.4571428571429" customWidth="1"/>
    <col min="12" max="12" width="31.9047619047619" customWidth="1"/>
    <col min="13" max="13" width="35.3619047619048" customWidth="1"/>
    <col min="14" max="14" width="40.1809523809524" customWidth="1"/>
    <col min="15" max="15" width="24" customWidth="1"/>
    <col min="16" max="16" width="27.1809523809524" customWidth="1"/>
    <col min="17" max="17" width="28.5428571428571" customWidth="1"/>
    <col min="18" max="21" width="21" customWidth="1"/>
  </cols>
  <sheetData>
    <row r="5" spans="1:21">
      <c r="A5" s="56">
        <v>1</v>
      </c>
      <c r="B5" s="57">
        <v>7.1</v>
      </c>
      <c r="C5" s="57">
        <v>7.2</v>
      </c>
      <c r="D5" s="57">
        <v>7.3</v>
      </c>
      <c r="E5" s="57">
        <v>7.4</v>
      </c>
      <c r="F5" s="57">
        <v>8.1</v>
      </c>
      <c r="G5" s="57">
        <v>8.2</v>
      </c>
      <c r="H5" s="57">
        <v>8.3</v>
      </c>
      <c r="I5" s="57">
        <v>8.4</v>
      </c>
      <c r="J5" s="57">
        <v>9.1</v>
      </c>
      <c r="K5" s="57">
        <v>9.2</v>
      </c>
      <c r="L5" s="57">
        <v>9.3</v>
      </c>
      <c r="M5" s="57">
        <v>9.4</v>
      </c>
      <c r="N5" s="63">
        <v>10.1</v>
      </c>
      <c r="O5" s="63">
        <v>10.2</v>
      </c>
      <c r="P5" s="63">
        <v>10.3</v>
      </c>
      <c r="Q5" s="63">
        <v>10.4</v>
      </c>
      <c r="R5" s="63">
        <v>11.1</v>
      </c>
      <c r="S5" s="63">
        <v>11.2</v>
      </c>
      <c r="T5" s="63">
        <v>11.3</v>
      </c>
      <c r="U5" s="63">
        <v>11.4</v>
      </c>
    </row>
    <row r="6" spans="1:21">
      <c r="A6" s="56">
        <v>2</v>
      </c>
      <c r="B6" s="58" t="s">
        <v>19</v>
      </c>
      <c r="C6" s="58"/>
      <c r="D6" s="58"/>
      <c r="E6" s="58"/>
      <c r="F6" s="58" t="s">
        <v>20</v>
      </c>
      <c r="G6" s="58"/>
      <c r="H6" s="58"/>
      <c r="I6" s="58"/>
      <c r="J6" s="58" t="s">
        <v>21</v>
      </c>
      <c r="K6" s="58"/>
      <c r="L6" s="58"/>
      <c r="M6" s="58"/>
      <c r="N6" s="58" t="s">
        <v>22</v>
      </c>
      <c r="O6" s="62"/>
      <c r="P6" s="62"/>
      <c r="Q6" s="62"/>
      <c r="R6" s="62" t="s">
        <v>23</v>
      </c>
      <c r="S6" s="62" t="s">
        <v>24</v>
      </c>
      <c r="T6" s="62" t="s">
        <v>25</v>
      </c>
      <c r="U6" s="62" t="s">
        <v>26</v>
      </c>
    </row>
    <row r="7" spans="1:21">
      <c r="A7" s="56">
        <v>3</v>
      </c>
      <c r="B7" s="58" t="s">
        <v>27</v>
      </c>
      <c r="C7" s="58"/>
      <c r="D7" s="58"/>
      <c r="E7" s="58"/>
      <c r="F7" s="58" t="s">
        <v>28</v>
      </c>
      <c r="G7" s="58"/>
      <c r="H7" s="58"/>
      <c r="I7" s="58"/>
      <c r="J7" s="58" t="s">
        <v>29</v>
      </c>
      <c r="K7" s="58"/>
      <c r="L7" s="58"/>
      <c r="M7" s="58"/>
      <c r="N7" s="58" t="s">
        <v>30</v>
      </c>
      <c r="O7" s="62"/>
      <c r="P7" s="62"/>
      <c r="Q7" s="62"/>
      <c r="R7" s="62" t="s">
        <v>31</v>
      </c>
      <c r="S7" s="62" t="s">
        <v>32</v>
      </c>
      <c r="T7" s="62" t="s">
        <v>33</v>
      </c>
      <c r="U7" s="62" t="s">
        <v>34</v>
      </c>
    </row>
    <row r="8" spans="1:21">
      <c r="A8" s="56">
        <v>4</v>
      </c>
      <c r="B8" s="59" t="s">
        <v>35</v>
      </c>
      <c r="C8" s="58"/>
      <c r="D8" s="58"/>
      <c r="E8" s="58"/>
      <c r="F8" s="58" t="s">
        <v>36</v>
      </c>
      <c r="G8" s="58"/>
      <c r="H8" s="58"/>
      <c r="I8" s="58"/>
      <c r="J8" s="58" t="s">
        <v>37</v>
      </c>
      <c r="K8" s="58"/>
      <c r="L8" s="58"/>
      <c r="M8" s="58"/>
      <c r="N8" s="58" t="s">
        <v>38</v>
      </c>
      <c r="O8" s="62"/>
      <c r="P8" s="62"/>
      <c r="Q8" s="62"/>
      <c r="R8" s="62" t="s">
        <v>39</v>
      </c>
      <c r="S8" s="62" t="s">
        <v>40</v>
      </c>
      <c r="T8" s="62" t="s">
        <v>41</v>
      </c>
      <c r="U8" s="62" t="s">
        <v>42</v>
      </c>
    </row>
    <row r="9" spans="1:21">
      <c r="A9" s="56">
        <v>5</v>
      </c>
      <c r="B9" s="58" t="s">
        <v>43</v>
      </c>
      <c r="C9" s="58"/>
      <c r="D9" s="58"/>
      <c r="E9" s="58"/>
      <c r="F9" s="58" t="s">
        <v>44</v>
      </c>
      <c r="G9" s="58"/>
      <c r="H9" s="58"/>
      <c r="I9" s="58"/>
      <c r="J9" s="58" t="s">
        <v>45</v>
      </c>
      <c r="K9" s="58"/>
      <c r="L9" s="58"/>
      <c r="M9" s="58"/>
      <c r="N9" s="58" t="s">
        <v>46</v>
      </c>
      <c r="O9" s="62"/>
      <c r="P9" s="62"/>
      <c r="Q9" s="62"/>
      <c r="R9" s="62" t="s">
        <v>47</v>
      </c>
      <c r="S9" s="62" t="s">
        <v>48</v>
      </c>
      <c r="T9" s="62" t="s">
        <v>49</v>
      </c>
      <c r="U9" s="62" t="s">
        <v>50</v>
      </c>
    </row>
    <row r="10" spans="1:21">
      <c r="A10" s="56">
        <v>6</v>
      </c>
      <c r="B10" s="58" t="s">
        <v>51</v>
      </c>
      <c r="C10" s="58"/>
      <c r="D10" s="58"/>
      <c r="E10" s="58"/>
      <c r="F10" s="58" t="s">
        <v>52</v>
      </c>
      <c r="G10" s="58"/>
      <c r="H10" s="58"/>
      <c r="I10" s="58"/>
      <c r="J10" s="58" t="s">
        <v>53</v>
      </c>
      <c r="K10" s="58"/>
      <c r="L10" s="58"/>
      <c r="M10" s="58"/>
      <c r="N10" s="58" t="s">
        <v>54</v>
      </c>
      <c r="O10" s="62"/>
      <c r="P10" s="62"/>
      <c r="Q10" s="62"/>
      <c r="R10" s="62" t="s">
        <v>55</v>
      </c>
      <c r="S10" s="62" t="s">
        <v>56</v>
      </c>
      <c r="T10" s="62" t="s">
        <v>57</v>
      </c>
      <c r="U10" s="62" t="s">
        <v>58</v>
      </c>
    </row>
    <row r="11" spans="1:21">
      <c r="A11" s="56">
        <v>7</v>
      </c>
      <c r="B11" s="58" t="s">
        <v>59</v>
      </c>
      <c r="C11" s="58"/>
      <c r="D11" s="58"/>
      <c r="E11" s="58"/>
      <c r="F11" s="58" t="s">
        <v>60</v>
      </c>
      <c r="G11" s="58"/>
      <c r="H11" s="58"/>
      <c r="I11" s="58"/>
      <c r="J11" s="58" t="s">
        <v>61</v>
      </c>
      <c r="K11" s="58"/>
      <c r="L11" s="58"/>
      <c r="M11" s="58"/>
      <c r="N11" s="62" t="s">
        <v>62</v>
      </c>
      <c r="O11" s="62"/>
      <c r="P11" s="62"/>
      <c r="Q11" s="62"/>
      <c r="R11" s="62" t="s">
        <v>63</v>
      </c>
      <c r="S11" s="62" t="s">
        <v>64</v>
      </c>
      <c r="T11" s="62" t="s">
        <v>65</v>
      </c>
      <c r="U11" s="62" t="s">
        <v>66</v>
      </c>
    </row>
    <row r="12" spans="1:21">
      <c r="A12" s="56">
        <v>8</v>
      </c>
      <c r="B12" s="58" t="s">
        <v>67</v>
      </c>
      <c r="C12" s="58"/>
      <c r="D12" s="58"/>
      <c r="E12" s="58"/>
      <c r="F12" s="58" t="s">
        <v>68</v>
      </c>
      <c r="G12" s="58"/>
      <c r="H12" s="58"/>
      <c r="I12" s="58"/>
      <c r="J12" s="58" t="s">
        <v>69</v>
      </c>
      <c r="K12" s="58"/>
      <c r="L12" s="58"/>
      <c r="M12" s="58"/>
      <c r="N12" s="62" t="s">
        <v>70</v>
      </c>
      <c r="O12" s="62"/>
      <c r="P12" s="62"/>
      <c r="Q12" s="62"/>
      <c r="R12" s="62" t="s">
        <v>71</v>
      </c>
      <c r="S12" s="62" t="s">
        <v>72</v>
      </c>
      <c r="T12" s="62" t="s">
        <v>73</v>
      </c>
      <c r="U12" s="62" t="s">
        <v>74</v>
      </c>
    </row>
    <row r="13" spans="1:21">
      <c r="A13" s="56">
        <v>9</v>
      </c>
      <c r="B13" s="58" t="s">
        <v>75</v>
      </c>
      <c r="C13" s="58"/>
      <c r="D13" s="58"/>
      <c r="E13" s="58"/>
      <c r="F13" s="58" t="s">
        <v>76</v>
      </c>
      <c r="G13" s="58"/>
      <c r="H13" s="58"/>
      <c r="I13" s="58"/>
      <c r="J13" s="58" t="s">
        <v>77</v>
      </c>
      <c r="K13" s="58"/>
      <c r="L13" s="58"/>
      <c r="M13" s="58"/>
      <c r="N13" s="62" t="s">
        <v>78</v>
      </c>
      <c r="O13" s="62"/>
      <c r="P13" s="62"/>
      <c r="Q13" s="62"/>
      <c r="R13" s="62" t="s">
        <v>79</v>
      </c>
      <c r="S13" s="62" t="s">
        <v>80</v>
      </c>
      <c r="T13" s="62" t="s">
        <v>81</v>
      </c>
      <c r="U13" s="62" t="s">
        <v>82</v>
      </c>
    </row>
    <row r="14" spans="1:21">
      <c r="A14" s="56">
        <v>10</v>
      </c>
      <c r="B14" s="58" t="s">
        <v>83</v>
      </c>
      <c r="C14" s="58"/>
      <c r="D14" s="58"/>
      <c r="E14" s="58"/>
      <c r="F14" s="58" t="s">
        <v>84</v>
      </c>
      <c r="G14" s="58"/>
      <c r="H14" s="58"/>
      <c r="I14" s="58"/>
      <c r="J14" s="58" t="s">
        <v>85</v>
      </c>
      <c r="K14" s="58"/>
      <c r="L14" s="58"/>
      <c r="M14" s="58"/>
      <c r="N14" s="62" t="s">
        <v>86</v>
      </c>
      <c r="O14" s="62"/>
      <c r="P14" s="62"/>
      <c r="Q14" s="62"/>
      <c r="R14" s="62" t="s">
        <v>87</v>
      </c>
      <c r="S14" s="62" t="s">
        <v>88</v>
      </c>
      <c r="T14" s="62" t="s">
        <v>89</v>
      </c>
      <c r="U14" s="62" t="s">
        <v>90</v>
      </c>
    </row>
    <row r="15" spans="1:21">
      <c r="A15" s="56">
        <v>11</v>
      </c>
      <c r="B15" s="58" t="s">
        <v>91</v>
      </c>
      <c r="C15" s="58"/>
      <c r="D15" s="58"/>
      <c r="E15" s="58"/>
      <c r="F15" s="58" t="s">
        <v>92</v>
      </c>
      <c r="G15" s="58"/>
      <c r="H15" s="58"/>
      <c r="I15" s="58"/>
      <c r="J15" s="58" t="s">
        <v>93</v>
      </c>
      <c r="K15" s="58"/>
      <c r="L15" s="58"/>
      <c r="M15" s="58"/>
      <c r="N15" s="62" t="s">
        <v>94</v>
      </c>
      <c r="O15" s="62"/>
      <c r="P15" s="62"/>
      <c r="Q15" s="62"/>
      <c r="R15" s="62" t="s">
        <v>95</v>
      </c>
      <c r="S15" s="62" t="s">
        <v>96</v>
      </c>
      <c r="T15" s="62" t="s">
        <v>97</v>
      </c>
      <c r="U15" s="62" t="s">
        <v>98</v>
      </c>
    </row>
    <row r="16" spans="1:21">
      <c r="A16" s="56">
        <v>12</v>
      </c>
      <c r="B16" s="58" t="s">
        <v>99</v>
      </c>
      <c r="C16" s="58"/>
      <c r="D16" s="58"/>
      <c r="E16" s="58"/>
      <c r="F16" s="58" t="s">
        <v>100</v>
      </c>
      <c r="G16" s="58"/>
      <c r="H16" s="58"/>
      <c r="I16" s="58"/>
      <c r="J16" s="58" t="s">
        <v>101</v>
      </c>
      <c r="K16" s="58"/>
      <c r="L16" s="58"/>
      <c r="M16" s="58"/>
      <c r="N16" s="62" t="s">
        <v>102</v>
      </c>
      <c r="O16" s="62"/>
      <c r="P16" s="62"/>
      <c r="Q16" s="62"/>
      <c r="R16" s="62" t="s">
        <v>103</v>
      </c>
      <c r="S16" s="62" t="s">
        <v>104</v>
      </c>
      <c r="T16" s="62" t="s">
        <v>105</v>
      </c>
      <c r="U16" s="64" t="s">
        <v>106</v>
      </c>
    </row>
    <row r="17" spans="1:21">
      <c r="A17" s="56">
        <v>13</v>
      </c>
      <c r="B17" s="58" t="s">
        <v>107</v>
      </c>
      <c r="C17" s="58"/>
      <c r="D17" s="58"/>
      <c r="E17" s="58"/>
      <c r="F17" s="58" t="s">
        <v>108</v>
      </c>
      <c r="G17" s="58"/>
      <c r="H17" s="58"/>
      <c r="I17" s="58"/>
      <c r="J17" s="58" t="s">
        <v>109</v>
      </c>
      <c r="K17" s="58"/>
      <c r="L17" s="58"/>
      <c r="M17" s="58"/>
      <c r="N17" s="62" t="s">
        <v>110</v>
      </c>
      <c r="O17" s="62"/>
      <c r="P17" s="62"/>
      <c r="Q17" s="62"/>
      <c r="R17" s="62" t="s">
        <v>111</v>
      </c>
      <c r="S17" s="62" t="s">
        <v>112</v>
      </c>
      <c r="T17" s="62" t="s">
        <v>113</v>
      </c>
      <c r="U17" s="62" t="s">
        <v>114</v>
      </c>
    </row>
    <row r="18" spans="1:21">
      <c r="A18" s="56">
        <v>14</v>
      </c>
      <c r="B18" s="58" t="s">
        <v>115</v>
      </c>
      <c r="C18" s="58"/>
      <c r="D18" s="58"/>
      <c r="E18" s="58"/>
      <c r="F18" s="58" t="s">
        <v>116</v>
      </c>
      <c r="G18" s="58"/>
      <c r="H18" s="58"/>
      <c r="I18" s="58"/>
      <c r="J18" s="58"/>
      <c r="K18" s="58"/>
      <c r="L18" s="58"/>
      <c r="M18" s="58"/>
      <c r="N18" s="62" t="s">
        <v>117</v>
      </c>
      <c r="O18" s="62"/>
      <c r="P18" s="62"/>
      <c r="Q18" s="62"/>
      <c r="R18" s="62" t="s">
        <v>118</v>
      </c>
      <c r="S18" s="62" t="s">
        <v>119</v>
      </c>
      <c r="T18" s="62" t="s">
        <v>120</v>
      </c>
      <c r="U18" s="64" t="s">
        <v>121</v>
      </c>
    </row>
    <row r="19" spans="1:21">
      <c r="A19" s="56">
        <v>15</v>
      </c>
      <c r="B19" s="58" t="s">
        <v>122</v>
      </c>
      <c r="C19" s="58"/>
      <c r="D19" s="58"/>
      <c r="E19" s="58"/>
      <c r="F19" s="58" t="s">
        <v>123</v>
      </c>
      <c r="G19" s="58"/>
      <c r="H19" s="58"/>
      <c r="I19" s="58"/>
      <c r="J19" s="58"/>
      <c r="K19" s="58"/>
      <c r="L19" s="58"/>
      <c r="M19" s="58"/>
      <c r="N19" s="62" t="s">
        <v>124</v>
      </c>
      <c r="O19" s="62"/>
      <c r="P19" s="62"/>
      <c r="Q19" s="62"/>
      <c r="R19" s="62" t="s">
        <v>125</v>
      </c>
      <c r="S19" s="62" t="s">
        <v>126</v>
      </c>
      <c r="T19" s="62" t="s">
        <v>127</v>
      </c>
      <c r="U19" s="62" t="s">
        <v>128</v>
      </c>
    </row>
    <row r="20" spans="1:21">
      <c r="A20" s="56">
        <v>16</v>
      </c>
      <c r="B20" s="58" t="s">
        <v>129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62" t="s">
        <v>130</v>
      </c>
      <c r="O20" s="62"/>
      <c r="P20" s="62"/>
      <c r="Q20" s="62"/>
      <c r="R20" s="62" t="s">
        <v>131</v>
      </c>
      <c r="S20" s="61" t="s">
        <v>132</v>
      </c>
      <c r="T20" s="62" t="s">
        <v>133</v>
      </c>
      <c r="U20" s="64" t="s">
        <v>134</v>
      </c>
    </row>
    <row r="21" spans="1:21">
      <c r="A21" s="56">
        <v>17</v>
      </c>
      <c r="B21" s="58" t="s">
        <v>135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62" t="s">
        <v>136</v>
      </c>
      <c r="O21" s="62"/>
      <c r="P21" s="62"/>
      <c r="Q21" s="62"/>
      <c r="R21" s="64" t="s">
        <v>137</v>
      </c>
      <c r="S21" s="61" t="s">
        <v>138</v>
      </c>
      <c r="T21" s="61" t="s">
        <v>139</v>
      </c>
      <c r="U21" s="64" t="s">
        <v>140</v>
      </c>
    </row>
    <row r="22" spans="1:21">
      <c r="A22" s="56">
        <v>18</v>
      </c>
      <c r="B22" s="58" t="s">
        <v>141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62" t="s">
        <v>142</v>
      </c>
      <c r="O22" s="62"/>
      <c r="P22" s="62"/>
      <c r="Q22" s="62"/>
      <c r="R22" s="64" t="s">
        <v>143</v>
      </c>
      <c r="S22" s="61" t="s">
        <v>144</v>
      </c>
      <c r="T22" s="61" t="s">
        <v>145</v>
      </c>
      <c r="U22" s="64" t="s">
        <v>146</v>
      </c>
    </row>
    <row r="23" spans="1:21">
      <c r="A23" s="56">
        <v>19</v>
      </c>
      <c r="B23" s="58" t="s">
        <v>147</v>
      </c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62" t="s">
        <v>148</v>
      </c>
      <c r="O23" s="62"/>
      <c r="P23" s="62"/>
      <c r="Q23" s="62"/>
      <c r="R23" s="64" t="s">
        <v>149</v>
      </c>
      <c r="S23" s="61" t="s">
        <v>150</v>
      </c>
      <c r="T23" s="61" t="s">
        <v>151</v>
      </c>
      <c r="U23" s="64" t="s">
        <v>152</v>
      </c>
    </row>
    <row r="24" spans="1:21">
      <c r="A24" s="56">
        <v>20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62" t="s">
        <v>153</v>
      </c>
      <c r="O24" s="62"/>
      <c r="P24" s="62"/>
      <c r="Q24" s="62"/>
      <c r="R24" s="64" t="s">
        <v>154</v>
      </c>
      <c r="S24" s="61" t="s">
        <v>155</v>
      </c>
      <c r="T24" s="61" t="s">
        <v>156</v>
      </c>
      <c r="U24" s="61" t="s">
        <v>157</v>
      </c>
    </row>
    <row r="25" spans="1:21">
      <c r="A25" s="56">
        <v>21</v>
      </c>
      <c r="B25" s="58"/>
      <c r="C25" s="58"/>
      <c r="D25" s="58"/>
      <c r="E25" s="58"/>
      <c r="F25" s="60"/>
      <c r="G25" s="60"/>
      <c r="H25" s="60"/>
      <c r="I25" s="60"/>
      <c r="J25" s="58"/>
      <c r="K25" s="58"/>
      <c r="L25" s="58"/>
      <c r="M25" s="58"/>
      <c r="N25" s="62" t="s">
        <v>158</v>
      </c>
      <c r="O25" s="62"/>
      <c r="P25" s="62"/>
      <c r="Q25" s="62"/>
      <c r="R25" s="64" t="s">
        <v>159</v>
      </c>
      <c r="S25" s="61" t="s">
        <v>160</v>
      </c>
      <c r="T25" s="61" t="s">
        <v>161</v>
      </c>
      <c r="U25" s="61" t="s">
        <v>162</v>
      </c>
    </row>
    <row r="26" spans="1:21">
      <c r="A26" s="56">
        <v>22</v>
      </c>
      <c r="B26" s="58"/>
      <c r="C26" s="58"/>
      <c r="D26" s="58"/>
      <c r="E26" s="58"/>
      <c r="F26" s="60"/>
      <c r="G26" s="60"/>
      <c r="H26" s="60"/>
      <c r="I26" s="60"/>
      <c r="J26" s="58"/>
      <c r="K26" s="58"/>
      <c r="L26" s="58"/>
      <c r="M26" s="58"/>
      <c r="N26" s="58"/>
      <c r="O26" s="62"/>
      <c r="P26" s="62"/>
      <c r="Q26" s="62"/>
      <c r="R26" s="64" t="s">
        <v>163</v>
      </c>
      <c r="S26" s="61" t="s">
        <v>164</v>
      </c>
      <c r="T26" s="61" t="s">
        <v>165</v>
      </c>
      <c r="U26" s="61" t="s">
        <v>166</v>
      </c>
    </row>
    <row r="27" spans="1:21">
      <c r="A27" s="56">
        <v>23</v>
      </c>
      <c r="B27" s="58"/>
      <c r="C27" s="58"/>
      <c r="D27" s="58"/>
      <c r="E27" s="58"/>
      <c r="F27" s="60"/>
      <c r="G27" s="60"/>
      <c r="H27" s="60"/>
      <c r="I27" s="60"/>
      <c r="J27" s="58"/>
      <c r="K27" s="58"/>
      <c r="L27" s="58"/>
      <c r="M27" s="58"/>
      <c r="N27" s="58"/>
      <c r="O27" s="62"/>
      <c r="P27" s="62"/>
      <c r="Q27" s="62"/>
      <c r="R27" s="61"/>
      <c r="S27" s="61"/>
      <c r="T27" s="61"/>
      <c r="U27" s="61"/>
    </row>
    <row r="28" spans="1:21">
      <c r="A28" s="56">
        <v>24</v>
      </c>
      <c r="B28" s="58"/>
      <c r="C28" s="58"/>
      <c r="D28" s="58"/>
      <c r="E28" s="58"/>
      <c r="F28" s="60"/>
      <c r="G28" s="60"/>
      <c r="H28" s="60"/>
      <c r="I28" s="60"/>
      <c r="J28" s="58"/>
      <c r="K28" s="58"/>
      <c r="L28" s="58"/>
      <c r="M28" s="58"/>
      <c r="N28" s="61"/>
      <c r="O28" s="61"/>
      <c r="P28" s="61"/>
      <c r="Q28" s="61"/>
      <c r="R28" s="61"/>
      <c r="S28" s="61"/>
      <c r="T28" s="61"/>
      <c r="U28" s="61"/>
    </row>
    <row r="29" spans="1:21">
      <c r="A29" s="56">
        <v>25</v>
      </c>
      <c r="B29" s="58"/>
      <c r="C29" s="58"/>
      <c r="D29" s="58"/>
      <c r="E29" s="58"/>
      <c r="F29" s="58"/>
      <c r="G29" s="58"/>
      <c r="H29" s="58"/>
      <c r="I29" s="60"/>
      <c r="J29" s="58"/>
      <c r="K29" s="58"/>
      <c r="L29" s="58"/>
      <c r="M29" s="58"/>
      <c r="N29" s="61"/>
      <c r="O29" s="61"/>
      <c r="P29" s="61"/>
      <c r="Q29" s="61"/>
      <c r="R29" s="61"/>
      <c r="S29" s="61"/>
      <c r="T29" s="61"/>
      <c r="U29" s="61"/>
    </row>
    <row r="30" spans="1:21">
      <c r="A30" s="56">
        <v>26</v>
      </c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</row>
    <row r="31" spans="1:21">
      <c r="A31" s="56">
        <v>27</v>
      </c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58"/>
      <c r="M31" s="62"/>
      <c r="N31" s="62"/>
      <c r="O31" s="62"/>
      <c r="P31" s="62"/>
      <c r="Q31" s="62"/>
      <c r="R31" s="62"/>
      <c r="S31" s="62"/>
      <c r="T31" s="62"/>
      <c r="U31" s="62"/>
    </row>
  </sheetData>
  <pageMargins left="0.699305555555556" right="0.699305555555556" top="0.75" bottom="0.75" header="0.3" footer="0.3"/>
  <pageSetup paperSize="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91"/>
  <sheetViews>
    <sheetView zoomScale="70" zoomScaleNormal="70" topLeftCell="A13" workbookViewId="0">
      <selection activeCell="M11" sqref="M11"/>
    </sheetView>
  </sheetViews>
  <sheetFormatPr defaultColWidth="9.08571428571429" defaultRowHeight="15"/>
  <cols>
    <col min="1" max="1" width="9.08571428571429" style="1"/>
    <col min="2" max="2" width="41.1809523809524" style="1" customWidth="1"/>
    <col min="3" max="12" width="4.90476190476191" style="1" customWidth="1"/>
    <col min="13" max="13" width="8.81904761904762" style="1" customWidth="1"/>
    <col min="14" max="19" width="4.90476190476191" style="1" customWidth="1"/>
    <col min="20" max="20" width="10.0857142857143" style="1" customWidth="1"/>
    <col min="21" max="16384" width="9.08571428571429" style="1"/>
  </cols>
  <sheetData>
    <row r="1" spans="1:22">
      <c r="A1" s="2" t="s">
        <v>167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6"/>
      <c r="O1" s="16"/>
      <c r="P1" s="16"/>
      <c r="Q1" s="16"/>
      <c r="R1" s="16"/>
      <c r="S1" s="16"/>
      <c r="T1" s="16"/>
      <c r="U1" s="16"/>
      <c r="V1" s="16"/>
    </row>
    <row r="2" spans="1:22">
      <c r="A2" s="2" t="s">
        <v>168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16"/>
      <c r="O2" s="16"/>
      <c r="P2" s="16"/>
      <c r="Q2" s="16"/>
      <c r="R2" s="16"/>
      <c r="S2" s="16"/>
      <c r="T2" s="16"/>
      <c r="U2" s="16"/>
      <c r="V2" s="16"/>
    </row>
    <row r="3" spans="1:2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</row>
    <row r="4" spans="1:2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19">
      <c r="A5" s="3"/>
      <c r="B5" s="3" t="s">
        <v>169</v>
      </c>
      <c r="C5" s="4" t="str">
        <f>": "&amp;Input!K16</f>
        <v>: 8.1</v>
      </c>
      <c r="D5" s="4"/>
      <c r="F5" s="3"/>
      <c r="G5" s="3"/>
      <c r="H5" s="3"/>
      <c r="I5" s="3"/>
      <c r="J5" s="3" t="s">
        <v>170</v>
      </c>
      <c r="L5" s="3" t="s">
        <v>171</v>
      </c>
      <c r="M5" s="3"/>
      <c r="N5" s="3"/>
      <c r="O5" s="3"/>
      <c r="P5" s="3"/>
      <c r="Q5" s="3"/>
      <c r="R5" s="3"/>
      <c r="S5" s="3"/>
    </row>
    <row r="6" spans="1:19">
      <c r="A6" s="3"/>
      <c r="B6" s="3" t="s">
        <v>172</v>
      </c>
      <c r="C6" s="3" t="str">
        <f>": "&amp;Input!D16</f>
        <v>: Seni Budaya (Gitar)</v>
      </c>
      <c r="D6" s="3"/>
      <c r="F6" s="3"/>
      <c r="G6" s="3"/>
      <c r="H6" s="3"/>
      <c r="I6" s="3"/>
      <c r="K6" s="5" t="s">
        <v>173</v>
      </c>
      <c r="L6" s="3" t="str">
        <f>": "&amp;Input!D18</f>
        <v>: 2018-2019</v>
      </c>
      <c r="M6" s="3"/>
      <c r="N6" s="3"/>
      <c r="O6" s="3"/>
      <c r="P6" s="3"/>
      <c r="Q6" s="3"/>
      <c r="R6" s="3"/>
      <c r="S6" s="3"/>
    </row>
    <row r="7" spans="1:21">
      <c r="A7" s="3"/>
      <c r="B7" s="3" t="s">
        <v>174</v>
      </c>
      <c r="C7" s="3" t="str">
        <f>": "&amp;Input!D15</f>
        <v>: John E Karouw</v>
      </c>
      <c r="D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2">
      <c r="A9" s="17" t="s">
        <v>175</v>
      </c>
      <c r="B9" s="17" t="s">
        <v>176</v>
      </c>
      <c r="C9" s="18" t="str">
        <f>B39</f>
        <v>CT</v>
      </c>
      <c r="D9" s="18" t="str">
        <f>B70</f>
        <v>P</v>
      </c>
      <c r="E9" s="18" t="str">
        <f>B101</f>
        <v>Q</v>
      </c>
      <c r="F9" s="18" t="str">
        <f>B132</f>
        <v>CW</v>
      </c>
      <c r="G9" s="18">
        <f>B163</f>
        <v>0</v>
      </c>
      <c r="H9" s="19"/>
      <c r="I9" s="19"/>
      <c r="J9" s="19"/>
      <c r="K9" s="19"/>
      <c r="L9" s="19"/>
      <c r="M9" s="17" t="s">
        <v>177</v>
      </c>
      <c r="N9" s="27"/>
      <c r="O9" s="27"/>
      <c r="P9" s="27"/>
      <c r="Q9" s="27"/>
      <c r="R9" s="27"/>
      <c r="S9" s="27"/>
      <c r="T9" s="27"/>
      <c r="U9" s="31"/>
      <c r="V9" s="27"/>
    </row>
    <row r="10" spans="1:22">
      <c r="A10" s="20"/>
      <c r="B10" s="21"/>
      <c r="C10" s="22">
        <v>0.4</v>
      </c>
      <c r="D10" s="22">
        <v>0.6</v>
      </c>
      <c r="E10" s="22">
        <v>0</v>
      </c>
      <c r="F10" s="22">
        <v>0</v>
      </c>
      <c r="G10" s="22"/>
      <c r="H10" s="19"/>
      <c r="I10" s="19"/>
      <c r="J10" s="19"/>
      <c r="K10" s="19"/>
      <c r="L10" s="19"/>
      <c r="M10" s="20"/>
      <c r="N10" s="28" t="str">
        <f>IF(SUM(C10:L10)=100%,"","X total should be 100%")</f>
        <v/>
      </c>
      <c r="O10" s="27"/>
      <c r="P10" s="27"/>
      <c r="Q10" s="27"/>
      <c r="R10" s="27"/>
      <c r="S10" s="27"/>
      <c r="T10" s="27"/>
      <c r="U10" s="31"/>
      <c r="V10" s="27"/>
    </row>
    <row r="11" spans="1:22">
      <c r="A11" s="9">
        <v>1</v>
      </c>
      <c r="B11" s="10" t="str">
        <f>Input!B25</f>
        <v>Justin Surlaya (8.1)</v>
      </c>
      <c r="C11" s="11">
        <f t="shared" ref="C11:C24" si="0">M42</f>
        <v>79</v>
      </c>
      <c r="D11" s="11">
        <f t="shared" ref="D11:D33" si="1">M73</f>
        <v>79</v>
      </c>
      <c r="E11" s="49"/>
      <c r="F11" s="49"/>
      <c r="G11" s="49"/>
      <c r="H11" s="50"/>
      <c r="I11" s="50"/>
      <c r="J11" s="50"/>
      <c r="K11" s="50"/>
      <c r="L11" s="50"/>
      <c r="M11" s="45">
        <f>IFERROR(ROUND(C11*C$10+D11*D$10+E11*E$10+F11*F$10+G11*G$10,2),"")</f>
        <v>79</v>
      </c>
      <c r="N11" s="30"/>
      <c r="O11" s="30"/>
      <c r="P11" s="30"/>
      <c r="Q11" s="30"/>
      <c r="R11" s="30"/>
      <c r="S11" s="32"/>
      <c r="T11" s="32"/>
      <c r="U11" s="33"/>
      <c r="V11" s="34"/>
    </row>
    <row r="12" spans="1:22">
      <c r="A12" s="9">
        <v>2</v>
      </c>
      <c r="B12" s="10" t="str">
        <f>Input!B26</f>
        <v>Keisha Viola (8.1)</v>
      </c>
      <c r="C12" s="11">
        <f t="shared" si="0"/>
        <v>83.5</v>
      </c>
      <c r="D12" s="11">
        <f t="shared" si="1"/>
        <v>83.33</v>
      </c>
      <c r="E12" s="49"/>
      <c r="F12" s="49"/>
      <c r="G12" s="49"/>
      <c r="H12" s="50"/>
      <c r="I12" s="50"/>
      <c r="J12" s="50"/>
      <c r="K12" s="50"/>
      <c r="L12" s="50"/>
      <c r="M12" s="45">
        <f t="shared" ref="M12:M33" si="2">IFERROR(ROUND(C12*C$10+D12*D$10+E12*E$10+F12*F$10+G12*G$10,2),"")</f>
        <v>83.4</v>
      </c>
      <c r="N12" s="30"/>
      <c r="O12" s="30"/>
      <c r="P12" s="30"/>
      <c r="Q12" s="30"/>
      <c r="R12" s="30"/>
      <c r="S12" s="32"/>
      <c r="T12" s="32"/>
      <c r="U12" s="33"/>
      <c r="V12" s="34"/>
    </row>
    <row r="13" spans="1:22">
      <c r="A13" s="9">
        <v>3</v>
      </c>
      <c r="B13" s="10" t="str">
        <f>Input!B27</f>
        <v>Jonathan Samuel (8.2)</v>
      </c>
      <c r="C13" s="11">
        <f t="shared" si="0"/>
        <v>90</v>
      </c>
      <c r="D13" s="11">
        <f t="shared" si="1"/>
        <v>90</v>
      </c>
      <c r="E13" s="49"/>
      <c r="F13" s="49"/>
      <c r="G13" s="49"/>
      <c r="H13" s="50"/>
      <c r="I13" s="50"/>
      <c r="J13" s="50"/>
      <c r="K13" s="50"/>
      <c r="L13" s="50"/>
      <c r="M13" s="45">
        <f t="shared" si="2"/>
        <v>90</v>
      </c>
      <c r="N13" s="30"/>
      <c r="O13" s="30"/>
      <c r="P13" s="30"/>
      <c r="Q13" s="30"/>
      <c r="R13" s="30"/>
      <c r="S13" s="32"/>
      <c r="T13" s="32"/>
      <c r="U13" s="33"/>
      <c r="V13" s="34"/>
    </row>
    <row r="14" spans="1:22">
      <c r="A14" s="9">
        <v>4</v>
      </c>
      <c r="B14" s="10" t="str">
        <f>Input!B28</f>
        <v>Raul (8.2)</v>
      </c>
      <c r="C14" s="11">
        <f t="shared" si="0"/>
        <v>82.75</v>
      </c>
      <c r="D14" s="11">
        <f t="shared" si="1"/>
        <v>84.17</v>
      </c>
      <c r="E14" s="49"/>
      <c r="F14" s="49"/>
      <c r="G14" s="49"/>
      <c r="H14" s="50"/>
      <c r="I14" s="50"/>
      <c r="J14" s="50"/>
      <c r="K14" s="50"/>
      <c r="L14" s="50"/>
      <c r="M14" s="45">
        <f t="shared" si="2"/>
        <v>83.6</v>
      </c>
      <c r="N14" s="30"/>
      <c r="O14" s="30"/>
      <c r="P14" s="30"/>
      <c r="Q14" s="30"/>
      <c r="R14" s="30"/>
      <c r="S14" s="32"/>
      <c r="T14" s="32"/>
      <c r="U14" s="33"/>
      <c r="V14" s="34"/>
    </row>
    <row r="15" spans="1:22">
      <c r="A15" s="9">
        <v>5</v>
      </c>
      <c r="B15" s="10" t="str">
        <f>Input!B29</f>
        <v>Grace Yohana Setiadi (8.2)</v>
      </c>
      <c r="C15" s="11">
        <f t="shared" si="0"/>
        <v>76</v>
      </c>
      <c r="D15" s="11">
        <f t="shared" si="1"/>
        <v>73.33</v>
      </c>
      <c r="E15" s="49"/>
      <c r="F15" s="49"/>
      <c r="G15" s="49"/>
      <c r="H15" s="50"/>
      <c r="I15" s="50"/>
      <c r="J15" s="50"/>
      <c r="K15" s="50"/>
      <c r="L15" s="50"/>
      <c r="M15" s="45">
        <f t="shared" si="2"/>
        <v>74.4</v>
      </c>
      <c r="N15" s="30"/>
      <c r="O15" s="30"/>
      <c r="P15" s="30"/>
      <c r="Q15" s="30"/>
      <c r="R15" s="30"/>
      <c r="S15" s="32"/>
      <c r="T15" s="32"/>
      <c r="U15" s="33"/>
      <c r="V15" s="34"/>
    </row>
    <row r="16" spans="1:22">
      <c r="A16" s="9">
        <v>6</v>
      </c>
      <c r="B16" s="10" t="str">
        <f>Input!B30</f>
        <v>Marvel Rudy (8.2)</v>
      </c>
      <c r="C16" s="11">
        <f t="shared" si="0"/>
        <v>79.25</v>
      </c>
      <c r="D16" s="11">
        <f t="shared" si="1"/>
        <v>79.67</v>
      </c>
      <c r="E16" s="49"/>
      <c r="F16" s="49"/>
      <c r="G16" s="49"/>
      <c r="H16" s="50"/>
      <c r="I16" s="50"/>
      <c r="J16" s="50"/>
      <c r="K16" s="50"/>
      <c r="L16" s="50"/>
      <c r="M16" s="45">
        <f t="shared" si="2"/>
        <v>79.5</v>
      </c>
      <c r="N16" s="30"/>
      <c r="O16" s="30"/>
      <c r="P16" s="30"/>
      <c r="Q16" s="30"/>
      <c r="R16" s="30"/>
      <c r="S16" s="32"/>
      <c r="T16" s="32"/>
      <c r="U16" s="33"/>
      <c r="V16" s="34"/>
    </row>
    <row r="17" spans="1:22">
      <c r="A17" s="9">
        <v>7</v>
      </c>
      <c r="B17" s="10" t="str">
        <f>Input!B31</f>
        <v>Makaio Wimilie (8.3)</v>
      </c>
      <c r="C17" s="11">
        <f t="shared" si="0"/>
        <v>79.5</v>
      </c>
      <c r="D17" s="11">
        <f t="shared" si="1"/>
        <v>78.5</v>
      </c>
      <c r="E17" s="49"/>
      <c r="F17" s="49"/>
      <c r="G17" s="49"/>
      <c r="H17" s="50"/>
      <c r="I17" s="50"/>
      <c r="J17" s="50"/>
      <c r="K17" s="50"/>
      <c r="L17" s="50"/>
      <c r="M17" s="45">
        <f t="shared" si="2"/>
        <v>78.9</v>
      </c>
      <c r="N17" s="30"/>
      <c r="O17" s="30"/>
      <c r="P17" s="30"/>
      <c r="Q17" s="30"/>
      <c r="R17" s="30"/>
      <c r="S17" s="32"/>
      <c r="T17" s="32"/>
      <c r="U17" s="33"/>
      <c r="V17" s="34"/>
    </row>
    <row r="18" spans="1:22">
      <c r="A18" s="9">
        <v>8</v>
      </c>
      <c r="B18" s="10" t="str">
        <f>Input!B32</f>
        <v>Kenneth (8.3)</v>
      </c>
      <c r="C18" s="11">
        <f t="shared" si="0"/>
        <v>79.5</v>
      </c>
      <c r="D18" s="11">
        <f t="shared" si="1"/>
        <v>77.67</v>
      </c>
      <c r="E18" s="49"/>
      <c r="F18" s="49"/>
      <c r="G18" s="49"/>
      <c r="H18" s="50"/>
      <c r="I18" s="50"/>
      <c r="J18" s="50"/>
      <c r="K18" s="50"/>
      <c r="L18" s="50"/>
      <c r="M18" s="45">
        <f t="shared" si="2"/>
        <v>78.4</v>
      </c>
      <c r="N18" s="30"/>
      <c r="O18" s="30"/>
      <c r="P18" s="30"/>
      <c r="Q18" s="30"/>
      <c r="R18" s="30"/>
      <c r="S18" s="32"/>
      <c r="T18" s="32"/>
      <c r="U18" s="33"/>
      <c r="V18" s="34"/>
    </row>
    <row r="19" spans="1:22">
      <c r="A19" s="9">
        <v>9</v>
      </c>
      <c r="B19" s="10" t="str">
        <f>Input!B33</f>
        <v>Owen (8.4)</v>
      </c>
      <c r="C19" s="11">
        <f t="shared" si="0"/>
        <v>79.5</v>
      </c>
      <c r="D19" s="11">
        <f t="shared" si="1"/>
        <v>75.17</v>
      </c>
      <c r="E19" s="49"/>
      <c r="F19" s="49"/>
      <c r="G19" s="49"/>
      <c r="H19" s="50"/>
      <c r="I19" s="50"/>
      <c r="J19" s="50"/>
      <c r="K19" s="50"/>
      <c r="L19" s="50"/>
      <c r="M19" s="45">
        <f t="shared" si="2"/>
        <v>76.9</v>
      </c>
      <c r="N19" s="30"/>
      <c r="O19" s="30"/>
      <c r="P19" s="30"/>
      <c r="Q19" s="30"/>
      <c r="R19" s="30"/>
      <c r="S19" s="32"/>
      <c r="T19" s="32"/>
      <c r="U19" s="33"/>
      <c r="V19" s="34"/>
    </row>
    <row r="20" spans="1:22">
      <c r="A20" s="9">
        <v>10</v>
      </c>
      <c r="B20" s="10" t="str">
        <f>Input!B34</f>
        <v>Ben  Kristofer (8.4)</v>
      </c>
      <c r="C20" s="11">
        <f t="shared" si="0"/>
        <v>79.75</v>
      </c>
      <c r="D20" s="11">
        <f t="shared" si="1"/>
        <v>74.67</v>
      </c>
      <c r="E20" s="49"/>
      <c r="F20" s="49"/>
      <c r="G20" s="49"/>
      <c r="H20" s="50"/>
      <c r="I20" s="50"/>
      <c r="J20" s="50"/>
      <c r="K20" s="50"/>
      <c r="L20" s="50"/>
      <c r="M20" s="45">
        <f t="shared" si="2"/>
        <v>76.7</v>
      </c>
      <c r="N20" s="30"/>
      <c r="O20" s="30"/>
      <c r="P20" s="30"/>
      <c r="Q20" s="30"/>
      <c r="R20" s="30"/>
      <c r="S20" s="32"/>
      <c r="T20" s="32"/>
      <c r="U20" s="33"/>
      <c r="V20" s="34"/>
    </row>
    <row r="21" spans="1:22">
      <c r="A21" s="9">
        <v>11</v>
      </c>
      <c r="B21" s="10" t="str">
        <f>Input!B35</f>
        <v>Michael Ethan (8.4)</v>
      </c>
      <c r="C21" s="11">
        <f t="shared" si="0"/>
        <v>78.75</v>
      </c>
      <c r="D21" s="11">
        <f t="shared" si="1"/>
        <v>80.33</v>
      </c>
      <c r="E21" s="49"/>
      <c r="F21" s="49"/>
      <c r="G21" s="49"/>
      <c r="H21" s="50"/>
      <c r="I21" s="50"/>
      <c r="J21" s="50"/>
      <c r="K21" s="50"/>
      <c r="L21" s="50"/>
      <c r="M21" s="45">
        <f t="shared" si="2"/>
        <v>79.7</v>
      </c>
      <c r="N21" s="30"/>
      <c r="O21" s="30"/>
      <c r="P21" s="30"/>
      <c r="Q21" s="30"/>
      <c r="R21" s="30"/>
      <c r="S21" s="32"/>
      <c r="T21" s="32"/>
      <c r="U21" s="33"/>
      <c r="V21" s="34"/>
    </row>
    <row r="22" spans="1:22">
      <c r="A22" s="9">
        <v>12</v>
      </c>
      <c r="B22" s="10" t="str">
        <f>Input!B36</f>
        <v>Martina Emmanuel (8.4)</v>
      </c>
      <c r="C22" s="11">
        <f t="shared" si="0"/>
        <v>80</v>
      </c>
      <c r="D22" s="11">
        <f t="shared" si="1"/>
        <v>76</v>
      </c>
      <c r="E22" s="49"/>
      <c r="F22" s="49"/>
      <c r="G22" s="49"/>
      <c r="H22" s="50"/>
      <c r="I22" s="50"/>
      <c r="J22" s="50"/>
      <c r="K22" s="50"/>
      <c r="L22" s="50"/>
      <c r="M22" s="45">
        <f t="shared" si="2"/>
        <v>77.6</v>
      </c>
      <c r="N22" s="30"/>
      <c r="O22" s="30"/>
      <c r="P22" s="30"/>
      <c r="Q22" s="30"/>
      <c r="R22" s="30"/>
      <c r="S22" s="32"/>
      <c r="T22" s="32"/>
      <c r="U22" s="33"/>
      <c r="V22" s="34"/>
    </row>
    <row r="23" spans="1:22">
      <c r="A23" s="9">
        <v>13</v>
      </c>
      <c r="B23" s="10" t="str">
        <f>Input!B37</f>
        <v>Rayland Chandra (8.4)</v>
      </c>
      <c r="C23" s="11">
        <f t="shared" si="0"/>
        <v>79</v>
      </c>
      <c r="D23" s="11">
        <f t="shared" si="1"/>
        <v>79.17</v>
      </c>
      <c r="E23" s="49"/>
      <c r="F23" s="49"/>
      <c r="G23" s="49"/>
      <c r="H23" s="50"/>
      <c r="I23" s="50"/>
      <c r="J23" s="50"/>
      <c r="K23" s="50"/>
      <c r="L23" s="50"/>
      <c r="M23" s="45">
        <f t="shared" si="2"/>
        <v>79.1</v>
      </c>
      <c r="N23" s="30"/>
      <c r="O23" s="30"/>
      <c r="P23" s="30"/>
      <c r="Q23" s="30"/>
      <c r="R23" s="30"/>
      <c r="S23" s="32"/>
      <c r="T23" s="32"/>
      <c r="U23" s="33"/>
      <c r="V23" s="34"/>
    </row>
    <row r="24" spans="1:22">
      <c r="A24" s="9">
        <v>14</v>
      </c>
      <c r="B24" s="10" t="str">
        <f>Input!B38</f>
        <v>Jason Koswara )8.4)</v>
      </c>
      <c r="C24" s="11">
        <f t="shared" si="0"/>
        <v>86</v>
      </c>
      <c r="D24" s="11">
        <f t="shared" si="1"/>
        <v>85.5</v>
      </c>
      <c r="E24" s="49"/>
      <c r="F24" s="49"/>
      <c r="G24" s="49"/>
      <c r="H24" s="50"/>
      <c r="I24" s="50"/>
      <c r="J24" s="50"/>
      <c r="K24" s="50"/>
      <c r="L24" s="50"/>
      <c r="M24" s="45">
        <f t="shared" si="2"/>
        <v>85.7</v>
      </c>
      <c r="N24" s="30"/>
      <c r="O24" s="30"/>
      <c r="P24" s="30"/>
      <c r="Q24" s="30"/>
      <c r="R24" s="30"/>
      <c r="S24" s="32"/>
      <c r="T24" s="32"/>
      <c r="U24" s="33"/>
      <c r="V24" s="34"/>
    </row>
    <row r="25" spans="1:22">
      <c r="A25" s="9">
        <v>15</v>
      </c>
      <c r="B25" s="10" t="str">
        <f>Input!B39</f>
        <v/>
      </c>
      <c r="C25" s="49" t="str">
        <f t="shared" ref="C25:C33" si="3">M56</f>
        <v/>
      </c>
      <c r="D25" s="49" t="str">
        <f t="shared" si="1"/>
        <v/>
      </c>
      <c r="E25" s="49" t="str">
        <f t="shared" ref="E25:E33" si="4">M118</f>
        <v/>
      </c>
      <c r="F25" s="49" t="str">
        <f t="shared" ref="F25:F33" si="5">M149</f>
        <v/>
      </c>
      <c r="G25" s="49" t="str">
        <f t="shared" ref="G25:G33" si="6">M180</f>
        <v/>
      </c>
      <c r="H25" s="50"/>
      <c r="I25" s="50"/>
      <c r="J25" s="50"/>
      <c r="K25" s="50"/>
      <c r="L25" s="50"/>
      <c r="M25" s="52" t="str">
        <f t="shared" si="2"/>
        <v/>
      </c>
      <c r="N25" s="30"/>
      <c r="O25" s="30"/>
      <c r="P25" s="30"/>
      <c r="Q25" s="30"/>
      <c r="R25" s="30"/>
      <c r="S25" s="32"/>
      <c r="T25" s="32"/>
      <c r="U25" s="33"/>
      <c r="V25" s="34"/>
    </row>
    <row r="26" spans="1:22">
      <c r="A26" s="9">
        <v>16</v>
      </c>
      <c r="B26" s="10" t="str">
        <f>Input!B40</f>
        <v/>
      </c>
      <c r="C26" s="49" t="str">
        <f t="shared" si="3"/>
        <v/>
      </c>
      <c r="D26" s="49" t="str">
        <f t="shared" si="1"/>
        <v/>
      </c>
      <c r="E26" s="49" t="str">
        <f t="shared" si="4"/>
        <v/>
      </c>
      <c r="F26" s="49" t="str">
        <f t="shared" si="5"/>
        <v/>
      </c>
      <c r="G26" s="49" t="str">
        <f t="shared" si="6"/>
        <v/>
      </c>
      <c r="H26" s="50"/>
      <c r="I26" s="50"/>
      <c r="J26" s="50"/>
      <c r="K26" s="50"/>
      <c r="L26" s="50"/>
      <c r="M26" s="52" t="str">
        <f t="shared" si="2"/>
        <v/>
      </c>
      <c r="N26" s="30"/>
      <c r="O26" s="30"/>
      <c r="P26" s="30"/>
      <c r="Q26" s="30"/>
      <c r="R26" s="30"/>
      <c r="S26" s="32"/>
      <c r="T26" s="32"/>
      <c r="U26" s="33"/>
      <c r="V26" s="34"/>
    </row>
    <row r="27" spans="1:22">
      <c r="A27" s="9">
        <v>17</v>
      </c>
      <c r="B27" s="10" t="str">
        <f>Input!B41</f>
        <v/>
      </c>
      <c r="C27" s="49"/>
      <c r="D27" s="49"/>
      <c r="E27" s="49"/>
      <c r="F27" s="49"/>
      <c r="G27" s="49"/>
      <c r="H27" s="50"/>
      <c r="I27" s="50"/>
      <c r="J27" s="50"/>
      <c r="K27" s="50"/>
      <c r="L27" s="50"/>
      <c r="M27" s="52"/>
      <c r="N27" s="30"/>
      <c r="O27" s="30"/>
      <c r="P27" s="30"/>
      <c r="Q27" s="30"/>
      <c r="R27" s="30"/>
      <c r="S27" s="32"/>
      <c r="T27" s="32"/>
      <c r="U27" s="33"/>
      <c r="V27" s="34"/>
    </row>
    <row r="28" spans="1:22">
      <c r="A28" s="9">
        <v>18</v>
      </c>
      <c r="B28" s="10" t="str">
        <f>Input!B42</f>
        <v/>
      </c>
      <c r="C28" s="49" t="str">
        <f t="shared" si="3"/>
        <v/>
      </c>
      <c r="D28" s="49" t="str">
        <f t="shared" si="1"/>
        <v/>
      </c>
      <c r="E28" s="49" t="str">
        <f t="shared" si="4"/>
        <v/>
      </c>
      <c r="F28" s="49" t="str">
        <f t="shared" si="5"/>
        <v/>
      </c>
      <c r="G28" s="49" t="str">
        <f t="shared" si="6"/>
        <v/>
      </c>
      <c r="H28" s="50"/>
      <c r="I28" s="50"/>
      <c r="J28" s="50"/>
      <c r="K28" s="50"/>
      <c r="L28" s="50"/>
      <c r="M28" s="52" t="str">
        <f t="shared" si="2"/>
        <v/>
      </c>
      <c r="N28" s="30"/>
      <c r="O28" s="30"/>
      <c r="P28" s="30"/>
      <c r="Q28" s="30"/>
      <c r="R28" s="30"/>
      <c r="S28" s="32"/>
      <c r="T28" s="32"/>
      <c r="U28" s="33"/>
      <c r="V28" s="34"/>
    </row>
    <row r="29" spans="1:22">
      <c r="A29" s="9">
        <v>19</v>
      </c>
      <c r="B29" s="10" t="str">
        <f>Input!B43</f>
        <v/>
      </c>
      <c r="C29" s="49" t="str">
        <f t="shared" si="3"/>
        <v/>
      </c>
      <c r="D29" s="49" t="str">
        <f t="shared" si="1"/>
        <v/>
      </c>
      <c r="E29" s="49" t="str">
        <f t="shared" si="4"/>
        <v/>
      </c>
      <c r="F29" s="49" t="str">
        <f t="shared" si="5"/>
        <v/>
      </c>
      <c r="G29" s="49" t="str">
        <f t="shared" si="6"/>
        <v/>
      </c>
      <c r="H29" s="50"/>
      <c r="I29" s="50"/>
      <c r="J29" s="50"/>
      <c r="K29" s="50"/>
      <c r="L29" s="50"/>
      <c r="M29" s="52" t="str">
        <f t="shared" si="2"/>
        <v/>
      </c>
      <c r="N29" s="30"/>
      <c r="O29" s="30"/>
      <c r="P29" s="30"/>
      <c r="Q29" s="30"/>
      <c r="R29" s="30"/>
      <c r="S29" s="32"/>
      <c r="T29" s="32"/>
      <c r="U29" s="33"/>
      <c r="V29" s="34"/>
    </row>
    <row r="30" spans="1:22">
      <c r="A30" s="9">
        <v>20</v>
      </c>
      <c r="B30" s="10" t="str">
        <f>Input!B44</f>
        <v/>
      </c>
      <c r="C30" s="49" t="str">
        <f t="shared" si="3"/>
        <v/>
      </c>
      <c r="D30" s="49" t="str">
        <f t="shared" si="1"/>
        <v/>
      </c>
      <c r="E30" s="49" t="str">
        <f t="shared" si="4"/>
        <v/>
      </c>
      <c r="F30" s="49" t="str">
        <f t="shared" si="5"/>
        <v/>
      </c>
      <c r="G30" s="49" t="str">
        <f t="shared" si="6"/>
        <v/>
      </c>
      <c r="H30" s="50"/>
      <c r="I30" s="50"/>
      <c r="J30" s="50"/>
      <c r="K30" s="50"/>
      <c r="L30" s="50"/>
      <c r="M30" s="52" t="str">
        <f t="shared" si="2"/>
        <v/>
      </c>
      <c r="N30" s="30"/>
      <c r="O30" s="30"/>
      <c r="P30" s="30"/>
      <c r="Q30" s="30"/>
      <c r="R30" s="30"/>
      <c r="S30" s="32"/>
      <c r="T30" s="32"/>
      <c r="U30" s="33"/>
      <c r="V30" s="34"/>
    </row>
    <row r="31" spans="1:22">
      <c r="A31" s="9">
        <v>21</v>
      </c>
      <c r="B31" s="10" t="str">
        <f>Input!B45</f>
        <v/>
      </c>
      <c r="C31" s="49" t="str">
        <f t="shared" si="3"/>
        <v/>
      </c>
      <c r="D31" s="49" t="str">
        <f t="shared" si="1"/>
        <v/>
      </c>
      <c r="E31" s="49" t="str">
        <f t="shared" si="4"/>
        <v/>
      </c>
      <c r="F31" s="49" t="str">
        <f t="shared" si="5"/>
        <v/>
      </c>
      <c r="G31" s="49" t="str">
        <f t="shared" si="6"/>
        <v/>
      </c>
      <c r="H31" s="50"/>
      <c r="I31" s="50"/>
      <c r="J31" s="50"/>
      <c r="K31" s="50"/>
      <c r="L31" s="50"/>
      <c r="M31" s="52" t="str">
        <f t="shared" si="2"/>
        <v/>
      </c>
      <c r="N31" s="30"/>
      <c r="O31" s="30"/>
      <c r="P31" s="30"/>
      <c r="Q31" s="30"/>
      <c r="R31" s="30"/>
      <c r="S31" s="32"/>
      <c r="T31" s="32"/>
      <c r="U31" s="33"/>
      <c r="V31" s="34"/>
    </row>
    <row r="32" spans="1:22">
      <c r="A32" s="9">
        <v>22</v>
      </c>
      <c r="B32" s="10" t="str">
        <f>Input!B46</f>
        <v/>
      </c>
      <c r="C32" s="49" t="str">
        <f t="shared" si="3"/>
        <v/>
      </c>
      <c r="D32" s="49" t="str">
        <f t="shared" si="1"/>
        <v/>
      </c>
      <c r="E32" s="49" t="str">
        <f t="shared" si="4"/>
        <v/>
      </c>
      <c r="F32" s="49" t="str">
        <f t="shared" si="5"/>
        <v/>
      </c>
      <c r="G32" s="49" t="str">
        <f t="shared" si="6"/>
        <v/>
      </c>
      <c r="H32" s="50"/>
      <c r="I32" s="50"/>
      <c r="J32" s="50"/>
      <c r="K32" s="50"/>
      <c r="L32" s="50"/>
      <c r="M32" s="52" t="str">
        <f t="shared" si="2"/>
        <v/>
      </c>
      <c r="N32" s="30"/>
      <c r="O32" s="30"/>
      <c r="P32" s="30"/>
      <c r="Q32" s="30"/>
      <c r="R32" s="30"/>
      <c r="S32" s="32"/>
      <c r="T32" s="32"/>
      <c r="U32" s="33"/>
      <c r="V32" s="34"/>
    </row>
    <row r="33" spans="1:22">
      <c r="A33" s="9">
        <v>23</v>
      </c>
      <c r="B33" s="10" t="str">
        <f>Input!B47</f>
        <v/>
      </c>
      <c r="C33" s="49" t="str">
        <f t="shared" si="3"/>
        <v/>
      </c>
      <c r="D33" s="49" t="str">
        <f t="shared" si="1"/>
        <v/>
      </c>
      <c r="E33" s="49" t="str">
        <f t="shared" si="4"/>
        <v/>
      </c>
      <c r="F33" s="49" t="str">
        <f t="shared" si="5"/>
        <v/>
      </c>
      <c r="G33" s="49" t="str">
        <f t="shared" si="6"/>
        <v/>
      </c>
      <c r="H33" s="50"/>
      <c r="I33" s="50"/>
      <c r="J33" s="50"/>
      <c r="K33" s="50"/>
      <c r="L33" s="50"/>
      <c r="M33" s="52" t="str">
        <f t="shared" si="2"/>
        <v/>
      </c>
      <c r="N33" s="30"/>
      <c r="O33" s="30"/>
      <c r="P33" s="30"/>
      <c r="Q33" s="30"/>
      <c r="R33" s="30"/>
      <c r="S33" s="32"/>
      <c r="T33" s="32"/>
      <c r="U33" s="33"/>
      <c r="V33" s="34"/>
    </row>
    <row r="34" spans="1:22">
      <c r="A34" s="9">
        <v>24</v>
      </c>
      <c r="B34" s="10" t="str">
        <f>Input!B48</f>
        <v/>
      </c>
      <c r="C34" s="49"/>
      <c r="D34" s="49"/>
      <c r="E34" s="49"/>
      <c r="F34" s="49"/>
      <c r="G34" s="49"/>
      <c r="H34" s="50"/>
      <c r="I34" s="50"/>
      <c r="J34" s="50"/>
      <c r="K34" s="50"/>
      <c r="L34" s="50"/>
      <c r="M34" s="52"/>
      <c r="N34" s="30"/>
      <c r="O34" s="30"/>
      <c r="P34" s="30"/>
      <c r="Q34" s="30"/>
      <c r="R34" s="30"/>
      <c r="S34" s="32"/>
      <c r="T34" s="32"/>
      <c r="U34" s="33"/>
      <c r="V34" s="34"/>
    </row>
    <row r="35" spans="1:22">
      <c r="A35" s="9">
        <v>25</v>
      </c>
      <c r="B35" s="10" t="str">
        <f>Input!B49</f>
        <v/>
      </c>
      <c r="C35" s="49" t="str">
        <f t="shared" ref="C35:C36" si="7">M66</f>
        <v/>
      </c>
      <c r="D35" s="49" t="str">
        <f t="shared" ref="D35:D36" si="8">M97</f>
        <v/>
      </c>
      <c r="E35" s="49" t="str">
        <f t="shared" ref="E35:E36" si="9">M128</f>
        <v/>
      </c>
      <c r="F35" s="49" t="str">
        <f t="shared" ref="F35:F36" si="10">M159</f>
        <v/>
      </c>
      <c r="G35" s="49" t="str">
        <f t="shared" ref="G35:G36" si="11">M190</f>
        <v/>
      </c>
      <c r="H35" s="50"/>
      <c r="I35" s="50"/>
      <c r="J35" s="50"/>
      <c r="K35" s="50"/>
      <c r="L35" s="50"/>
      <c r="M35" s="52" t="str">
        <f t="shared" ref="M35:M36" si="12">IFERROR(ROUND(C35*C$10+D35*D$10+E35*E$10+F35*F$10+G35*G$10,2),"")</f>
        <v/>
      </c>
      <c r="N35" s="30"/>
      <c r="O35" s="30"/>
      <c r="P35" s="30"/>
      <c r="Q35" s="30"/>
      <c r="R35" s="30"/>
      <c r="S35" s="32"/>
      <c r="T35" s="32"/>
      <c r="U35" s="33"/>
      <c r="V35" s="34"/>
    </row>
    <row r="36" spans="1:22">
      <c r="A36" s="9">
        <v>26</v>
      </c>
      <c r="B36" s="10" t="str">
        <f>Input!B50</f>
        <v/>
      </c>
      <c r="C36" s="49" t="str">
        <f t="shared" si="7"/>
        <v/>
      </c>
      <c r="D36" s="49" t="str">
        <f t="shared" si="8"/>
        <v/>
      </c>
      <c r="E36" s="49" t="str">
        <f t="shared" si="9"/>
        <v/>
      </c>
      <c r="F36" s="49" t="str">
        <f t="shared" si="10"/>
        <v/>
      </c>
      <c r="G36" s="49" t="str">
        <f t="shared" si="11"/>
        <v/>
      </c>
      <c r="H36" s="50"/>
      <c r="I36" s="50"/>
      <c r="J36" s="50"/>
      <c r="K36" s="50"/>
      <c r="L36" s="50"/>
      <c r="M36" s="52" t="str">
        <f t="shared" si="12"/>
        <v/>
      </c>
      <c r="N36" s="30"/>
      <c r="O36" s="30"/>
      <c r="P36" s="30"/>
      <c r="Q36" s="30"/>
      <c r="R36" s="30"/>
      <c r="S36" s="32"/>
      <c r="T36" s="32"/>
      <c r="U36" s="33"/>
      <c r="V36" s="34"/>
    </row>
    <row r="38" spans="19:21">
      <c r="S38" s="13"/>
      <c r="T38" s="13"/>
      <c r="U38" s="13"/>
    </row>
    <row r="39" spans="1:19">
      <c r="A39" s="98" t="s">
        <v>178</v>
      </c>
      <c r="B39" s="24" t="s">
        <v>179</v>
      </c>
      <c r="S39" s="14"/>
    </row>
    <row r="41" spans="2:13">
      <c r="B41" s="12" t="s">
        <v>180</v>
      </c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12" t="s">
        <v>181</v>
      </c>
    </row>
    <row r="42" spans="1:19">
      <c r="A42" s="9">
        <v>1</v>
      </c>
      <c r="B42" s="10" t="str">
        <f t="shared" ref="B42:B65" si="13">B11</f>
        <v>Justin Surlaya (8.1)</v>
      </c>
      <c r="C42" s="26">
        <v>80</v>
      </c>
      <c r="D42" s="26">
        <v>80</v>
      </c>
      <c r="E42" s="26">
        <v>80</v>
      </c>
      <c r="F42" s="26">
        <v>76</v>
      </c>
      <c r="G42" s="26"/>
      <c r="H42" s="26"/>
      <c r="I42" s="26"/>
      <c r="J42" s="26"/>
      <c r="K42" s="26"/>
      <c r="L42" s="26"/>
      <c r="M42" s="45">
        <f>IFERROR(ROUND(AVERAGE(C42:L42),2),"")</f>
        <v>79</v>
      </c>
      <c r="S42" s="14"/>
    </row>
    <row r="43" spans="1:13">
      <c r="A43" s="9">
        <v>2</v>
      </c>
      <c r="B43" s="10" t="str">
        <f t="shared" si="13"/>
        <v>Keisha Viola (8.1)</v>
      </c>
      <c r="C43" s="51">
        <v>83</v>
      </c>
      <c r="D43" s="26">
        <v>82</v>
      </c>
      <c r="E43" s="26">
        <v>83</v>
      </c>
      <c r="F43" s="26">
        <v>86</v>
      </c>
      <c r="G43" s="26"/>
      <c r="H43" s="26"/>
      <c r="I43" s="26"/>
      <c r="J43" s="26"/>
      <c r="K43" s="26"/>
      <c r="L43" s="26"/>
      <c r="M43" s="12">
        <f t="shared" ref="M43:M65" si="14">IFERROR(ROUND(AVERAGE(C43:L43),2),"")</f>
        <v>83.5</v>
      </c>
    </row>
    <row r="44" spans="1:13">
      <c r="A44" s="9">
        <v>3</v>
      </c>
      <c r="B44" s="10" t="str">
        <f t="shared" si="13"/>
        <v>Jonathan Samuel (8.2)</v>
      </c>
      <c r="C44" s="51">
        <v>90</v>
      </c>
      <c r="D44" s="26">
        <v>90</v>
      </c>
      <c r="E44" s="26">
        <v>90</v>
      </c>
      <c r="F44" s="26">
        <v>90</v>
      </c>
      <c r="G44" s="26"/>
      <c r="H44" s="26"/>
      <c r="I44" s="26"/>
      <c r="J44" s="26"/>
      <c r="K44" s="26"/>
      <c r="L44" s="26"/>
      <c r="M44" s="12">
        <f t="shared" si="14"/>
        <v>90</v>
      </c>
    </row>
    <row r="45" spans="1:13">
      <c r="A45" s="9">
        <v>4</v>
      </c>
      <c r="B45" s="10" t="str">
        <f t="shared" si="13"/>
        <v>Raul (8.2)</v>
      </c>
      <c r="C45" s="51">
        <v>80</v>
      </c>
      <c r="D45" s="26">
        <v>82</v>
      </c>
      <c r="E45" s="26">
        <v>83</v>
      </c>
      <c r="F45" s="26">
        <v>86</v>
      </c>
      <c r="G45" s="26"/>
      <c r="H45" s="26"/>
      <c r="I45" s="26"/>
      <c r="J45" s="26"/>
      <c r="K45" s="26"/>
      <c r="L45" s="26"/>
      <c r="M45" s="12">
        <f t="shared" si="14"/>
        <v>82.75</v>
      </c>
    </row>
    <row r="46" spans="1:13">
      <c r="A46" s="9">
        <v>5</v>
      </c>
      <c r="B46" s="10" t="str">
        <f t="shared" si="13"/>
        <v>Grace Yohana Setiadi (8.2)</v>
      </c>
      <c r="C46" s="51">
        <v>80</v>
      </c>
      <c r="D46" s="26">
        <v>80</v>
      </c>
      <c r="E46" s="26">
        <v>70</v>
      </c>
      <c r="F46" s="26">
        <v>74</v>
      </c>
      <c r="G46" s="26"/>
      <c r="H46" s="26"/>
      <c r="I46" s="26"/>
      <c r="J46" s="26"/>
      <c r="K46" s="26"/>
      <c r="L46" s="26"/>
      <c r="M46" s="12">
        <f t="shared" si="14"/>
        <v>76</v>
      </c>
    </row>
    <row r="47" spans="1:13">
      <c r="A47" s="9">
        <v>6</v>
      </c>
      <c r="B47" s="10" t="str">
        <f t="shared" si="13"/>
        <v>Marvel Rudy (8.2)</v>
      </c>
      <c r="C47" s="51">
        <v>80</v>
      </c>
      <c r="D47" s="26">
        <v>80</v>
      </c>
      <c r="E47" s="26">
        <v>80</v>
      </c>
      <c r="F47" s="26">
        <v>77</v>
      </c>
      <c r="G47" s="26"/>
      <c r="H47" s="26"/>
      <c r="I47" s="26"/>
      <c r="J47" s="26"/>
      <c r="K47" s="26"/>
      <c r="L47" s="26"/>
      <c r="M47" s="12">
        <f t="shared" si="14"/>
        <v>79.25</v>
      </c>
    </row>
    <row r="48" spans="1:13">
      <c r="A48" s="9">
        <v>7</v>
      </c>
      <c r="B48" s="10" t="str">
        <f t="shared" si="13"/>
        <v>Makaio Wimilie (8.3)</v>
      </c>
      <c r="C48" s="51">
        <v>80</v>
      </c>
      <c r="D48" s="26">
        <v>80</v>
      </c>
      <c r="E48" s="26">
        <v>80</v>
      </c>
      <c r="F48" s="26">
        <v>78</v>
      </c>
      <c r="G48" s="26"/>
      <c r="H48" s="26"/>
      <c r="I48" s="26"/>
      <c r="J48" s="26"/>
      <c r="K48" s="26"/>
      <c r="L48" s="26"/>
      <c r="M48" s="12">
        <f t="shared" si="14"/>
        <v>79.5</v>
      </c>
    </row>
    <row r="49" spans="1:13">
      <c r="A49" s="9">
        <v>8</v>
      </c>
      <c r="B49" s="10" t="str">
        <f t="shared" si="13"/>
        <v>Kenneth (8.3)</v>
      </c>
      <c r="C49" s="51">
        <v>80</v>
      </c>
      <c r="D49" s="26">
        <v>80</v>
      </c>
      <c r="E49" s="26">
        <v>80</v>
      </c>
      <c r="F49" s="26">
        <v>78</v>
      </c>
      <c r="G49" s="26"/>
      <c r="H49" s="26"/>
      <c r="I49" s="26"/>
      <c r="J49" s="26"/>
      <c r="K49" s="26"/>
      <c r="L49" s="26"/>
      <c r="M49" s="12">
        <f t="shared" si="14"/>
        <v>79.5</v>
      </c>
    </row>
    <row r="50" spans="1:13">
      <c r="A50" s="9">
        <v>9</v>
      </c>
      <c r="B50" s="10" t="str">
        <f t="shared" si="13"/>
        <v>Owen (8.4)</v>
      </c>
      <c r="C50" s="51">
        <v>80</v>
      </c>
      <c r="D50" s="26">
        <v>80</v>
      </c>
      <c r="E50" s="26">
        <v>80</v>
      </c>
      <c r="F50" s="26">
        <v>78</v>
      </c>
      <c r="G50" s="26"/>
      <c r="H50" s="26"/>
      <c r="I50" s="26"/>
      <c r="J50" s="26"/>
      <c r="K50" s="26"/>
      <c r="L50" s="26"/>
      <c r="M50" s="12">
        <f t="shared" si="14"/>
        <v>79.5</v>
      </c>
    </row>
    <row r="51" spans="1:13">
      <c r="A51" s="9">
        <v>10</v>
      </c>
      <c r="B51" s="10" t="str">
        <f t="shared" si="13"/>
        <v>Ben  Kristofer (8.4)</v>
      </c>
      <c r="C51" s="26">
        <v>80</v>
      </c>
      <c r="D51" s="26">
        <v>82</v>
      </c>
      <c r="E51" s="26">
        <v>80</v>
      </c>
      <c r="F51" s="26">
        <v>77</v>
      </c>
      <c r="G51" s="26"/>
      <c r="H51" s="26"/>
      <c r="I51" s="26"/>
      <c r="J51" s="26"/>
      <c r="K51" s="26"/>
      <c r="L51" s="26"/>
      <c r="M51" s="12">
        <f t="shared" si="14"/>
        <v>79.75</v>
      </c>
    </row>
    <row r="52" spans="1:13">
      <c r="A52" s="9">
        <v>11</v>
      </c>
      <c r="B52" s="10" t="str">
        <f t="shared" si="13"/>
        <v>Michael Ethan (8.4)</v>
      </c>
      <c r="C52" s="51">
        <v>80</v>
      </c>
      <c r="D52" s="26">
        <v>79</v>
      </c>
      <c r="E52" s="26">
        <v>79</v>
      </c>
      <c r="F52" s="26">
        <v>77</v>
      </c>
      <c r="G52" s="26"/>
      <c r="H52" s="26"/>
      <c r="I52" s="26"/>
      <c r="J52" s="26"/>
      <c r="K52" s="26"/>
      <c r="L52" s="26"/>
      <c r="M52" s="12">
        <f t="shared" si="14"/>
        <v>78.75</v>
      </c>
    </row>
    <row r="53" spans="1:13">
      <c r="A53" s="9">
        <v>12</v>
      </c>
      <c r="B53" s="10" t="str">
        <f t="shared" si="13"/>
        <v>Martina Emmanuel (8.4)</v>
      </c>
      <c r="C53" s="51">
        <v>80</v>
      </c>
      <c r="D53" s="26">
        <v>80</v>
      </c>
      <c r="E53" s="26">
        <v>80</v>
      </c>
      <c r="F53" s="26">
        <v>80</v>
      </c>
      <c r="G53" s="26"/>
      <c r="H53" s="26"/>
      <c r="I53" s="26"/>
      <c r="J53" s="26"/>
      <c r="K53" s="26"/>
      <c r="L53" s="26"/>
      <c r="M53" s="12">
        <f t="shared" si="14"/>
        <v>80</v>
      </c>
    </row>
    <row r="54" spans="1:13">
      <c r="A54" s="9">
        <v>13</v>
      </c>
      <c r="B54" s="10" t="str">
        <f t="shared" si="13"/>
        <v>Rayland Chandra (8.4)</v>
      </c>
      <c r="C54" s="51">
        <v>80</v>
      </c>
      <c r="D54" s="26">
        <v>74</v>
      </c>
      <c r="E54" s="26">
        <v>79</v>
      </c>
      <c r="F54" s="26">
        <v>83</v>
      </c>
      <c r="G54" s="26"/>
      <c r="H54" s="26"/>
      <c r="I54" s="26"/>
      <c r="J54" s="26"/>
      <c r="K54" s="26"/>
      <c r="L54" s="26"/>
      <c r="M54" s="12">
        <f t="shared" si="14"/>
        <v>79</v>
      </c>
    </row>
    <row r="55" spans="1:13">
      <c r="A55" s="9">
        <v>14</v>
      </c>
      <c r="B55" s="10" t="str">
        <f t="shared" si="13"/>
        <v>Jason Koswara )8.4)</v>
      </c>
      <c r="C55" s="51">
        <v>85</v>
      </c>
      <c r="D55" s="26">
        <v>88</v>
      </c>
      <c r="E55" s="26">
        <v>85</v>
      </c>
      <c r="F55" s="26">
        <v>86</v>
      </c>
      <c r="G55" s="26"/>
      <c r="H55" s="26"/>
      <c r="I55" s="26"/>
      <c r="J55" s="26"/>
      <c r="K55" s="26"/>
      <c r="L55" s="26"/>
      <c r="M55" s="12">
        <f t="shared" si="14"/>
        <v>86</v>
      </c>
    </row>
    <row r="56" spans="1:13">
      <c r="A56" s="9">
        <v>15</v>
      </c>
      <c r="B56" s="10" t="str">
        <f t="shared" si="13"/>
        <v/>
      </c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12" t="str">
        <f t="shared" si="14"/>
        <v/>
      </c>
    </row>
    <row r="57" spans="1:13">
      <c r="A57" s="9">
        <v>16</v>
      </c>
      <c r="B57" s="10" t="str">
        <f t="shared" si="13"/>
        <v/>
      </c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12" t="str">
        <f t="shared" si="14"/>
        <v/>
      </c>
    </row>
    <row r="58" spans="1:13">
      <c r="A58" s="9">
        <v>17</v>
      </c>
      <c r="B58" s="10" t="str">
        <f t="shared" si="13"/>
        <v/>
      </c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12" t="str">
        <f t="shared" si="14"/>
        <v/>
      </c>
    </row>
    <row r="59" spans="1:13">
      <c r="A59" s="9">
        <v>18</v>
      </c>
      <c r="B59" s="10" t="str">
        <f t="shared" si="13"/>
        <v/>
      </c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12" t="str">
        <f t="shared" si="14"/>
        <v/>
      </c>
    </row>
    <row r="60" spans="1:13">
      <c r="A60" s="9">
        <v>19</v>
      </c>
      <c r="B60" s="10" t="str">
        <f t="shared" si="13"/>
        <v/>
      </c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12" t="str">
        <f t="shared" si="14"/>
        <v/>
      </c>
    </row>
    <row r="61" spans="1:13">
      <c r="A61" s="9">
        <v>20</v>
      </c>
      <c r="B61" s="10" t="str">
        <f t="shared" si="13"/>
        <v/>
      </c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12" t="str">
        <f t="shared" si="14"/>
        <v/>
      </c>
    </row>
    <row r="62" spans="1:13">
      <c r="A62" s="9">
        <v>21</v>
      </c>
      <c r="B62" s="10" t="str">
        <f t="shared" si="13"/>
        <v/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12" t="str">
        <f t="shared" si="14"/>
        <v/>
      </c>
    </row>
    <row r="63" spans="1:13">
      <c r="A63" s="9">
        <v>22</v>
      </c>
      <c r="B63" s="10" t="str">
        <f t="shared" si="13"/>
        <v/>
      </c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12" t="str">
        <f t="shared" si="14"/>
        <v/>
      </c>
    </row>
    <row r="64" spans="1:13">
      <c r="A64" s="9">
        <v>23</v>
      </c>
      <c r="B64" s="10" t="str">
        <f t="shared" si="13"/>
        <v/>
      </c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12" t="str">
        <f t="shared" si="14"/>
        <v/>
      </c>
    </row>
    <row r="65" spans="1:13">
      <c r="A65" s="9">
        <v>24</v>
      </c>
      <c r="B65" s="10" t="str">
        <f t="shared" si="13"/>
        <v/>
      </c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12" t="str">
        <f t="shared" si="14"/>
        <v/>
      </c>
    </row>
    <row r="66" spans="1:13">
      <c r="A66" s="9">
        <v>25</v>
      </c>
      <c r="B66" s="10" t="str">
        <f t="shared" ref="B66:B67" si="15">B35</f>
        <v/>
      </c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12" t="str">
        <f t="shared" ref="M66:M67" si="16">IFERROR(ROUND(AVERAGE(C66:L66),2),"")</f>
        <v/>
      </c>
    </row>
    <row r="67" spans="1:13">
      <c r="A67" s="9">
        <v>26</v>
      </c>
      <c r="B67" s="10" t="str">
        <f t="shared" si="15"/>
        <v/>
      </c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12" t="str">
        <f t="shared" si="16"/>
        <v/>
      </c>
    </row>
    <row r="70" spans="1:2">
      <c r="A70" s="2" t="s">
        <v>182</v>
      </c>
      <c r="B70" s="24" t="s">
        <v>183</v>
      </c>
    </row>
    <row r="72" spans="2:13">
      <c r="B72" s="12" t="s">
        <v>180</v>
      </c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12" t="s">
        <v>181</v>
      </c>
    </row>
    <row r="73" spans="1:13">
      <c r="A73" s="9">
        <v>1</v>
      </c>
      <c r="B73" s="36" t="str">
        <f t="shared" ref="B73:B96" si="17">B11</f>
        <v>Justin Surlaya (8.1)</v>
      </c>
      <c r="C73" s="53">
        <v>80</v>
      </c>
      <c r="D73" s="54">
        <v>78</v>
      </c>
      <c r="E73" s="54">
        <v>79</v>
      </c>
      <c r="F73" s="54">
        <v>79</v>
      </c>
      <c r="G73" s="54">
        <v>83</v>
      </c>
      <c r="H73" s="54">
        <v>75</v>
      </c>
      <c r="I73" s="55"/>
      <c r="J73" s="46"/>
      <c r="K73" s="26"/>
      <c r="L73" s="26"/>
      <c r="M73" s="45">
        <f>IFERROR(ROUND(AVERAGE(C73:L73),2),"")</f>
        <v>79</v>
      </c>
    </row>
    <row r="74" spans="1:13">
      <c r="A74" s="9">
        <v>2</v>
      </c>
      <c r="B74" s="10" t="str">
        <f t="shared" si="17"/>
        <v>Keisha Viola (8.1)</v>
      </c>
      <c r="C74" s="51">
        <v>83</v>
      </c>
      <c r="D74" s="26">
        <v>85</v>
      </c>
      <c r="E74" s="26">
        <v>84</v>
      </c>
      <c r="F74" s="26">
        <v>83</v>
      </c>
      <c r="G74" s="26">
        <v>85</v>
      </c>
      <c r="H74" s="26">
        <v>80</v>
      </c>
      <c r="I74" s="44"/>
      <c r="J74" s="26"/>
      <c r="K74" s="26"/>
      <c r="L74" s="26"/>
      <c r="M74" s="12">
        <f t="shared" ref="M74:M92" si="18">IFERROR(ROUND(AVERAGE(C74:L74),2),"")</f>
        <v>83.33</v>
      </c>
    </row>
    <row r="75" spans="1:13">
      <c r="A75" s="9">
        <v>3</v>
      </c>
      <c r="B75" s="10" t="str">
        <f t="shared" si="17"/>
        <v>Jonathan Samuel (8.2)</v>
      </c>
      <c r="C75" s="51">
        <v>90</v>
      </c>
      <c r="D75" s="26">
        <v>90</v>
      </c>
      <c r="E75" s="26">
        <v>90</v>
      </c>
      <c r="F75" s="26">
        <v>90</v>
      </c>
      <c r="G75" s="26">
        <v>90</v>
      </c>
      <c r="H75" s="26">
        <v>90</v>
      </c>
      <c r="I75" s="26"/>
      <c r="J75" s="26"/>
      <c r="K75" s="26"/>
      <c r="L75" s="26"/>
      <c r="M75" s="12">
        <f t="shared" si="18"/>
        <v>90</v>
      </c>
    </row>
    <row r="76" spans="1:13">
      <c r="A76" s="9">
        <v>4</v>
      </c>
      <c r="B76" s="10" t="str">
        <f t="shared" si="17"/>
        <v>Raul (8.2)</v>
      </c>
      <c r="C76" s="51">
        <v>84</v>
      </c>
      <c r="D76" s="26">
        <v>86</v>
      </c>
      <c r="E76" s="26">
        <v>83</v>
      </c>
      <c r="F76" s="26">
        <v>82</v>
      </c>
      <c r="G76" s="26">
        <v>85</v>
      </c>
      <c r="H76" s="26">
        <v>85</v>
      </c>
      <c r="I76" s="26"/>
      <c r="J76" s="26"/>
      <c r="K76" s="26"/>
      <c r="L76" s="26"/>
      <c r="M76" s="12">
        <f t="shared" si="18"/>
        <v>84.17</v>
      </c>
    </row>
    <row r="77" spans="1:13">
      <c r="A77" s="9">
        <v>5</v>
      </c>
      <c r="B77" s="10" t="str">
        <f t="shared" si="17"/>
        <v>Grace Yohana Setiadi (8.2)</v>
      </c>
      <c r="C77" s="51">
        <v>75</v>
      </c>
      <c r="D77" s="26">
        <v>72</v>
      </c>
      <c r="E77" s="26">
        <v>72</v>
      </c>
      <c r="F77" s="26">
        <v>73</v>
      </c>
      <c r="G77" s="26">
        <v>75</v>
      </c>
      <c r="H77" s="26">
        <v>73</v>
      </c>
      <c r="I77" s="26"/>
      <c r="J77" s="26"/>
      <c r="K77" s="26"/>
      <c r="L77" s="26"/>
      <c r="M77" s="12">
        <f t="shared" si="18"/>
        <v>73.33</v>
      </c>
    </row>
    <row r="78" spans="1:13">
      <c r="A78" s="9">
        <v>6</v>
      </c>
      <c r="B78" s="10" t="str">
        <f t="shared" si="17"/>
        <v>Marvel Rudy (8.2)</v>
      </c>
      <c r="C78" s="51">
        <v>79</v>
      </c>
      <c r="D78" s="26">
        <v>79</v>
      </c>
      <c r="E78" s="26">
        <v>79</v>
      </c>
      <c r="F78" s="26">
        <v>80</v>
      </c>
      <c r="G78" s="26">
        <v>81</v>
      </c>
      <c r="H78" s="26">
        <v>80</v>
      </c>
      <c r="I78" s="26"/>
      <c r="J78" s="26"/>
      <c r="K78" s="26"/>
      <c r="L78" s="26"/>
      <c r="M78" s="12">
        <f t="shared" si="18"/>
        <v>79.67</v>
      </c>
    </row>
    <row r="79" spans="1:13">
      <c r="A79" s="9">
        <v>7</v>
      </c>
      <c r="B79" s="10" t="str">
        <f t="shared" si="17"/>
        <v>Makaio Wimilie (8.3)</v>
      </c>
      <c r="C79" s="51">
        <v>77</v>
      </c>
      <c r="D79" s="26">
        <v>79</v>
      </c>
      <c r="E79" s="26">
        <v>79</v>
      </c>
      <c r="F79" s="26">
        <v>80</v>
      </c>
      <c r="G79" s="26">
        <v>79</v>
      </c>
      <c r="H79" s="26">
        <v>77</v>
      </c>
      <c r="I79" s="26"/>
      <c r="J79" s="26"/>
      <c r="K79" s="26"/>
      <c r="L79" s="26"/>
      <c r="M79" s="12">
        <f t="shared" si="18"/>
        <v>78.5</v>
      </c>
    </row>
    <row r="80" spans="1:13">
      <c r="A80" s="9">
        <v>8</v>
      </c>
      <c r="B80" s="10" t="str">
        <f t="shared" si="17"/>
        <v>Kenneth (8.3)</v>
      </c>
      <c r="C80" s="51">
        <v>79</v>
      </c>
      <c r="D80" s="26">
        <v>79</v>
      </c>
      <c r="E80" s="26">
        <v>79</v>
      </c>
      <c r="F80" s="26">
        <v>78</v>
      </c>
      <c r="G80" s="26">
        <v>74</v>
      </c>
      <c r="H80" s="26">
        <v>77</v>
      </c>
      <c r="I80" s="26"/>
      <c r="J80" s="26"/>
      <c r="K80" s="26"/>
      <c r="L80" s="26"/>
      <c r="M80" s="12">
        <f t="shared" si="18"/>
        <v>77.67</v>
      </c>
    </row>
    <row r="81" spans="1:13">
      <c r="A81" s="9">
        <v>9</v>
      </c>
      <c r="B81" s="10" t="str">
        <f t="shared" si="17"/>
        <v>Owen (8.4)</v>
      </c>
      <c r="C81" s="51">
        <v>78</v>
      </c>
      <c r="D81" s="26">
        <v>79</v>
      </c>
      <c r="E81" s="26">
        <v>70</v>
      </c>
      <c r="F81" s="26">
        <v>72</v>
      </c>
      <c r="G81" s="26">
        <v>73</v>
      </c>
      <c r="H81" s="26">
        <v>79</v>
      </c>
      <c r="I81" s="26"/>
      <c r="J81" s="26"/>
      <c r="K81" s="26"/>
      <c r="L81" s="26"/>
      <c r="M81" s="12">
        <f t="shared" si="18"/>
        <v>75.17</v>
      </c>
    </row>
    <row r="82" spans="1:13">
      <c r="A82" s="9">
        <v>10</v>
      </c>
      <c r="B82" s="10" t="str">
        <f t="shared" si="17"/>
        <v>Ben  Kristofer (8.4)</v>
      </c>
      <c r="C82" s="26">
        <v>79</v>
      </c>
      <c r="D82" s="26">
        <v>80</v>
      </c>
      <c r="E82" s="26">
        <v>79</v>
      </c>
      <c r="F82" s="26">
        <v>80</v>
      </c>
      <c r="G82" s="26">
        <v>50</v>
      </c>
      <c r="H82" s="26">
        <v>80</v>
      </c>
      <c r="I82" s="26"/>
      <c r="J82" s="26"/>
      <c r="K82" s="26"/>
      <c r="L82" s="26"/>
      <c r="M82" s="12">
        <f t="shared" si="18"/>
        <v>74.67</v>
      </c>
    </row>
    <row r="83" spans="1:13">
      <c r="A83" s="9">
        <v>11</v>
      </c>
      <c r="B83" s="10" t="str">
        <f t="shared" si="17"/>
        <v>Michael Ethan (8.4)</v>
      </c>
      <c r="C83" s="51">
        <v>80</v>
      </c>
      <c r="D83" s="26">
        <v>81</v>
      </c>
      <c r="E83" s="26">
        <v>80</v>
      </c>
      <c r="F83" s="26">
        <v>79</v>
      </c>
      <c r="G83" s="26">
        <v>82</v>
      </c>
      <c r="H83" s="26">
        <v>80</v>
      </c>
      <c r="I83" s="26"/>
      <c r="J83" s="26"/>
      <c r="K83" s="26"/>
      <c r="L83" s="26"/>
      <c r="M83" s="12">
        <f t="shared" si="18"/>
        <v>80.33</v>
      </c>
    </row>
    <row r="84" spans="1:13">
      <c r="A84" s="9">
        <v>12</v>
      </c>
      <c r="B84" s="10" t="str">
        <f t="shared" si="17"/>
        <v>Martina Emmanuel (8.4)</v>
      </c>
      <c r="C84" s="51">
        <v>79</v>
      </c>
      <c r="D84" s="26">
        <v>79</v>
      </c>
      <c r="E84" s="26">
        <v>76</v>
      </c>
      <c r="F84" s="26">
        <v>75</v>
      </c>
      <c r="G84" s="26">
        <v>72</v>
      </c>
      <c r="H84" s="26">
        <v>75</v>
      </c>
      <c r="I84" s="26"/>
      <c r="J84" s="26"/>
      <c r="K84" s="26"/>
      <c r="L84" s="26"/>
      <c r="M84" s="12">
        <f t="shared" si="18"/>
        <v>76</v>
      </c>
    </row>
    <row r="85" spans="1:13">
      <c r="A85" s="9">
        <v>13</v>
      </c>
      <c r="B85" s="10" t="str">
        <f t="shared" si="17"/>
        <v>Rayland Chandra (8.4)</v>
      </c>
      <c r="C85" s="51">
        <v>78</v>
      </c>
      <c r="D85" s="26">
        <v>82</v>
      </c>
      <c r="E85" s="26">
        <v>83</v>
      </c>
      <c r="F85" s="26">
        <v>82</v>
      </c>
      <c r="G85" s="26">
        <v>80</v>
      </c>
      <c r="H85" s="26">
        <v>70</v>
      </c>
      <c r="I85" s="26"/>
      <c r="J85" s="26"/>
      <c r="K85" s="26"/>
      <c r="L85" s="26"/>
      <c r="M85" s="12">
        <f t="shared" si="18"/>
        <v>79.17</v>
      </c>
    </row>
    <row r="86" spans="1:13">
      <c r="A86" s="9">
        <v>14</v>
      </c>
      <c r="B86" s="10" t="str">
        <f t="shared" si="17"/>
        <v>Jason Koswara )8.4)</v>
      </c>
      <c r="C86" s="51">
        <v>82</v>
      </c>
      <c r="D86" s="26">
        <v>84</v>
      </c>
      <c r="E86" s="26">
        <v>84</v>
      </c>
      <c r="F86" s="26">
        <v>83</v>
      </c>
      <c r="G86" s="26">
        <v>90</v>
      </c>
      <c r="H86" s="26">
        <v>90</v>
      </c>
      <c r="I86" s="26"/>
      <c r="J86" s="26"/>
      <c r="K86" s="26"/>
      <c r="L86" s="26"/>
      <c r="M86" s="12">
        <f t="shared" si="18"/>
        <v>85.5</v>
      </c>
    </row>
    <row r="87" spans="1:13">
      <c r="A87" s="9">
        <v>15</v>
      </c>
      <c r="B87" s="10" t="str">
        <f t="shared" si="17"/>
        <v/>
      </c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12" t="str">
        <f t="shared" si="18"/>
        <v/>
      </c>
    </row>
    <row r="88" spans="1:13">
      <c r="A88" s="9">
        <v>16</v>
      </c>
      <c r="B88" s="10" t="str">
        <f t="shared" si="17"/>
        <v/>
      </c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12" t="str">
        <f t="shared" si="18"/>
        <v/>
      </c>
    </row>
    <row r="89" spans="1:13">
      <c r="A89" s="9">
        <v>17</v>
      </c>
      <c r="B89" s="10" t="str">
        <f t="shared" si="17"/>
        <v/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12" t="str">
        <f t="shared" si="18"/>
        <v/>
      </c>
    </row>
    <row r="90" spans="1:13">
      <c r="A90" s="9">
        <v>18</v>
      </c>
      <c r="B90" s="10" t="str">
        <f t="shared" si="17"/>
        <v/>
      </c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12" t="str">
        <f t="shared" si="18"/>
        <v/>
      </c>
    </row>
    <row r="91" spans="1:13">
      <c r="A91" s="9">
        <v>19</v>
      </c>
      <c r="B91" s="10" t="str">
        <f t="shared" si="17"/>
        <v/>
      </c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12" t="str">
        <f t="shared" si="18"/>
        <v/>
      </c>
    </row>
    <row r="92" spans="1:13">
      <c r="A92" s="9">
        <v>20</v>
      </c>
      <c r="B92" s="10" t="str">
        <f t="shared" si="17"/>
        <v/>
      </c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12" t="str">
        <f t="shared" si="18"/>
        <v/>
      </c>
    </row>
    <row r="93" spans="1:13">
      <c r="A93" s="9">
        <v>21</v>
      </c>
      <c r="B93" s="10" t="str">
        <f t="shared" si="17"/>
        <v/>
      </c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12" t="str">
        <f t="shared" ref="M93:M96" si="19">IFERROR(ROUND(AVERAGE(C93:L93),2),"")</f>
        <v/>
      </c>
    </row>
    <row r="94" spans="1:13">
      <c r="A94" s="9">
        <v>22</v>
      </c>
      <c r="B94" s="10" t="str">
        <f t="shared" si="17"/>
        <v/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12" t="str">
        <f t="shared" si="19"/>
        <v/>
      </c>
    </row>
    <row r="95" spans="1:13">
      <c r="A95" s="9">
        <v>23</v>
      </c>
      <c r="B95" s="10" t="str">
        <f t="shared" si="17"/>
        <v/>
      </c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12" t="str">
        <f t="shared" si="19"/>
        <v/>
      </c>
    </row>
    <row r="96" spans="1:13">
      <c r="A96" s="9">
        <v>24</v>
      </c>
      <c r="B96" s="10" t="str">
        <f t="shared" si="17"/>
        <v/>
      </c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12" t="str">
        <f t="shared" si="19"/>
        <v/>
      </c>
    </row>
    <row r="97" spans="1:13">
      <c r="A97" s="9">
        <v>25</v>
      </c>
      <c r="B97" s="10" t="str">
        <f t="shared" ref="B97:B98" si="20">B35</f>
        <v/>
      </c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12" t="str">
        <f t="shared" ref="M97:M98" si="21">IFERROR(ROUND(AVERAGE(C97:L97),2),"")</f>
        <v/>
      </c>
    </row>
    <row r="98" spans="1:13">
      <c r="A98" s="9">
        <v>26</v>
      </c>
      <c r="B98" s="10" t="str">
        <f t="shared" si="20"/>
        <v/>
      </c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12" t="str">
        <f t="shared" si="21"/>
        <v/>
      </c>
    </row>
    <row r="101" spans="1:2">
      <c r="A101" s="2" t="s">
        <v>184</v>
      </c>
      <c r="B101" s="24" t="s">
        <v>185</v>
      </c>
    </row>
    <row r="103" spans="2:13">
      <c r="B103" s="12" t="s">
        <v>180</v>
      </c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12" t="s">
        <v>181</v>
      </c>
    </row>
    <row r="104" spans="1:13">
      <c r="A104" s="9">
        <v>1</v>
      </c>
      <c r="B104" s="10" t="str">
        <f t="shared" ref="B104:B127" si="22">B11</f>
        <v>Justin Surlaya (8.1)</v>
      </c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12" t="str">
        <f>IFERROR(ROUND(AVERAGE(C104:L104),2),"")</f>
        <v/>
      </c>
    </row>
    <row r="105" spans="1:13">
      <c r="A105" s="9">
        <v>2</v>
      </c>
      <c r="B105" s="10" t="str">
        <f t="shared" si="22"/>
        <v>Keisha Viola (8.1)</v>
      </c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12" t="str">
        <f t="shared" ref="M105:M123" si="23">IFERROR(ROUND(AVERAGE(C105:L105),2),"")</f>
        <v/>
      </c>
    </row>
    <row r="106" spans="1:13">
      <c r="A106" s="9">
        <v>3</v>
      </c>
      <c r="B106" s="10" t="str">
        <f t="shared" si="22"/>
        <v>Jonathan Samuel (8.2)</v>
      </c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12" t="str">
        <f t="shared" si="23"/>
        <v/>
      </c>
    </row>
    <row r="107" spans="1:13">
      <c r="A107" s="9">
        <v>4</v>
      </c>
      <c r="B107" s="10" t="str">
        <f t="shared" si="22"/>
        <v>Raul (8.2)</v>
      </c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12" t="str">
        <f t="shared" si="23"/>
        <v/>
      </c>
    </row>
    <row r="108" spans="1:13">
      <c r="A108" s="9">
        <v>5</v>
      </c>
      <c r="B108" s="10" t="str">
        <f t="shared" si="22"/>
        <v>Grace Yohana Setiadi (8.2)</v>
      </c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12" t="str">
        <f t="shared" si="23"/>
        <v/>
      </c>
    </row>
    <row r="109" spans="1:13">
      <c r="A109" s="9">
        <v>6</v>
      </c>
      <c r="B109" s="10" t="str">
        <f t="shared" si="22"/>
        <v>Marvel Rudy (8.2)</v>
      </c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12" t="str">
        <f t="shared" si="23"/>
        <v/>
      </c>
    </row>
    <row r="110" spans="1:13">
      <c r="A110" s="9">
        <v>7</v>
      </c>
      <c r="B110" s="10" t="str">
        <f t="shared" si="22"/>
        <v>Makaio Wimilie (8.3)</v>
      </c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12" t="str">
        <f t="shared" si="23"/>
        <v/>
      </c>
    </row>
    <row r="111" spans="1:13">
      <c r="A111" s="9">
        <v>8</v>
      </c>
      <c r="B111" s="10" t="str">
        <f t="shared" si="22"/>
        <v>Kenneth (8.3)</v>
      </c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12" t="str">
        <f t="shared" si="23"/>
        <v/>
      </c>
    </row>
    <row r="112" spans="1:13">
      <c r="A112" s="9">
        <v>9</v>
      </c>
      <c r="B112" s="10" t="str">
        <f t="shared" si="22"/>
        <v>Owen (8.4)</v>
      </c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12" t="str">
        <f t="shared" si="23"/>
        <v/>
      </c>
    </row>
    <row r="113" spans="1:13">
      <c r="A113" s="9">
        <v>10</v>
      </c>
      <c r="B113" s="10" t="str">
        <f t="shared" si="22"/>
        <v>Ben  Kristofer (8.4)</v>
      </c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12" t="str">
        <f t="shared" si="23"/>
        <v/>
      </c>
    </row>
    <row r="114" spans="1:13">
      <c r="A114" s="9">
        <v>11</v>
      </c>
      <c r="B114" s="10" t="str">
        <f t="shared" si="22"/>
        <v>Michael Ethan (8.4)</v>
      </c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12" t="str">
        <f t="shared" si="23"/>
        <v/>
      </c>
    </row>
    <row r="115" spans="1:13">
      <c r="A115" s="9">
        <v>12</v>
      </c>
      <c r="B115" s="10" t="str">
        <f t="shared" si="22"/>
        <v>Martina Emmanuel (8.4)</v>
      </c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12" t="str">
        <f t="shared" si="23"/>
        <v/>
      </c>
    </row>
    <row r="116" spans="1:13">
      <c r="A116" s="9">
        <v>13</v>
      </c>
      <c r="B116" s="10" t="str">
        <f t="shared" si="22"/>
        <v>Rayland Chandra (8.4)</v>
      </c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12" t="str">
        <f t="shared" si="23"/>
        <v/>
      </c>
    </row>
    <row r="117" spans="1:13">
      <c r="A117" s="9">
        <v>14</v>
      </c>
      <c r="B117" s="10" t="str">
        <f t="shared" si="22"/>
        <v>Jason Koswara )8.4)</v>
      </c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12" t="str">
        <f t="shared" si="23"/>
        <v/>
      </c>
    </row>
    <row r="118" spans="1:13">
      <c r="A118" s="9">
        <v>15</v>
      </c>
      <c r="B118" s="10" t="str">
        <f t="shared" si="22"/>
        <v/>
      </c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12" t="str">
        <f t="shared" si="23"/>
        <v/>
      </c>
    </row>
    <row r="119" spans="1:13">
      <c r="A119" s="9">
        <v>16</v>
      </c>
      <c r="B119" s="10" t="str">
        <f t="shared" si="22"/>
        <v/>
      </c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12" t="str">
        <f t="shared" si="23"/>
        <v/>
      </c>
    </row>
    <row r="120" spans="1:13">
      <c r="A120" s="9">
        <v>17</v>
      </c>
      <c r="B120" s="10" t="str">
        <f t="shared" si="22"/>
        <v/>
      </c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12" t="str">
        <f t="shared" si="23"/>
        <v/>
      </c>
    </row>
    <row r="121" spans="1:13">
      <c r="A121" s="9">
        <v>18</v>
      </c>
      <c r="B121" s="10" t="str">
        <f t="shared" si="22"/>
        <v/>
      </c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12" t="str">
        <f t="shared" si="23"/>
        <v/>
      </c>
    </row>
    <row r="122" spans="1:13">
      <c r="A122" s="9">
        <v>19</v>
      </c>
      <c r="B122" s="10" t="str">
        <f t="shared" si="22"/>
        <v/>
      </c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12" t="str">
        <f t="shared" si="23"/>
        <v/>
      </c>
    </row>
    <row r="123" spans="1:13">
      <c r="A123" s="9">
        <v>20</v>
      </c>
      <c r="B123" s="10" t="str">
        <f t="shared" si="22"/>
        <v/>
      </c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12" t="str">
        <f t="shared" si="23"/>
        <v/>
      </c>
    </row>
    <row r="124" spans="1:13">
      <c r="A124" s="9">
        <v>21</v>
      </c>
      <c r="B124" s="10" t="str">
        <f t="shared" si="22"/>
        <v/>
      </c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12" t="str">
        <f t="shared" ref="M124:M129" si="24">IFERROR(ROUND(AVERAGE(C124:L124),2),"")</f>
        <v/>
      </c>
    </row>
    <row r="125" spans="1:13">
      <c r="A125" s="9">
        <v>22</v>
      </c>
      <c r="B125" s="10" t="str">
        <f t="shared" si="22"/>
        <v/>
      </c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12" t="str">
        <f t="shared" si="24"/>
        <v/>
      </c>
    </row>
    <row r="126" spans="1:13">
      <c r="A126" s="9">
        <v>23</v>
      </c>
      <c r="B126" s="10" t="str">
        <f t="shared" si="22"/>
        <v/>
      </c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12" t="str">
        <f t="shared" si="24"/>
        <v/>
      </c>
    </row>
    <row r="127" spans="1:13">
      <c r="A127" s="9">
        <v>24</v>
      </c>
      <c r="B127" s="10" t="str">
        <f t="shared" si="22"/>
        <v/>
      </c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12" t="str">
        <f t="shared" si="24"/>
        <v/>
      </c>
    </row>
    <row r="128" spans="1:13">
      <c r="A128" s="9">
        <v>25</v>
      </c>
      <c r="B128" s="10" t="str">
        <f t="shared" ref="B128:B129" si="25">B35</f>
        <v/>
      </c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12" t="str">
        <f t="shared" si="24"/>
        <v/>
      </c>
    </row>
    <row r="129" spans="1:13">
      <c r="A129" s="9">
        <v>26</v>
      </c>
      <c r="B129" s="10" t="str">
        <f t="shared" si="25"/>
        <v/>
      </c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12" t="str">
        <f t="shared" si="24"/>
        <v/>
      </c>
    </row>
    <row r="132" spans="1:2">
      <c r="A132" s="2" t="s">
        <v>186</v>
      </c>
      <c r="B132" s="24" t="s">
        <v>187</v>
      </c>
    </row>
    <row r="134" spans="2:13">
      <c r="B134" s="12" t="s">
        <v>180</v>
      </c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12" t="s">
        <v>181</v>
      </c>
    </row>
    <row r="135" spans="1:13">
      <c r="A135" s="9">
        <v>1</v>
      </c>
      <c r="B135" s="10" t="str">
        <f t="shared" ref="B135:B158" si="26">B11</f>
        <v>Justin Surlaya (8.1)</v>
      </c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12" t="str">
        <f>IFERROR(ROUND(AVERAGE(C135:L135),2),"")</f>
        <v/>
      </c>
    </row>
    <row r="136" spans="1:13">
      <c r="A136" s="9">
        <v>2</v>
      </c>
      <c r="B136" s="10" t="str">
        <f t="shared" si="26"/>
        <v>Keisha Viola (8.1)</v>
      </c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12" t="str">
        <f t="shared" ref="M136:M160" si="27">IFERROR(ROUND(AVERAGE(C136:L136),2),"")</f>
        <v/>
      </c>
    </row>
    <row r="137" spans="1:13">
      <c r="A137" s="9">
        <v>3</v>
      </c>
      <c r="B137" s="10" t="str">
        <f t="shared" si="26"/>
        <v>Jonathan Samuel (8.2)</v>
      </c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12" t="str">
        <f t="shared" si="27"/>
        <v/>
      </c>
    </row>
    <row r="138" spans="1:13">
      <c r="A138" s="9">
        <v>4</v>
      </c>
      <c r="B138" s="10" t="str">
        <f t="shared" si="26"/>
        <v>Raul (8.2)</v>
      </c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12" t="str">
        <f t="shared" si="27"/>
        <v/>
      </c>
    </row>
    <row r="139" spans="1:13">
      <c r="A139" s="9">
        <v>5</v>
      </c>
      <c r="B139" s="10" t="str">
        <f t="shared" si="26"/>
        <v>Grace Yohana Setiadi (8.2)</v>
      </c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12" t="str">
        <f t="shared" si="27"/>
        <v/>
      </c>
    </row>
    <row r="140" spans="1:13">
      <c r="A140" s="9">
        <v>6</v>
      </c>
      <c r="B140" s="10" t="str">
        <f t="shared" si="26"/>
        <v>Marvel Rudy (8.2)</v>
      </c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12" t="str">
        <f t="shared" si="27"/>
        <v/>
      </c>
    </row>
    <row r="141" spans="1:13">
      <c r="A141" s="9">
        <v>7</v>
      </c>
      <c r="B141" s="10" t="str">
        <f t="shared" si="26"/>
        <v>Makaio Wimilie (8.3)</v>
      </c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12" t="str">
        <f t="shared" si="27"/>
        <v/>
      </c>
    </row>
    <row r="142" spans="1:13">
      <c r="A142" s="9">
        <v>8</v>
      </c>
      <c r="B142" s="10" t="str">
        <f t="shared" si="26"/>
        <v>Kenneth (8.3)</v>
      </c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12" t="str">
        <f t="shared" si="27"/>
        <v/>
      </c>
    </row>
    <row r="143" spans="1:13">
      <c r="A143" s="9">
        <v>9</v>
      </c>
      <c r="B143" s="10" t="str">
        <f t="shared" si="26"/>
        <v>Owen (8.4)</v>
      </c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12" t="str">
        <f t="shared" si="27"/>
        <v/>
      </c>
    </row>
    <row r="144" spans="1:13">
      <c r="A144" s="9">
        <v>10</v>
      </c>
      <c r="B144" s="10" t="str">
        <f t="shared" si="26"/>
        <v>Ben  Kristofer (8.4)</v>
      </c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12" t="str">
        <f t="shared" si="27"/>
        <v/>
      </c>
    </row>
    <row r="145" spans="1:13">
      <c r="A145" s="9">
        <v>11</v>
      </c>
      <c r="B145" s="10" t="str">
        <f t="shared" si="26"/>
        <v>Michael Ethan (8.4)</v>
      </c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12" t="str">
        <f t="shared" si="27"/>
        <v/>
      </c>
    </row>
    <row r="146" spans="1:13">
      <c r="A146" s="9">
        <v>12</v>
      </c>
      <c r="B146" s="10" t="str">
        <f t="shared" si="26"/>
        <v>Martina Emmanuel (8.4)</v>
      </c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12" t="str">
        <f t="shared" si="27"/>
        <v/>
      </c>
    </row>
    <row r="147" spans="1:13">
      <c r="A147" s="9">
        <v>13</v>
      </c>
      <c r="B147" s="10" t="str">
        <f t="shared" si="26"/>
        <v>Rayland Chandra (8.4)</v>
      </c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12" t="str">
        <f t="shared" si="27"/>
        <v/>
      </c>
    </row>
    <row r="148" spans="1:13">
      <c r="A148" s="9">
        <v>14</v>
      </c>
      <c r="B148" s="10" t="str">
        <f t="shared" si="26"/>
        <v>Jason Koswara )8.4)</v>
      </c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12" t="str">
        <f t="shared" si="27"/>
        <v/>
      </c>
    </row>
    <row r="149" spans="1:13">
      <c r="A149" s="9">
        <v>15</v>
      </c>
      <c r="B149" s="10" t="str">
        <f t="shared" si="26"/>
        <v/>
      </c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12" t="str">
        <f t="shared" si="27"/>
        <v/>
      </c>
    </row>
    <row r="150" spans="1:13">
      <c r="A150" s="9">
        <v>16</v>
      </c>
      <c r="B150" s="10" t="str">
        <f t="shared" si="26"/>
        <v/>
      </c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12" t="str">
        <f t="shared" si="27"/>
        <v/>
      </c>
    </row>
    <row r="151" spans="1:13">
      <c r="A151" s="9">
        <v>17</v>
      </c>
      <c r="B151" s="10" t="str">
        <f t="shared" si="26"/>
        <v/>
      </c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12" t="str">
        <f t="shared" si="27"/>
        <v/>
      </c>
    </row>
    <row r="152" spans="1:13">
      <c r="A152" s="9">
        <v>18</v>
      </c>
      <c r="B152" s="10" t="str">
        <f t="shared" si="26"/>
        <v/>
      </c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12" t="str">
        <f t="shared" si="27"/>
        <v/>
      </c>
    </row>
    <row r="153" spans="1:13">
      <c r="A153" s="9">
        <v>19</v>
      </c>
      <c r="B153" s="10" t="str">
        <f t="shared" si="26"/>
        <v/>
      </c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12" t="str">
        <f t="shared" si="27"/>
        <v/>
      </c>
    </row>
    <row r="154" spans="1:13">
      <c r="A154" s="9">
        <v>20</v>
      </c>
      <c r="B154" s="10" t="str">
        <f t="shared" si="26"/>
        <v/>
      </c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12" t="str">
        <f t="shared" si="27"/>
        <v/>
      </c>
    </row>
    <row r="155" spans="1:13">
      <c r="A155" s="9">
        <v>21</v>
      </c>
      <c r="B155" s="10" t="str">
        <f t="shared" si="26"/>
        <v/>
      </c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12" t="str">
        <f t="shared" si="27"/>
        <v/>
      </c>
    </row>
    <row r="156" spans="1:13">
      <c r="A156" s="9">
        <v>22</v>
      </c>
      <c r="B156" s="10" t="str">
        <f t="shared" si="26"/>
        <v/>
      </c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12" t="str">
        <f t="shared" si="27"/>
        <v/>
      </c>
    </row>
    <row r="157" spans="1:13">
      <c r="A157" s="9">
        <v>23</v>
      </c>
      <c r="B157" s="10" t="str">
        <f t="shared" si="26"/>
        <v/>
      </c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12" t="str">
        <f t="shared" si="27"/>
        <v/>
      </c>
    </row>
    <row r="158" spans="1:13">
      <c r="A158" s="9">
        <v>24</v>
      </c>
      <c r="B158" s="10" t="str">
        <f t="shared" si="26"/>
        <v/>
      </c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12" t="str">
        <f t="shared" si="27"/>
        <v/>
      </c>
    </row>
    <row r="159" spans="1:13">
      <c r="A159" s="9">
        <v>25</v>
      </c>
      <c r="B159" s="10" t="str">
        <f t="shared" ref="B159:B160" si="28">B35</f>
        <v/>
      </c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12" t="str">
        <f t="shared" si="27"/>
        <v/>
      </c>
    </row>
    <row r="160" spans="1:13">
      <c r="A160" s="9">
        <v>26</v>
      </c>
      <c r="B160" s="10" t="str">
        <f t="shared" si="28"/>
        <v/>
      </c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12" t="str">
        <f t="shared" si="27"/>
        <v/>
      </c>
    </row>
    <row r="163" spans="1:2">
      <c r="A163" s="2" t="s">
        <v>188</v>
      </c>
      <c r="B163" s="24"/>
    </row>
    <row r="165" spans="2:13">
      <c r="B165" s="12" t="s">
        <v>180</v>
      </c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12" t="s">
        <v>181</v>
      </c>
    </row>
    <row r="166" spans="1:13">
      <c r="A166" s="9">
        <v>1</v>
      </c>
      <c r="B166" s="10" t="str">
        <f t="shared" ref="B166:B189" si="29">B11</f>
        <v>Justin Surlaya (8.1)</v>
      </c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12" t="str">
        <f>IFERROR(ROUND(AVERAGE(C166:L166),2),"")</f>
        <v/>
      </c>
    </row>
    <row r="167" spans="1:13">
      <c r="A167" s="9">
        <v>2</v>
      </c>
      <c r="B167" s="10" t="str">
        <f t="shared" si="29"/>
        <v>Keisha Viola (8.1)</v>
      </c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12" t="str">
        <f t="shared" ref="M167:M191" si="30">IFERROR(ROUND(AVERAGE(C167:L167),2),"")</f>
        <v/>
      </c>
    </row>
    <row r="168" spans="1:13">
      <c r="A168" s="9">
        <v>3</v>
      </c>
      <c r="B168" s="10" t="str">
        <f t="shared" si="29"/>
        <v>Jonathan Samuel (8.2)</v>
      </c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12" t="str">
        <f t="shared" si="30"/>
        <v/>
      </c>
    </row>
    <row r="169" spans="1:13">
      <c r="A169" s="9">
        <v>4</v>
      </c>
      <c r="B169" s="10" t="str">
        <f t="shared" si="29"/>
        <v>Raul (8.2)</v>
      </c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12" t="str">
        <f t="shared" si="30"/>
        <v/>
      </c>
    </row>
    <row r="170" spans="1:13">
      <c r="A170" s="9">
        <v>5</v>
      </c>
      <c r="B170" s="10" t="str">
        <f t="shared" si="29"/>
        <v>Grace Yohana Setiadi (8.2)</v>
      </c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12" t="str">
        <f t="shared" si="30"/>
        <v/>
      </c>
    </row>
    <row r="171" spans="1:13">
      <c r="A171" s="9">
        <v>6</v>
      </c>
      <c r="B171" s="10" t="str">
        <f t="shared" si="29"/>
        <v>Marvel Rudy (8.2)</v>
      </c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12" t="str">
        <f t="shared" si="30"/>
        <v/>
      </c>
    </row>
    <row r="172" spans="1:13">
      <c r="A172" s="9">
        <v>7</v>
      </c>
      <c r="B172" s="10" t="str">
        <f t="shared" si="29"/>
        <v>Makaio Wimilie (8.3)</v>
      </c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12" t="str">
        <f t="shared" si="30"/>
        <v/>
      </c>
    </row>
    <row r="173" spans="1:13">
      <c r="A173" s="9">
        <v>8</v>
      </c>
      <c r="B173" s="10" t="str">
        <f t="shared" si="29"/>
        <v>Kenneth (8.3)</v>
      </c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12" t="str">
        <f t="shared" si="30"/>
        <v/>
      </c>
    </row>
    <row r="174" spans="1:13">
      <c r="A174" s="9">
        <v>9</v>
      </c>
      <c r="B174" s="10" t="str">
        <f t="shared" si="29"/>
        <v>Owen (8.4)</v>
      </c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12" t="str">
        <f t="shared" si="30"/>
        <v/>
      </c>
    </row>
    <row r="175" spans="1:13">
      <c r="A175" s="9">
        <v>10</v>
      </c>
      <c r="B175" s="10" t="str">
        <f t="shared" si="29"/>
        <v>Ben  Kristofer (8.4)</v>
      </c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12" t="str">
        <f t="shared" si="30"/>
        <v/>
      </c>
    </row>
    <row r="176" spans="1:13">
      <c r="A176" s="9">
        <v>11</v>
      </c>
      <c r="B176" s="10" t="str">
        <f t="shared" si="29"/>
        <v>Michael Ethan (8.4)</v>
      </c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12" t="str">
        <f t="shared" si="30"/>
        <v/>
      </c>
    </row>
    <row r="177" spans="1:13">
      <c r="A177" s="9">
        <v>12</v>
      </c>
      <c r="B177" s="10" t="str">
        <f t="shared" si="29"/>
        <v>Martina Emmanuel (8.4)</v>
      </c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12" t="str">
        <f t="shared" si="30"/>
        <v/>
      </c>
    </row>
    <row r="178" spans="1:13">
      <c r="A178" s="9">
        <v>13</v>
      </c>
      <c r="B178" s="10" t="str">
        <f t="shared" si="29"/>
        <v>Rayland Chandra (8.4)</v>
      </c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12" t="str">
        <f t="shared" si="30"/>
        <v/>
      </c>
    </row>
    <row r="179" spans="1:13">
      <c r="A179" s="9">
        <v>14</v>
      </c>
      <c r="B179" s="10" t="str">
        <f t="shared" si="29"/>
        <v>Jason Koswara )8.4)</v>
      </c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12" t="str">
        <f t="shared" si="30"/>
        <v/>
      </c>
    </row>
    <row r="180" spans="1:13">
      <c r="A180" s="9">
        <v>15</v>
      </c>
      <c r="B180" s="10" t="str">
        <f t="shared" si="29"/>
        <v/>
      </c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12" t="str">
        <f t="shared" si="30"/>
        <v/>
      </c>
    </row>
    <row r="181" spans="1:13">
      <c r="A181" s="9">
        <v>16</v>
      </c>
      <c r="B181" s="10" t="str">
        <f t="shared" si="29"/>
        <v/>
      </c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12" t="str">
        <f t="shared" si="30"/>
        <v/>
      </c>
    </row>
    <row r="182" spans="1:13">
      <c r="A182" s="9">
        <v>17</v>
      </c>
      <c r="B182" s="10" t="str">
        <f t="shared" si="29"/>
        <v/>
      </c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12" t="str">
        <f t="shared" si="30"/>
        <v/>
      </c>
    </row>
    <row r="183" spans="1:13">
      <c r="A183" s="9">
        <v>18</v>
      </c>
      <c r="B183" s="10" t="str">
        <f t="shared" si="29"/>
        <v/>
      </c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12" t="str">
        <f t="shared" si="30"/>
        <v/>
      </c>
    </row>
    <row r="184" spans="1:13">
      <c r="A184" s="9">
        <v>19</v>
      </c>
      <c r="B184" s="10" t="str">
        <f t="shared" si="29"/>
        <v/>
      </c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12" t="str">
        <f t="shared" si="30"/>
        <v/>
      </c>
    </row>
    <row r="185" spans="1:13">
      <c r="A185" s="9">
        <v>20</v>
      </c>
      <c r="B185" s="10" t="str">
        <f t="shared" si="29"/>
        <v/>
      </c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12" t="str">
        <f t="shared" si="30"/>
        <v/>
      </c>
    </row>
    <row r="186" spans="1:13">
      <c r="A186" s="9">
        <v>21</v>
      </c>
      <c r="B186" s="10" t="str">
        <f t="shared" si="29"/>
        <v/>
      </c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12" t="str">
        <f t="shared" si="30"/>
        <v/>
      </c>
    </row>
    <row r="187" spans="1:13">
      <c r="A187" s="9">
        <v>22</v>
      </c>
      <c r="B187" s="10" t="str">
        <f t="shared" si="29"/>
        <v/>
      </c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12" t="str">
        <f t="shared" si="30"/>
        <v/>
      </c>
    </row>
    <row r="188" spans="1:13">
      <c r="A188" s="9">
        <v>23</v>
      </c>
      <c r="B188" s="10" t="str">
        <f t="shared" si="29"/>
        <v/>
      </c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12" t="str">
        <f t="shared" si="30"/>
        <v/>
      </c>
    </row>
    <row r="189" spans="1:13">
      <c r="A189" s="9">
        <v>24</v>
      </c>
      <c r="B189" s="10" t="str">
        <f t="shared" si="29"/>
        <v/>
      </c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12" t="str">
        <f t="shared" si="30"/>
        <v/>
      </c>
    </row>
    <row r="190" spans="1:13">
      <c r="A190" s="9">
        <v>25</v>
      </c>
      <c r="B190" s="10" t="str">
        <f t="shared" ref="B190:B191" si="31">B35</f>
        <v/>
      </c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12" t="str">
        <f t="shared" si="30"/>
        <v/>
      </c>
    </row>
    <row r="191" spans="1:13">
      <c r="A191" s="9">
        <v>26</v>
      </c>
      <c r="B191" s="10" t="str">
        <f t="shared" si="31"/>
        <v/>
      </c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12" t="str">
        <f t="shared" si="30"/>
        <v/>
      </c>
    </row>
  </sheetData>
  <sheetProtection algorithmName="SHA-512" hashValue="tcJ/qrpA+PEnXRWxvRDw1IXPQqKTYUdviR3MB5Bkuk68+eCgLzohhYn94SSwc+hQqnhZdWf8Grf4YVuUSYxrAQ==" saltValue="VLkEnrk3SPEXQzD1siFf2A==" spinCount="100000" sheet="1" formatColumns="0"/>
  <mergeCells count="6">
    <mergeCell ref="A1:M1"/>
    <mergeCell ref="A2:M2"/>
    <mergeCell ref="S38:U38"/>
    <mergeCell ref="A9:A10"/>
    <mergeCell ref="B9:B10"/>
    <mergeCell ref="M9:M10"/>
  </mergeCells>
  <printOptions horizontalCentered="1"/>
  <pageMargins left="0.2" right="0.2" top="0.75" bottom="0" header="0.3" footer="0.3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91"/>
  <sheetViews>
    <sheetView tabSelected="1" zoomScale="145" zoomScaleNormal="145" topLeftCell="A8" workbookViewId="0">
      <selection activeCell="E24" sqref="E24"/>
    </sheetView>
  </sheetViews>
  <sheetFormatPr defaultColWidth="9.08571428571429" defaultRowHeight="15"/>
  <cols>
    <col min="1" max="1" width="9.08571428571429" style="1"/>
    <col min="2" max="2" width="41.0857142857143" style="1" customWidth="1"/>
    <col min="3" max="12" width="4.90476190476191" style="1" customWidth="1"/>
    <col min="13" max="13" width="8.81904761904762" style="1" customWidth="1"/>
    <col min="14" max="19" width="4.90476190476191" style="1" customWidth="1"/>
    <col min="20" max="20" width="10.0857142857143" style="1" customWidth="1"/>
    <col min="21" max="16384" width="9.08571428571429" style="1"/>
  </cols>
  <sheetData>
    <row r="1" spans="1:22">
      <c r="A1" s="2" t="s">
        <v>167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6"/>
      <c r="O1" s="16"/>
      <c r="P1" s="16"/>
      <c r="Q1" s="16"/>
      <c r="R1" s="16"/>
      <c r="S1" s="16"/>
      <c r="T1" s="16"/>
      <c r="U1" s="16"/>
      <c r="V1" s="16"/>
    </row>
    <row r="2" spans="1:22">
      <c r="A2" s="2" t="s">
        <v>168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16"/>
      <c r="O2" s="16"/>
      <c r="P2" s="16"/>
      <c r="Q2" s="16"/>
      <c r="R2" s="16"/>
      <c r="S2" s="16"/>
      <c r="T2" s="16"/>
      <c r="U2" s="16"/>
      <c r="V2" s="16"/>
    </row>
    <row r="3" spans="1:2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</row>
    <row r="4" spans="1:2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19">
      <c r="A5" s="3"/>
      <c r="B5" s="3" t="s">
        <v>189</v>
      </c>
      <c r="C5" s="4" t="str">
        <f>": "&amp;Input!K16</f>
        <v>: 8.1</v>
      </c>
      <c r="D5" s="4"/>
      <c r="F5" s="3"/>
      <c r="G5" s="3"/>
      <c r="H5" s="3"/>
      <c r="I5" s="3"/>
      <c r="J5" s="3" t="s">
        <v>170</v>
      </c>
      <c r="L5" s="3" t="s">
        <v>190</v>
      </c>
      <c r="M5" s="3"/>
      <c r="N5" s="3"/>
      <c r="O5" s="3"/>
      <c r="P5" s="3"/>
      <c r="Q5" s="3"/>
      <c r="R5" s="3"/>
      <c r="S5" s="3"/>
    </row>
    <row r="6" spans="1:19">
      <c r="A6" s="3"/>
      <c r="B6" s="3" t="s">
        <v>172</v>
      </c>
      <c r="C6" s="3" t="str">
        <f>": "&amp;Input!D16</f>
        <v>: Seni Budaya (Gitar)</v>
      </c>
      <c r="D6" s="3"/>
      <c r="F6" s="3"/>
      <c r="G6" s="3"/>
      <c r="H6" s="3"/>
      <c r="I6" s="3"/>
      <c r="K6" s="5" t="s">
        <v>173</v>
      </c>
      <c r="L6" s="3" t="str">
        <f>": "&amp;Input!D18</f>
        <v>: 2018-2019</v>
      </c>
      <c r="M6" s="3"/>
      <c r="N6" s="3"/>
      <c r="O6" s="3"/>
      <c r="P6" s="3"/>
      <c r="Q6" s="3"/>
      <c r="R6" s="3"/>
      <c r="S6" s="3"/>
    </row>
    <row r="7" spans="1:21">
      <c r="A7" s="3"/>
      <c r="B7" s="3" t="s">
        <v>174</v>
      </c>
      <c r="C7" s="3" t="str">
        <f>": "&amp;Input!D15</f>
        <v>: John E Karouw</v>
      </c>
      <c r="D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2">
      <c r="A9" s="17" t="s">
        <v>175</v>
      </c>
      <c r="B9" s="17" t="s">
        <v>176</v>
      </c>
      <c r="C9" s="18" t="str">
        <f>B39</f>
        <v>CT</v>
      </c>
      <c r="D9" s="18" t="str">
        <f>B70</f>
        <v>P</v>
      </c>
      <c r="E9" s="18" t="str">
        <f>B101</f>
        <v>ST</v>
      </c>
      <c r="F9" s="18" t="str">
        <f>B132</f>
        <v>CW</v>
      </c>
      <c r="G9" s="18">
        <f>B163</f>
        <v>0</v>
      </c>
      <c r="H9" s="19"/>
      <c r="I9" s="19"/>
      <c r="J9" s="19"/>
      <c r="K9" s="19"/>
      <c r="L9" s="19"/>
      <c r="M9" s="17" t="s">
        <v>177</v>
      </c>
      <c r="N9" s="27"/>
      <c r="O9" s="27"/>
      <c r="P9" s="27"/>
      <c r="Q9" s="27"/>
      <c r="R9" s="27"/>
      <c r="S9" s="27"/>
      <c r="T9" s="27"/>
      <c r="U9" s="31"/>
      <c r="V9" s="27"/>
    </row>
    <row r="10" spans="1:22">
      <c r="A10" s="20"/>
      <c r="B10" s="21"/>
      <c r="C10" s="22">
        <v>0.3</v>
      </c>
      <c r="D10" s="22">
        <v>0.3</v>
      </c>
      <c r="E10" s="22">
        <v>0.4</v>
      </c>
      <c r="F10" s="22">
        <v>0</v>
      </c>
      <c r="G10" s="22">
        <v>0</v>
      </c>
      <c r="H10" s="19"/>
      <c r="I10" s="19"/>
      <c r="J10" s="19"/>
      <c r="K10" s="19"/>
      <c r="L10" s="19"/>
      <c r="M10" s="20"/>
      <c r="N10" s="28" t="str">
        <f>IF(SUM(C10:L10)=100%,"","X total should be 100%")</f>
        <v/>
      </c>
      <c r="O10" s="27"/>
      <c r="P10" s="27"/>
      <c r="Q10" s="27"/>
      <c r="R10" s="27"/>
      <c r="S10" s="27"/>
      <c r="T10" s="27"/>
      <c r="U10" s="31"/>
      <c r="V10" s="27"/>
    </row>
    <row r="11" spans="1:22">
      <c r="A11" s="9">
        <v>1</v>
      </c>
      <c r="B11" s="10" t="str">
        <f>Input!B25</f>
        <v>Justin Surlaya (8.1)</v>
      </c>
      <c r="C11" s="11">
        <f t="shared" ref="C11:C33" si="0">M42</f>
        <v>60</v>
      </c>
      <c r="D11" s="11">
        <f>M73</f>
        <v>75</v>
      </c>
      <c r="E11" s="11">
        <f t="shared" ref="E11:E33" si="1">M104</f>
        <v>75</v>
      </c>
      <c r="F11" s="11"/>
      <c r="G11" s="11"/>
      <c r="H11" s="23"/>
      <c r="I11" s="29"/>
      <c r="J11" s="29"/>
      <c r="K11" s="29"/>
      <c r="L11" s="29"/>
      <c r="M11" s="45">
        <f>IFERROR(ROUND(C11*C$10+D11*D$10+E11*E$10+F11*F$10+G11*G$10,2),"")</f>
        <v>70.5</v>
      </c>
      <c r="N11" s="30"/>
      <c r="O11" s="30"/>
      <c r="P11" s="30"/>
      <c r="Q11" s="30"/>
      <c r="R11" s="30"/>
      <c r="S11" s="32"/>
      <c r="T11" s="32"/>
      <c r="U11" s="33"/>
      <c r="V11" s="34"/>
    </row>
    <row r="12" spans="1:22">
      <c r="A12" s="9">
        <v>2</v>
      </c>
      <c r="B12" s="10" t="str">
        <f>Input!B26</f>
        <v>Keisha Viola (8.1)</v>
      </c>
      <c r="C12" s="11">
        <f t="shared" si="0"/>
        <v>60</v>
      </c>
      <c r="D12" s="11">
        <f t="shared" ref="D12:D24" si="2">M74</f>
        <v>55</v>
      </c>
      <c r="E12" s="11">
        <f t="shared" si="1"/>
        <v>60</v>
      </c>
      <c r="F12" s="11"/>
      <c r="G12" s="11"/>
      <c r="H12" s="23"/>
      <c r="I12" s="29"/>
      <c r="J12" s="29"/>
      <c r="K12" s="29"/>
      <c r="L12" s="29"/>
      <c r="M12" s="45">
        <f t="shared" ref="M12:M24" si="3">IFERROR(ROUND(C12*C$10+D12*D$10+E12*E$10+F12*F$10+G12*G$10,2),"")</f>
        <v>58.5</v>
      </c>
      <c r="N12" s="30"/>
      <c r="O12" s="30"/>
      <c r="P12" s="30"/>
      <c r="Q12" s="30"/>
      <c r="R12" s="30"/>
      <c r="S12" s="32"/>
      <c r="T12" s="32"/>
      <c r="U12" s="33"/>
      <c r="V12" s="34"/>
    </row>
    <row r="13" spans="1:22">
      <c r="A13" s="9">
        <v>3</v>
      </c>
      <c r="B13" s="10" t="str">
        <f>Input!B27</f>
        <v>Jonathan Samuel (8.2)</v>
      </c>
      <c r="C13" s="11">
        <f t="shared" si="0"/>
        <v>60</v>
      </c>
      <c r="D13" s="11">
        <f t="shared" si="2"/>
        <v>50</v>
      </c>
      <c r="E13" s="11">
        <f t="shared" si="1"/>
        <v>55</v>
      </c>
      <c r="F13" s="11"/>
      <c r="G13" s="11"/>
      <c r="H13" s="23"/>
      <c r="I13" s="29"/>
      <c r="J13" s="29"/>
      <c r="K13" s="29"/>
      <c r="L13" s="29"/>
      <c r="M13" s="45">
        <f t="shared" si="3"/>
        <v>55</v>
      </c>
      <c r="N13" s="30"/>
      <c r="O13" s="30"/>
      <c r="P13" s="30"/>
      <c r="Q13" s="30"/>
      <c r="R13" s="30"/>
      <c r="S13" s="32"/>
      <c r="T13" s="32"/>
      <c r="U13" s="33"/>
      <c r="V13" s="34"/>
    </row>
    <row r="14" spans="1:22">
      <c r="A14" s="9">
        <v>4</v>
      </c>
      <c r="B14" s="10" t="str">
        <f>Input!B28</f>
        <v>Raul (8.2)</v>
      </c>
      <c r="C14" s="11">
        <f t="shared" si="0"/>
        <v>60</v>
      </c>
      <c r="D14" s="11">
        <f t="shared" si="2"/>
        <v>55</v>
      </c>
      <c r="E14" s="11">
        <f t="shared" si="1"/>
        <v>55</v>
      </c>
      <c r="F14" s="11"/>
      <c r="G14" s="11"/>
      <c r="H14" s="23"/>
      <c r="I14" s="29"/>
      <c r="J14" s="29"/>
      <c r="K14" s="29"/>
      <c r="L14" s="29"/>
      <c r="M14" s="45">
        <f t="shared" si="3"/>
        <v>56.5</v>
      </c>
      <c r="N14" s="30"/>
      <c r="O14" s="30"/>
      <c r="P14" s="30"/>
      <c r="Q14" s="30"/>
      <c r="R14" s="30"/>
      <c r="S14" s="32"/>
      <c r="T14" s="32"/>
      <c r="U14" s="33"/>
      <c r="V14" s="34"/>
    </row>
    <row r="15" spans="1:22">
      <c r="A15" s="9">
        <v>5</v>
      </c>
      <c r="B15" s="10" t="str">
        <f>Input!B29</f>
        <v>Grace Yohana Setiadi (8.2)</v>
      </c>
      <c r="C15" s="11">
        <f t="shared" si="0"/>
        <v>60</v>
      </c>
      <c r="D15" s="11">
        <f t="shared" si="2"/>
        <v>70</v>
      </c>
      <c r="E15" s="11">
        <f t="shared" si="1"/>
        <v>70</v>
      </c>
      <c r="F15" s="11"/>
      <c r="G15" s="11"/>
      <c r="H15" s="23"/>
      <c r="I15" s="29"/>
      <c r="J15" s="29"/>
      <c r="K15" s="29"/>
      <c r="L15" s="29"/>
      <c r="M15" s="45">
        <f t="shared" si="3"/>
        <v>67</v>
      </c>
      <c r="N15" s="30"/>
      <c r="O15" s="30"/>
      <c r="P15" s="30"/>
      <c r="Q15" s="30"/>
      <c r="R15" s="30"/>
      <c r="S15" s="32"/>
      <c r="T15" s="32"/>
      <c r="U15" s="33"/>
      <c r="V15" s="34"/>
    </row>
    <row r="16" spans="1:22">
      <c r="A16" s="9">
        <v>6</v>
      </c>
      <c r="B16" s="10" t="str">
        <f>Input!B30</f>
        <v>Marvel Rudy (8.2)</v>
      </c>
      <c r="C16" s="11">
        <f t="shared" si="0"/>
        <v>80</v>
      </c>
      <c r="D16" s="11">
        <f t="shared" si="2"/>
        <v>80</v>
      </c>
      <c r="E16" s="11">
        <f t="shared" si="1"/>
        <v>80</v>
      </c>
      <c r="F16" s="11"/>
      <c r="G16" s="11"/>
      <c r="H16" s="23"/>
      <c r="I16" s="29"/>
      <c r="J16" s="29"/>
      <c r="K16" s="29"/>
      <c r="L16" s="29"/>
      <c r="M16" s="45">
        <f t="shared" si="3"/>
        <v>80</v>
      </c>
      <c r="N16" s="30"/>
      <c r="O16" s="30"/>
      <c r="P16" s="30"/>
      <c r="Q16" s="30"/>
      <c r="R16" s="30"/>
      <c r="S16" s="32"/>
      <c r="T16" s="32"/>
      <c r="U16" s="33"/>
      <c r="V16" s="34"/>
    </row>
    <row r="17" spans="1:22">
      <c r="A17" s="9">
        <v>7</v>
      </c>
      <c r="B17" s="10" t="str">
        <f>Input!B31</f>
        <v>Makaio Wimilie (8.3)</v>
      </c>
      <c r="C17" s="11">
        <f t="shared" si="0"/>
        <v>60</v>
      </c>
      <c r="D17" s="11">
        <f t="shared" si="2"/>
        <v>60</v>
      </c>
      <c r="E17" s="11">
        <f t="shared" si="1"/>
        <v>55</v>
      </c>
      <c r="F17" s="11"/>
      <c r="G17" s="11"/>
      <c r="H17" s="23"/>
      <c r="I17" s="29"/>
      <c r="J17" s="29"/>
      <c r="K17" s="29"/>
      <c r="L17" s="29"/>
      <c r="M17" s="45">
        <f t="shared" si="3"/>
        <v>58</v>
      </c>
      <c r="N17" s="30"/>
      <c r="O17" s="30"/>
      <c r="P17" s="30"/>
      <c r="Q17" s="30"/>
      <c r="R17" s="30"/>
      <c r="S17" s="32"/>
      <c r="T17" s="32"/>
      <c r="U17" s="33"/>
      <c r="V17" s="34"/>
    </row>
    <row r="18" spans="1:22">
      <c r="A18" s="9">
        <v>8</v>
      </c>
      <c r="B18" s="10" t="str">
        <f>Input!B32</f>
        <v>Kenneth (8.3)</v>
      </c>
      <c r="C18" s="11">
        <f t="shared" si="0"/>
        <v>60</v>
      </c>
      <c r="D18" s="11">
        <f t="shared" si="2"/>
        <v>60</v>
      </c>
      <c r="E18" s="11">
        <f t="shared" si="1"/>
        <v>60</v>
      </c>
      <c r="F18" s="11"/>
      <c r="G18" s="11"/>
      <c r="H18" s="23"/>
      <c r="I18" s="29"/>
      <c r="J18" s="29"/>
      <c r="K18" s="29"/>
      <c r="L18" s="29"/>
      <c r="M18" s="45">
        <f t="shared" si="3"/>
        <v>60</v>
      </c>
      <c r="N18" s="30"/>
      <c r="O18" s="30"/>
      <c r="P18" s="30"/>
      <c r="Q18" s="30"/>
      <c r="R18" s="30"/>
      <c r="S18" s="32"/>
      <c r="T18" s="32"/>
      <c r="U18" s="33"/>
      <c r="V18" s="34"/>
    </row>
    <row r="19" spans="1:22">
      <c r="A19" s="9">
        <v>9</v>
      </c>
      <c r="B19" s="10" t="str">
        <f>Input!B33</f>
        <v>Owen (8.4)</v>
      </c>
      <c r="C19" s="11">
        <f t="shared" si="0"/>
        <v>60</v>
      </c>
      <c r="D19" s="11">
        <f t="shared" si="2"/>
        <v>75</v>
      </c>
      <c r="E19" s="11">
        <f t="shared" si="1"/>
        <v>75</v>
      </c>
      <c r="F19" s="11"/>
      <c r="G19" s="11"/>
      <c r="H19" s="23"/>
      <c r="I19" s="29"/>
      <c r="J19" s="29"/>
      <c r="K19" s="29"/>
      <c r="L19" s="29"/>
      <c r="M19" s="45">
        <f t="shared" si="3"/>
        <v>70.5</v>
      </c>
      <c r="N19" s="30"/>
      <c r="O19" s="30"/>
      <c r="P19" s="30"/>
      <c r="Q19" s="30"/>
      <c r="R19" s="30"/>
      <c r="S19" s="32"/>
      <c r="T19" s="32"/>
      <c r="U19" s="33"/>
      <c r="V19" s="34"/>
    </row>
    <row r="20" spans="1:22">
      <c r="A20" s="9">
        <v>10</v>
      </c>
      <c r="B20" s="10" t="str">
        <f>Input!B34</f>
        <v>Ben  Kristofer (8.4)</v>
      </c>
      <c r="C20" s="11">
        <f t="shared" si="0"/>
        <v>80</v>
      </c>
      <c r="D20" s="11">
        <f t="shared" si="2"/>
        <v>75</v>
      </c>
      <c r="E20" s="11">
        <f t="shared" si="1"/>
        <v>75</v>
      </c>
      <c r="F20" s="11"/>
      <c r="G20" s="11"/>
      <c r="H20" s="23"/>
      <c r="I20" s="29"/>
      <c r="J20" s="29"/>
      <c r="K20" s="29"/>
      <c r="L20" s="29"/>
      <c r="M20" s="45">
        <f t="shared" si="3"/>
        <v>76.5</v>
      </c>
      <c r="N20" s="30"/>
      <c r="O20" s="30"/>
      <c r="P20" s="30"/>
      <c r="Q20" s="30"/>
      <c r="R20" s="30"/>
      <c r="S20" s="32"/>
      <c r="T20" s="32"/>
      <c r="U20" s="33"/>
      <c r="V20" s="34"/>
    </row>
    <row r="21" spans="1:22">
      <c r="A21" s="9">
        <v>11</v>
      </c>
      <c r="B21" s="10" t="str">
        <f>Input!B35</f>
        <v>Michael Ethan (8.4)</v>
      </c>
      <c r="C21" s="11">
        <f t="shared" si="0"/>
        <v>55</v>
      </c>
      <c r="D21" s="11">
        <f t="shared" si="2"/>
        <v>55</v>
      </c>
      <c r="E21" s="11">
        <f t="shared" si="1"/>
        <v>55</v>
      </c>
      <c r="F21" s="11"/>
      <c r="G21" s="11"/>
      <c r="H21" s="23"/>
      <c r="I21" s="29"/>
      <c r="J21" s="29"/>
      <c r="K21" s="29"/>
      <c r="L21" s="29"/>
      <c r="M21" s="45">
        <f t="shared" si="3"/>
        <v>55</v>
      </c>
      <c r="N21" s="30"/>
      <c r="O21" s="30"/>
      <c r="P21" s="30"/>
      <c r="Q21" s="30"/>
      <c r="R21" s="30"/>
      <c r="S21" s="32"/>
      <c r="T21" s="32"/>
      <c r="U21" s="33"/>
      <c r="V21" s="34"/>
    </row>
    <row r="22" spans="1:22">
      <c r="A22" s="9">
        <v>12</v>
      </c>
      <c r="B22" s="10" t="str">
        <f>Input!B36</f>
        <v>Martina Emmanuel (8.4)</v>
      </c>
      <c r="C22" s="11">
        <f t="shared" si="0"/>
        <v>60</v>
      </c>
      <c r="D22" s="11">
        <f t="shared" si="2"/>
        <v>75</v>
      </c>
      <c r="E22" s="11">
        <f t="shared" si="1"/>
        <v>75</v>
      </c>
      <c r="F22" s="11"/>
      <c r="G22" s="11"/>
      <c r="H22" s="23"/>
      <c r="I22" s="29"/>
      <c r="J22" s="29"/>
      <c r="K22" s="29"/>
      <c r="L22" s="29"/>
      <c r="M22" s="45">
        <f t="shared" si="3"/>
        <v>70.5</v>
      </c>
      <c r="N22" s="30"/>
      <c r="O22" s="30"/>
      <c r="P22" s="30"/>
      <c r="Q22" s="30"/>
      <c r="R22" s="30"/>
      <c r="S22" s="32"/>
      <c r="T22" s="32"/>
      <c r="U22" s="33"/>
      <c r="V22" s="34"/>
    </row>
    <row r="23" spans="1:22">
      <c r="A23" s="9">
        <v>13</v>
      </c>
      <c r="B23" s="10" t="str">
        <f>Input!B37</f>
        <v>Rayland Chandra (8.4)</v>
      </c>
      <c r="C23" s="11">
        <f t="shared" si="0"/>
        <v>60</v>
      </c>
      <c r="D23" s="11">
        <f t="shared" si="2"/>
        <v>60</v>
      </c>
      <c r="E23" s="11">
        <f t="shared" si="1"/>
        <v>60</v>
      </c>
      <c r="F23" s="11"/>
      <c r="G23" s="11"/>
      <c r="H23" s="23"/>
      <c r="I23" s="29"/>
      <c r="J23" s="29"/>
      <c r="K23" s="29"/>
      <c r="L23" s="29"/>
      <c r="M23" s="45">
        <f t="shared" si="3"/>
        <v>60</v>
      </c>
      <c r="N23" s="30"/>
      <c r="O23" s="30"/>
      <c r="P23" s="30"/>
      <c r="Q23" s="30"/>
      <c r="R23" s="30"/>
      <c r="S23" s="32"/>
      <c r="T23" s="32"/>
      <c r="U23" s="33"/>
      <c r="V23" s="34"/>
    </row>
    <row r="24" spans="1:22">
      <c r="A24" s="9">
        <v>14</v>
      </c>
      <c r="B24" s="10" t="str">
        <f>Input!B38</f>
        <v>Jason Koswara )8.4)</v>
      </c>
      <c r="C24" s="11">
        <f t="shared" si="0"/>
        <v>60</v>
      </c>
      <c r="D24" s="11">
        <f t="shared" si="2"/>
        <v>55</v>
      </c>
      <c r="E24" s="11">
        <f t="shared" si="1"/>
        <v>65</v>
      </c>
      <c r="F24" s="11"/>
      <c r="G24" s="11"/>
      <c r="H24" s="23"/>
      <c r="I24" s="29"/>
      <c r="J24" s="29"/>
      <c r="K24" s="29"/>
      <c r="L24" s="29"/>
      <c r="M24" s="45">
        <f t="shared" si="3"/>
        <v>60.5</v>
      </c>
      <c r="N24" s="30"/>
      <c r="O24" s="30"/>
      <c r="P24" s="30"/>
      <c r="Q24" s="30"/>
      <c r="R24" s="30"/>
      <c r="S24" s="32"/>
      <c r="T24" s="32"/>
      <c r="U24" s="33"/>
      <c r="V24" s="34"/>
    </row>
    <row r="25" spans="1:22">
      <c r="A25" s="9">
        <v>15</v>
      </c>
      <c r="B25" s="10" t="str">
        <f>Input!B39</f>
        <v/>
      </c>
      <c r="C25" s="11" t="str">
        <f t="shared" si="0"/>
        <v/>
      </c>
      <c r="D25" s="11" t="str">
        <f>M87</f>
        <v/>
      </c>
      <c r="E25" s="11" t="str">
        <f t="shared" si="1"/>
        <v/>
      </c>
      <c r="F25" s="11"/>
      <c r="G25" s="11"/>
      <c r="H25" s="23"/>
      <c r="I25" s="29"/>
      <c r="J25" s="29"/>
      <c r="K25" s="29"/>
      <c r="L25" s="29"/>
      <c r="M25" s="45" t="str">
        <f>IFERROR(ROUND(C25*C$10+D25*D$10+E25*E$10+F25*F$10+G25*G$10,2),"")</f>
        <v/>
      </c>
      <c r="N25" s="30"/>
      <c r="O25" s="30"/>
      <c r="P25" s="30"/>
      <c r="Q25" s="30"/>
      <c r="R25" s="30"/>
      <c r="S25" s="32"/>
      <c r="T25" s="32"/>
      <c r="U25" s="33"/>
      <c r="V25" s="34"/>
    </row>
    <row r="26" spans="1:22">
      <c r="A26" s="9">
        <v>16</v>
      </c>
      <c r="B26" s="10" t="str">
        <f>Input!B40</f>
        <v/>
      </c>
      <c r="C26" s="11" t="str">
        <f t="shared" si="0"/>
        <v/>
      </c>
      <c r="D26" s="11" t="str">
        <f>M88</f>
        <v/>
      </c>
      <c r="E26" s="11" t="str">
        <f t="shared" si="1"/>
        <v/>
      </c>
      <c r="F26" s="11"/>
      <c r="G26" s="11"/>
      <c r="H26" s="23"/>
      <c r="I26" s="29"/>
      <c r="J26" s="29"/>
      <c r="K26" s="29"/>
      <c r="L26" s="29"/>
      <c r="M26" s="45" t="str">
        <f>IFERROR(ROUND(C26*C$10+D26*D$10+E26*E$10+F26*F$10+G26*G$10,2),"")</f>
        <v/>
      </c>
      <c r="N26" s="30"/>
      <c r="O26" s="30"/>
      <c r="P26" s="30"/>
      <c r="Q26" s="30"/>
      <c r="R26" s="30"/>
      <c r="S26" s="32"/>
      <c r="T26" s="32"/>
      <c r="U26" s="33"/>
      <c r="V26" s="34"/>
    </row>
    <row r="27" spans="1:22">
      <c r="A27" s="9">
        <v>17</v>
      </c>
      <c r="B27" s="10" t="str">
        <f>Input!B41</f>
        <v/>
      </c>
      <c r="C27" s="11" t="str">
        <f t="shared" si="0"/>
        <v/>
      </c>
      <c r="D27" s="11" t="str">
        <f>M89</f>
        <v/>
      </c>
      <c r="E27" s="11" t="str">
        <f t="shared" si="1"/>
        <v/>
      </c>
      <c r="F27" s="11"/>
      <c r="G27" s="11"/>
      <c r="H27" s="23"/>
      <c r="I27" s="29"/>
      <c r="J27" s="29"/>
      <c r="K27" s="29"/>
      <c r="L27" s="29"/>
      <c r="M27" s="45" t="str">
        <f>IFERROR(ROUND(C27*C$10+D27*D$10+E27*E$10+F27*F$10+G27*G$10,2),"")</f>
        <v/>
      </c>
      <c r="N27" s="30"/>
      <c r="O27" s="30"/>
      <c r="P27" s="30"/>
      <c r="Q27" s="30"/>
      <c r="R27" s="30"/>
      <c r="S27" s="32"/>
      <c r="T27" s="32"/>
      <c r="U27" s="33"/>
      <c r="V27" s="34"/>
    </row>
    <row r="28" spans="1:22">
      <c r="A28" s="9">
        <v>18</v>
      </c>
      <c r="B28" s="10" t="str">
        <f>Input!B42</f>
        <v/>
      </c>
      <c r="C28" s="11" t="str">
        <f t="shared" si="0"/>
        <v/>
      </c>
      <c r="D28" s="11" t="str">
        <f>M90</f>
        <v/>
      </c>
      <c r="E28" s="11" t="str">
        <f t="shared" si="1"/>
        <v/>
      </c>
      <c r="F28" s="11"/>
      <c r="G28" s="11"/>
      <c r="H28" s="23"/>
      <c r="I28" s="29"/>
      <c r="J28" s="29"/>
      <c r="K28" s="29"/>
      <c r="L28" s="29"/>
      <c r="M28" s="45" t="str">
        <f>IFERROR(ROUND(C28*C$10+D28*D$10+E28*E$10+F28*F$10+G28*G$10,2),"")</f>
        <v/>
      </c>
      <c r="N28" s="30"/>
      <c r="O28" s="30"/>
      <c r="P28" s="30"/>
      <c r="Q28" s="30"/>
      <c r="R28" s="30"/>
      <c r="S28" s="32"/>
      <c r="T28" s="32"/>
      <c r="U28" s="33"/>
      <c r="V28" s="34"/>
    </row>
    <row r="29" spans="1:22">
      <c r="A29" s="9">
        <v>19</v>
      </c>
      <c r="B29" s="10" t="str">
        <f>Input!B43</f>
        <v/>
      </c>
      <c r="C29" s="11" t="str">
        <f t="shared" si="0"/>
        <v/>
      </c>
      <c r="D29" s="11"/>
      <c r="E29" s="11" t="str">
        <f t="shared" si="1"/>
        <v/>
      </c>
      <c r="F29" s="11" t="str">
        <f t="shared" ref="F25:F33" si="4">M153</f>
        <v/>
      </c>
      <c r="G29" s="11" t="str">
        <f t="shared" ref="G25:G33" si="5">M184</f>
        <v/>
      </c>
      <c r="H29" s="23"/>
      <c r="I29" s="29"/>
      <c r="J29" s="29"/>
      <c r="K29" s="29"/>
      <c r="L29" s="29"/>
      <c r="M29" s="12" t="str">
        <f>IFERROR(ROUND(C29*C$10+E29*E$10+F29*F$10+G29*G$10+H29*H$10,2),"")</f>
        <v/>
      </c>
      <c r="N29" s="30"/>
      <c r="O29" s="30"/>
      <c r="P29" s="30"/>
      <c r="Q29" s="30"/>
      <c r="R29" s="30"/>
      <c r="S29" s="32"/>
      <c r="T29" s="32"/>
      <c r="U29" s="33"/>
      <c r="V29" s="34"/>
    </row>
    <row r="30" spans="1:22">
      <c r="A30" s="9">
        <v>20</v>
      </c>
      <c r="B30" s="10" t="str">
        <f>Input!B44</f>
        <v/>
      </c>
      <c r="C30" s="11" t="str">
        <f t="shared" si="0"/>
        <v/>
      </c>
      <c r="D30" s="11"/>
      <c r="E30" s="11" t="str">
        <f t="shared" si="1"/>
        <v/>
      </c>
      <c r="F30" s="11" t="str">
        <f t="shared" si="4"/>
        <v/>
      </c>
      <c r="G30" s="11" t="str">
        <f t="shared" si="5"/>
        <v/>
      </c>
      <c r="H30" s="23"/>
      <c r="I30" s="29"/>
      <c r="J30" s="29"/>
      <c r="K30" s="29"/>
      <c r="L30" s="29"/>
      <c r="M30" s="12" t="str">
        <f>IFERROR(ROUND(C30*C$10+E30*E$10+F30*F$10+G30*G$10+H30*H$10,2),"")</f>
        <v/>
      </c>
      <c r="N30" s="30"/>
      <c r="O30" s="30"/>
      <c r="P30" s="30"/>
      <c r="Q30" s="30"/>
      <c r="R30" s="30"/>
      <c r="S30" s="32"/>
      <c r="T30" s="32"/>
      <c r="U30" s="33"/>
      <c r="V30" s="34"/>
    </row>
    <row r="31" spans="1:22">
      <c r="A31" s="9">
        <v>21</v>
      </c>
      <c r="B31" s="10" t="str">
        <f>Input!B45</f>
        <v/>
      </c>
      <c r="C31" s="11" t="str">
        <f t="shared" si="0"/>
        <v/>
      </c>
      <c r="D31" s="11"/>
      <c r="E31" s="11" t="str">
        <f t="shared" si="1"/>
        <v/>
      </c>
      <c r="F31" s="11" t="str">
        <f t="shared" si="4"/>
        <v/>
      </c>
      <c r="G31" s="11" t="str">
        <f t="shared" si="5"/>
        <v/>
      </c>
      <c r="H31" s="23"/>
      <c r="I31" s="29"/>
      <c r="J31" s="29"/>
      <c r="K31" s="29"/>
      <c r="L31" s="29"/>
      <c r="M31" s="12" t="str">
        <f>IFERROR(ROUND(C31*C$10+E31*E$10+F31*F$10+G31*G$10+H31*H$10,2),"")</f>
        <v/>
      </c>
      <c r="N31" s="30"/>
      <c r="O31" s="30"/>
      <c r="P31" s="30"/>
      <c r="Q31" s="30"/>
      <c r="R31" s="30"/>
      <c r="S31" s="32"/>
      <c r="T31" s="32"/>
      <c r="U31" s="33"/>
      <c r="V31" s="34"/>
    </row>
    <row r="32" spans="1:22">
      <c r="A32" s="9">
        <v>22</v>
      </c>
      <c r="B32" s="10" t="str">
        <f>Input!B46</f>
        <v/>
      </c>
      <c r="C32" s="11" t="str">
        <f t="shared" si="0"/>
        <v/>
      </c>
      <c r="D32" s="11"/>
      <c r="E32" s="11" t="str">
        <f t="shared" si="1"/>
        <v/>
      </c>
      <c r="F32" s="11" t="str">
        <f t="shared" si="4"/>
        <v/>
      </c>
      <c r="G32" s="11" t="str">
        <f t="shared" si="5"/>
        <v/>
      </c>
      <c r="H32" s="23"/>
      <c r="I32" s="29"/>
      <c r="J32" s="29"/>
      <c r="K32" s="29"/>
      <c r="L32" s="29"/>
      <c r="M32" s="12" t="str">
        <f>IFERROR(ROUND(C32*C$10+E32*E$10+F32*F$10+G32*G$10+H32*H$10,2),"")</f>
        <v/>
      </c>
      <c r="N32" s="30"/>
      <c r="O32" s="30"/>
      <c r="P32" s="30"/>
      <c r="Q32" s="30"/>
      <c r="R32" s="30"/>
      <c r="S32" s="32"/>
      <c r="T32" s="32"/>
      <c r="U32" s="33"/>
      <c r="V32" s="34"/>
    </row>
    <row r="33" spans="1:22">
      <c r="A33" s="9">
        <v>23</v>
      </c>
      <c r="B33" s="10" t="str">
        <f>Input!B47</f>
        <v/>
      </c>
      <c r="C33" s="11" t="str">
        <f t="shared" si="0"/>
        <v/>
      </c>
      <c r="D33" s="11"/>
      <c r="E33" s="11" t="str">
        <f t="shared" si="1"/>
        <v/>
      </c>
      <c r="F33" s="11" t="str">
        <f t="shared" si="4"/>
        <v/>
      </c>
      <c r="G33" s="11" t="str">
        <f t="shared" si="5"/>
        <v/>
      </c>
      <c r="H33" s="23"/>
      <c r="I33" s="29"/>
      <c r="J33" s="29"/>
      <c r="K33" s="29"/>
      <c r="L33" s="29"/>
      <c r="M33" s="12" t="str">
        <f>IFERROR(ROUND(C33*C$10+E33*E$10+F33*F$10+G33*G$10+H33*H$10,2),"")</f>
        <v/>
      </c>
      <c r="N33" s="30"/>
      <c r="O33" s="30"/>
      <c r="P33" s="30"/>
      <c r="Q33" s="30"/>
      <c r="R33" s="30"/>
      <c r="S33" s="32"/>
      <c r="T33" s="32"/>
      <c r="U33" s="33"/>
      <c r="V33" s="34"/>
    </row>
    <row r="34" spans="1:22">
      <c r="A34" s="9">
        <v>24</v>
      </c>
      <c r="B34" s="10" t="str">
        <f>Input!B48</f>
        <v/>
      </c>
      <c r="C34" s="11" t="str">
        <f t="shared" ref="C34:C36" si="6">M65</f>
        <v/>
      </c>
      <c r="D34" s="11"/>
      <c r="E34" s="11" t="str">
        <f t="shared" ref="E34:E36" si="7">M127</f>
        <v/>
      </c>
      <c r="F34" s="11" t="str">
        <f t="shared" ref="F34:F36" si="8">M158</f>
        <v/>
      </c>
      <c r="G34" s="11" t="str">
        <f t="shared" ref="G34:G36" si="9">M189</f>
        <v/>
      </c>
      <c r="H34" s="23"/>
      <c r="I34" s="29"/>
      <c r="J34" s="29"/>
      <c r="K34" s="29"/>
      <c r="L34" s="29"/>
      <c r="M34" s="12" t="str">
        <f t="shared" ref="M34:M36" si="10">IFERROR(ROUND(C34*C$10+E34*E$10+F34*F$10+G34*G$10+H34*H$10,2),"")</f>
        <v/>
      </c>
      <c r="N34" s="30"/>
      <c r="O34" s="30"/>
      <c r="P34" s="30"/>
      <c r="Q34" s="30"/>
      <c r="R34" s="30"/>
      <c r="S34" s="32"/>
      <c r="T34" s="32"/>
      <c r="U34" s="33"/>
      <c r="V34" s="34"/>
    </row>
    <row r="35" spans="1:22">
      <c r="A35" s="9">
        <v>25</v>
      </c>
      <c r="B35" s="10" t="str">
        <f>Input!B49</f>
        <v/>
      </c>
      <c r="C35" s="11" t="str">
        <f t="shared" si="6"/>
        <v/>
      </c>
      <c r="D35" s="11"/>
      <c r="E35" s="11" t="str">
        <f t="shared" si="7"/>
        <v/>
      </c>
      <c r="F35" s="11" t="str">
        <f t="shared" si="8"/>
        <v/>
      </c>
      <c r="G35" s="11" t="str">
        <f t="shared" si="9"/>
        <v/>
      </c>
      <c r="H35" s="23"/>
      <c r="I35" s="29"/>
      <c r="J35" s="29"/>
      <c r="K35" s="29"/>
      <c r="L35" s="29"/>
      <c r="M35" s="12" t="str">
        <f t="shared" si="10"/>
        <v/>
      </c>
      <c r="N35" s="30"/>
      <c r="O35" s="30"/>
      <c r="P35" s="30"/>
      <c r="Q35" s="30"/>
      <c r="R35" s="30"/>
      <c r="S35" s="32"/>
      <c r="T35" s="32"/>
      <c r="U35" s="33"/>
      <c r="V35" s="34"/>
    </row>
    <row r="36" spans="1:22">
      <c r="A36" s="9">
        <v>26</v>
      </c>
      <c r="B36" s="10" t="str">
        <f>Input!B50</f>
        <v/>
      </c>
      <c r="C36" s="11" t="str">
        <f t="shared" si="6"/>
        <v/>
      </c>
      <c r="D36" s="11"/>
      <c r="E36" s="11" t="str">
        <f t="shared" si="7"/>
        <v/>
      </c>
      <c r="F36" s="11" t="str">
        <f t="shared" si="8"/>
        <v/>
      </c>
      <c r="G36" s="11" t="str">
        <f t="shared" si="9"/>
        <v/>
      </c>
      <c r="H36" s="23"/>
      <c r="I36" s="29"/>
      <c r="J36" s="29"/>
      <c r="K36" s="29"/>
      <c r="L36" s="29"/>
      <c r="M36" s="12" t="str">
        <f t="shared" si="10"/>
        <v/>
      </c>
      <c r="N36" s="30"/>
      <c r="O36" s="30"/>
      <c r="P36" s="30"/>
      <c r="Q36" s="30"/>
      <c r="R36" s="30"/>
      <c r="S36" s="32"/>
      <c r="T36" s="32"/>
      <c r="U36" s="33"/>
      <c r="V36" s="34"/>
    </row>
    <row r="38" spans="19:21">
      <c r="S38" s="13"/>
      <c r="T38" s="13"/>
      <c r="U38" s="13"/>
    </row>
    <row r="39" spans="1:19">
      <c r="A39" s="98" t="s">
        <v>178</v>
      </c>
      <c r="B39" s="24" t="s">
        <v>179</v>
      </c>
      <c r="S39" s="14"/>
    </row>
    <row r="41" spans="2:13">
      <c r="B41" s="12" t="s">
        <v>180</v>
      </c>
      <c r="C41" s="35"/>
      <c r="D41" s="35"/>
      <c r="E41" s="35"/>
      <c r="F41" s="35"/>
      <c r="G41" s="35"/>
      <c r="H41" s="35"/>
      <c r="I41" s="35"/>
      <c r="J41" s="35"/>
      <c r="K41" s="35"/>
      <c r="L41" s="25"/>
      <c r="M41" s="12" t="s">
        <v>181</v>
      </c>
    </row>
    <row r="42" spans="1:19">
      <c r="A42" s="9">
        <v>1</v>
      </c>
      <c r="B42" s="36" t="str">
        <f t="shared" ref="B42:B67" si="11">B11</f>
        <v>Justin Surlaya (8.1)</v>
      </c>
      <c r="C42" s="37">
        <v>60</v>
      </c>
      <c r="D42" s="37"/>
      <c r="E42" s="37"/>
      <c r="F42" s="38"/>
      <c r="G42" s="38"/>
      <c r="H42" s="39"/>
      <c r="I42" s="39"/>
      <c r="J42" s="39"/>
      <c r="K42" s="39"/>
      <c r="L42" s="46"/>
      <c r="M42" s="12">
        <f>IFERROR(ROUND(AVERAGE(C42:L42),2),"")</f>
        <v>60</v>
      </c>
      <c r="S42" s="14"/>
    </row>
    <row r="43" spans="1:13">
      <c r="A43" s="9">
        <v>2</v>
      </c>
      <c r="B43" s="36" t="str">
        <f t="shared" si="11"/>
        <v>Keisha Viola (8.1)</v>
      </c>
      <c r="C43" s="37">
        <v>60</v>
      </c>
      <c r="D43" s="37"/>
      <c r="E43" s="37"/>
      <c r="F43" s="38"/>
      <c r="G43" s="38"/>
      <c r="H43" s="39"/>
      <c r="I43" s="39"/>
      <c r="J43" s="39"/>
      <c r="K43" s="39"/>
      <c r="L43" s="46"/>
      <c r="M43" s="12">
        <f t="shared" ref="M43:M67" si="12">IFERROR(ROUND(AVERAGE(C43:L43),2),"")</f>
        <v>60</v>
      </c>
    </row>
    <row r="44" spans="1:13">
      <c r="A44" s="9">
        <v>3</v>
      </c>
      <c r="B44" s="36" t="str">
        <f t="shared" si="11"/>
        <v>Jonathan Samuel (8.2)</v>
      </c>
      <c r="C44" s="37">
        <v>60</v>
      </c>
      <c r="D44" s="37"/>
      <c r="E44" s="37"/>
      <c r="F44" s="38"/>
      <c r="G44" s="38"/>
      <c r="H44" s="39"/>
      <c r="I44" s="39"/>
      <c r="J44" s="39"/>
      <c r="K44" s="39"/>
      <c r="L44" s="46"/>
      <c r="M44" s="12">
        <f t="shared" si="12"/>
        <v>60</v>
      </c>
    </row>
    <row r="45" spans="1:13">
      <c r="A45" s="9">
        <v>4</v>
      </c>
      <c r="B45" s="36" t="str">
        <f t="shared" si="11"/>
        <v>Raul (8.2)</v>
      </c>
      <c r="C45" s="37">
        <v>60</v>
      </c>
      <c r="D45" s="37"/>
      <c r="E45" s="37"/>
      <c r="F45" s="38"/>
      <c r="G45" s="38"/>
      <c r="H45" s="39"/>
      <c r="I45" s="39"/>
      <c r="J45" s="39"/>
      <c r="K45" s="39"/>
      <c r="L45" s="46"/>
      <c r="M45" s="12">
        <f t="shared" si="12"/>
        <v>60</v>
      </c>
    </row>
    <row r="46" spans="1:13">
      <c r="A46" s="9">
        <v>5</v>
      </c>
      <c r="B46" s="36" t="str">
        <f t="shared" si="11"/>
        <v>Grace Yohana Setiadi (8.2)</v>
      </c>
      <c r="C46" s="37">
        <v>60</v>
      </c>
      <c r="D46" s="37"/>
      <c r="E46" s="37"/>
      <c r="F46" s="38"/>
      <c r="G46" s="38"/>
      <c r="H46" s="39"/>
      <c r="I46" s="39"/>
      <c r="J46" s="39"/>
      <c r="K46" s="39"/>
      <c r="L46" s="46"/>
      <c r="M46" s="12">
        <f t="shared" si="12"/>
        <v>60</v>
      </c>
    </row>
    <row r="47" spans="1:13">
      <c r="A47" s="9">
        <v>6</v>
      </c>
      <c r="B47" s="36" t="str">
        <f t="shared" si="11"/>
        <v>Marvel Rudy (8.2)</v>
      </c>
      <c r="C47" s="40">
        <v>80</v>
      </c>
      <c r="D47" s="40"/>
      <c r="E47" s="40"/>
      <c r="F47" s="41"/>
      <c r="G47" s="41"/>
      <c r="H47" s="42"/>
      <c r="I47" s="42"/>
      <c r="J47" s="42"/>
      <c r="K47" s="47"/>
      <c r="L47" s="46"/>
      <c r="M47" s="12">
        <f t="shared" si="12"/>
        <v>80</v>
      </c>
    </row>
    <row r="48" spans="1:13">
      <c r="A48" s="9">
        <v>7</v>
      </c>
      <c r="B48" s="36" t="str">
        <f t="shared" si="11"/>
        <v>Makaio Wimilie (8.3)</v>
      </c>
      <c r="C48" s="37">
        <v>60</v>
      </c>
      <c r="D48" s="37"/>
      <c r="E48" s="37"/>
      <c r="F48" s="38"/>
      <c r="G48" s="38"/>
      <c r="H48" s="39"/>
      <c r="I48" s="39"/>
      <c r="J48" s="39"/>
      <c r="K48" s="48"/>
      <c r="L48" s="46"/>
      <c r="M48" s="12">
        <f t="shared" si="12"/>
        <v>60</v>
      </c>
    </row>
    <row r="49" spans="1:13">
      <c r="A49" s="9">
        <v>8</v>
      </c>
      <c r="B49" s="36" t="str">
        <f t="shared" si="11"/>
        <v>Kenneth (8.3)</v>
      </c>
      <c r="C49" s="40">
        <v>60</v>
      </c>
      <c r="D49" s="40"/>
      <c r="E49" s="40"/>
      <c r="F49" s="41"/>
      <c r="G49" s="41"/>
      <c r="H49" s="42"/>
      <c r="I49" s="42"/>
      <c r="J49" s="42"/>
      <c r="K49" s="42"/>
      <c r="L49" s="46"/>
      <c r="M49" s="12">
        <f t="shared" si="12"/>
        <v>60</v>
      </c>
    </row>
    <row r="50" spans="1:13">
      <c r="A50" s="9">
        <v>9</v>
      </c>
      <c r="B50" s="36" t="str">
        <f t="shared" si="11"/>
        <v>Owen (8.4)</v>
      </c>
      <c r="C50" s="43">
        <v>60</v>
      </c>
      <c r="D50" s="43"/>
      <c r="E50" s="37"/>
      <c r="F50" s="38"/>
      <c r="G50" s="38"/>
      <c r="H50" s="39"/>
      <c r="I50" s="39"/>
      <c r="J50" s="39"/>
      <c r="K50" s="39"/>
      <c r="L50" s="46"/>
      <c r="M50" s="12">
        <f t="shared" si="12"/>
        <v>60</v>
      </c>
    </row>
    <row r="51" spans="1:13">
      <c r="A51" s="9">
        <v>10</v>
      </c>
      <c r="B51" s="36" t="str">
        <f t="shared" si="11"/>
        <v>Ben  Kristofer (8.4)</v>
      </c>
      <c r="C51" s="40">
        <v>80</v>
      </c>
      <c r="D51" s="40"/>
      <c r="E51" s="40"/>
      <c r="F51" s="41"/>
      <c r="G51" s="41"/>
      <c r="H51" s="42"/>
      <c r="I51" s="42"/>
      <c r="J51" s="42"/>
      <c r="K51" s="42"/>
      <c r="L51" s="46"/>
      <c r="M51" s="12">
        <f t="shared" si="12"/>
        <v>80</v>
      </c>
    </row>
    <row r="52" spans="1:13">
      <c r="A52" s="9">
        <v>11</v>
      </c>
      <c r="B52" s="36" t="str">
        <f t="shared" si="11"/>
        <v>Michael Ethan (8.4)</v>
      </c>
      <c r="C52" s="37">
        <v>55</v>
      </c>
      <c r="D52" s="37"/>
      <c r="E52" s="37"/>
      <c r="F52" s="38"/>
      <c r="G52" s="38"/>
      <c r="H52" s="39"/>
      <c r="I52" s="39"/>
      <c r="J52" s="39"/>
      <c r="K52" s="39"/>
      <c r="L52" s="46"/>
      <c r="M52" s="12">
        <f t="shared" si="12"/>
        <v>55</v>
      </c>
    </row>
    <row r="53" spans="1:13">
      <c r="A53" s="9">
        <v>12</v>
      </c>
      <c r="B53" s="36" t="str">
        <f t="shared" si="11"/>
        <v>Martina Emmanuel (8.4)</v>
      </c>
      <c r="C53" s="40">
        <v>60</v>
      </c>
      <c r="D53" s="40"/>
      <c r="E53" s="40"/>
      <c r="F53" s="41"/>
      <c r="G53" s="41"/>
      <c r="H53" s="42"/>
      <c r="I53" s="42"/>
      <c r="J53" s="42"/>
      <c r="K53" s="42"/>
      <c r="L53" s="46"/>
      <c r="M53" s="12">
        <f t="shared" si="12"/>
        <v>60</v>
      </c>
    </row>
    <row r="54" spans="1:13">
      <c r="A54" s="9">
        <v>13</v>
      </c>
      <c r="B54" s="36" t="str">
        <f t="shared" si="11"/>
        <v>Rayland Chandra (8.4)</v>
      </c>
      <c r="C54" s="37">
        <v>60</v>
      </c>
      <c r="D54" s="37"/>
      <c r="E54" s="37"/>
      <c r="F54" s="38"/>
      <c r="G54" s="38"/>
      <c r="H54" s="39"/>
      <c r="I54" s="39"/>
      <c r="J54" s="39"/>
      <c r="K54" s="39"/>
      <c r="L54" s="46"/>
      <c r="M54" s="12">
        <f t="shared" si="12"/>
        <v>60</v>
      </c>
    </row>
    <row r="55" spans="1:13">
      <c r="A55" s="9">
        <v>14</v>
      </c>
      <c r="B55" s="36" t="str">
        <f t="shared" si="11"/>
        <v>Jason Koswara )8.4)</v>
      </c>
      <c r="C55" s="37">
        <v>60</v>
      </c>
      <c r="D55" s="37"/>
      <c r="E55" s="37"/>
      <c r="F55" s="38"/>
      <c r="G55" s="38"/>
      <c r="H55" s="39"/>
      <c r="I55" s="39"/>
      <c r="J55" s="39"/>
      <c r="K55" s="39"/>
      <c r="L55" s="46"/>
      <c r="M55" s="12">
        <f t="shared" si="12"/>
        <v>60</v>
      </c>
    </row>
    <row r="56" spans="1:13">
      <c r="A56" s="9">
        <v>15</v>
      </c>
      <c r="B56" s="10" t="str">
        <f t="shared" si="11"/>
        <v/>
      </c>
      <c r="C56" s="44"/>
      <c r="D56" s="44"/>
      <c r="E56" s="44"/>
      <c r="F56" s="44"/>
      <c r="G56" s="44"/>
      <c r="H56" s="44"/>
      <c r="I56" s="44"/>
      <c r="J56" s="44"/>
      <c r="K56" s="44"/>
      <c r="L56" s="26"/>
      <c r="M56" s="12" t="str">
        <f t="shared" si="12"/>
        <v/>
      </c>
    </row>
    <row r="57" spans="1:13">
      <c r="A57" s="9">
        <v>16</v>
      </c>
      <c r="B57" s="10" t="str">
        <f t="shared" si="11"/>
        <v/>
      </c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12" t="str">
        <f t="shared" si="12"/>
        <v/>
      </c>
    </row>
    <row r="58" spans="1:13">
      <c r="A58" s="9">
        <v>17</v>
      </c>
      <c r="B58" s="10" t="str">
        <f t="shared" si="11"/>
        <v/>
      </c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12" t="str">
        <f t="shared" si="12"/>
        <v/>
      </c>
    </row>
    <row r="59" spans="1:13">
      <c r="A59" s="9">
        <v>18</v>
      </c>
      <c r="B59" s="10" t="str">
        <f t="shared" si="11"/>
        <v/>
      </c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12" t="str">
        <f t="shared" si="12"/>
        <v/>
      </c>
    </row>
    <row r="60" spans="1:13">
      <c r="A60" s="9">
        <v>19</v>
      </c>
      <c r="B60" s="10" t="str">
        <f t="shared" si="11"/>
        <v/>
      </c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12" t="str">
        <f t="shared" si="12"/>
        <v/>
      </c>
    </row>
    <row r="61" spans="1:13">
      <c r="A61" s="9">
        <v>20</v>
      </c>
      <c r="B61" s="10" t="str">
        <f t="shared" si="11"/>
        <v/>
      </c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12" t="str">
        <f t="shared" si="12"/>
        <v/>
      </c>
    </row>
    <row r="62" spans="1:13">
      <c r="A62" s="9">
        <v>21</v>
      </c>
      <c r="B62" s="10" t="str">
        <f t="shared" si="11"/>
        <v/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12" t="str">
        <f t="shared" si="12"/>
        <v/>
      </c>
    </row>
    <row r="63" spans="1:13">
      <c r="A63" s="9">
        <v>22</v>
      </c>
      <c r="B63" s="10" t="str">
        <f t="shared" si="11"/>
        <v/>
      </c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12" t="str">
        <f t="shared" si="12"/>
        <v/>
      </c>
    </row>
    <row r="64" spans="1:13">
      <c r="A64" s="9">
        <v>23</v>
      </c>
      <c r="B64" s="10" t="str">
        <f t="shared" si="11"/>
        <v/>
      </c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12" t="str">
        <f t="shared" si="12"/>
        <v/>
      </c>
    </row>
    <row r="65" spans="1:13">
      <c r="A65" s="9">
        <v>24</v>
      </c>
      <c r="B65" s="10" t="str">
        <f t="shared" si="11"/>
        <v/>
      </c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12" t="str">
        <f t="shared" si="12"/>
        <v/>
      </c>
    </row>
    <row r="66" spans="1:13">
      <c r="A66" s="9">
        <v>25</v>
      </c>
      <c r="B66" s="10" t="str">
        <f t="shared" si="11"/>
        <v/>
      </c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12" t="str">
        <f t="shared" si="12"/>
        <v/>
      </c>
    </row>
    <row r="67" spans="1:13">
      <c r="A67" s="9">
        <v>26</v>
      </c>
      <c r="B67" s="10" t="str">
        <f t="shared" si="11"/>
        <v/>
      </c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12" t="str">
        <f t="shared" si="12"/>
        <v/>
      </c>
    </row>
    <row r="70" spans="1:2">
      <c r="A70" s="2" t="s">
        <v>182</v>
      </c>
      <c r="B70" s="24" t="s">
        <v>183</v>
      </c>
    </row>
    <row r="72" spans="2:13">
      <c r="B72" s="12" t="s">
        <v>180</v>
      </c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12" t="s">
        <v>181</v>
      </c>
    </row>
    <row r="73" spans="1:13">
      <c r="A73" s="9">
        <v>1</v>
      </c>
      <c r="B73" s="10" t="str">
        <f t="shared" ref="B73:B98" si="13">B11</f>
        <v>Justin Surlaya (8.1)</v>
      </c>
      <c r="C73" s="26">
        <v>75</v>
      </c>
      <c r="D73" s="26"/>
      <c r="E73" s="26"/>
      <c r="F73" s="26"/>
      <c r="G73" s="26"/>
      <c r="H73" s="26"/>
      <c r="I73" s="26"/>
      <c r="J73" s="26"/>
      <c r="K73" s="26"/>
      <c r="L73" s="26"/>
      <c r="M73" s="12">
        <f>IFERROR(ROUND(AVERAGE(C73:L73),2),"")</f>
        <v>75</v>
      </c>
    </row>
    <row r="74" spans="1:13">
      <c r="A74" s="9">
        <v>2</v>
      </c>
      <c r="B74" s="10" t="str">
        <f t="shared" si="13"/>
        <v>Keisha Viola (8.1)</v>
      </c>
      <c r="C74" s="26">
        <v>55</v>
      </c>
      <c r="D74" s="26"/>
      <c r="E74" s="26"/>
      <c r="F74" s="26"/>
      <c r="G74" s="26"/>
      <c r="H74" s="26"/>
      <c r="I74" s="26"/>
      <c r="J74" s="26"/>
      <c r="K74" s="26"/>
      <c r="L74" s="26"/>
      <c r="M74" s="12">
        <f t="shared" ref="M74:M98" si="14">IFERROR(ROUND(AVERAGE(C74:L74),2),"")</f>
        <v>55</v>
      </c>
    </row>
    <row r="75" spans="1:13">
      <c r="A75" s="9">
        <v>3</v>
      </c>
      <c r="B75" s="10" t="str">
        <f t="shared" si="13"/>
        <v>Jonathan Samuel (8.2)</v>
      </c>
      <c r="C75" s="26">
        <v>50</v>
      </c>
      <c r="D75" s="26"/>
      <c r="E75" s="26"/>
      <c r="F75" s="26"/>
      <c r="G75" s="26"/>
      <c r="H75" s="26"/>
      <c r="I75" s="26"/>
      <c r="J75" s="26"/>
      <c r="K75" s="26"/>
      <c r="L75" s="26"/>
      <c r="M75" s="12">
        <f t="shared" si="14"/>
        <v>50</v>
      </c>
    </row>
    <row r="76" spans="1:13">
      <c r="A76" s="9">
        <v>4</v>
      </c>
      <c r="B76" s="10" t="str">
        <f t="shared" si="13"/>
        <v>Raul (8.2)</v>
      </c>
      <c r="C76" s="26">
        <v>55</v>
      </c>
      <c r="D76" s="26"/>
      <c r="E76" s="26"/>
      <c r="F76" s="26"/>
      <c r="G76" s="26"/>
      <c r="H76" s="26"/>
      <c r="I76" s="26"/>
      <c r="J76" s="26"/>
      <c r="K76" s="26"/>
      <c r="L76" s="26"/>
      <c r="M76" s="12">
        <f t="shared" si="14"/>
        <v>55</v>
      </c>
    </row>
    <row r="77" spans="1:13">
      <c r="A77" s="9">
        <v>5</v>
      </c>
      <c r="B77" s="10" t="str">
        <f t="shared" si="13"/>
        <v>Grace Yohana Setiadi (8.2)</v>
      </c>
      <c r="C77" s="26">
        <v>70</v>
      </c>
      <c r="D77" s="26"/>
      <c r="E77" s="26"/>
      <c r="F77" s="26"/>
      <c r="G77" s="26"/>
      <c r="H77" s="26"/>
      <c r="I77" s="26"/>
      <c r="J77" s="26"/>
      <c r="K77" s="26"/>
      <c r="L77" s="26"/>
      <c r="M77" s="12">
        <f t="shared" si="14"/>
        <v>70</v>
      </c>
    </row>
    <row r="78" spans="1:13">
      <c r="A78" s="9">
        <v>6</v>
      </c>
      <c r="B78" s="10" t="str">
        <f t="shared" si="13"/>
        <v>Marvel Rudy (8.2)</v>
      </c>
      <c r="C78" s="26">
        <v>80</v>
      </c>
      <c r="D78" s="26"/>
      <c r="E78" s="26"/>
      <c r="F78" s="26"/>
      <c r="G78" s="26"/>
      <c r="H78" s="26"/>
      <c r="I78" s="26"/>
      <c r="J78" s="26"/>
      <c r="K78" s="26"/>
      <c r="L78" s="26"/>
      <c r="M78" s="12">
        <f t="shared" si="14"/>
        <v>80</v>
      </c>
    </row>
    <row r="79" spans="1:13">
      <c r="A79" s="9">
        <v>7</v>
      </c>
      <c r="B79" s="10" t="str">
        <f t="shared" si="13"/>
        <v>Makaio Wimilie (8.3)</v>
      </c>
      <c r="C79" s="26">
        <v>60</v>
      </c>
      <c r="D79" s="26"/>
      <c r="E79" s="26"/>
      <c r="F79" s="26"/>
      <c r="G79" s="26"/>
      <c r="H79" s="26"/>
      <c r="I79" s="26"/>
      <c r="J79" s="26"/>
      <c r="K79" s="26"/>
      <c r="L79" s="26"/>
      <c r="M79" s="12">
        <f t="shared" si="14"/>
        <v>60</v>
      </c>
    </row>
    <row r="80" spans="1:13">
      <c r="A80" s="9">
        <v>8</v>
      </c>
      <c r="B80" s="10" t="str">
        <f t="shared" si="13"/>
        <v>Kenneth (8.3)</v>
      </c>
      <c r="C80" s="26">
        <v>60</v>
      </c>
      <c r="D80" s="26"/>
      <c r="E80" s="26"/>
      <c r="F80" s="26"/>
      <c r="G80" s="26"/>
      <c r="H80" s="26"/>
      <c r="I80" s="26"/>
      <c r="J80" s="26"/>
      <c r="K80" s="26"/>
      <c r="L80" s="26"/>
      <c r="M80" s="12">
        <f t="shared" si="14"/>
        <v>60</v>
      </c>
    </row>
    <row r="81" spans="1:13">
      <c r="A81" s="9">
        <v>9</v>
      </c>
      <c r="B81" s="10" t="str">
        <f t="shared" si="13"/>
        <v>Owen (8.4)</v>
      </c>
      <c r="C81" s="26">
        <v>75</v>
      </c>
      <c r="D81" s="26"/>
      <c r="E81" s="26"/>
      <c r="F81" s="26"/>
      <c r="G81" s="26"/>
      <c r="H81" s="26"/>
      <c r="I81" s="26"/>
      <c r="J81" s="26"/>
      <c r="K81" s="26"/>
      <c r="L81" s="26"/>
      <c r="M81" s="12">
        <f t="shared" si="14"/>
        <v>75</v>
      </c>
    </row>
    <row r="82" spans="1:13">
      <c r="A82" s="9">
        <v>10</v>
      </c>
      <c r="B82" s="10" t="str">
        <f t="shared" si="13"/>
        <v>Ben  Kristofer (8.4)</v>
      </c>
      <c r="C82" s="26">
        <v>75</v>
      </c>
      <c r="D82" s="26"/>
      <c r="E82" s="26"/>
      <c r="F82" s="26"/>
      <c r="G82" s="26"/>
      <c r="H82" s="26"/>
      <c r="I82" s="26"/>
      <c r="J82" s="26"/>
      <c r="K82" s="26"/>
      <c r="L82" s="26"/>
      <c r="M82" s="12">
        <f t="shared" si="14"/>
        <v>75</v>
      </c>
    </row>
    <row r="83" spans="1:13">
      <c r="A83" s="9">
        <v>11</v>
      </c>
      <c r="B83" s="10" t="str">
        <f t="shared" si="13"/>
        <v>Michael Ethan (8.4)</v>
      </c>
      <c r="C83" s="26">
        <v>55</v>
      </c>
      <c r="D83" s="26"/>
      <c r="E83" s="26"/>
      <c r="F83" s="26"/>
      <c r="G83" s="26"/>
      <c r="H83" s="26"/>
      <c r="I83" s="26"/>
      <c r="J83" s="26"/>
      <c r="K83" s="26"/>
      <c r="L83" s="26"/>
      <c r="M83" s="12">
        <f t="shared" si="14"/>
        <v>55</v>
      </c>
    </row>
    <row r="84" spans="1:13">
      <c r="A84" s="9">
        <v>12</v>
      </c>
      <c r="B84" s="10" t="str">
        <f t="shared" si="13"/>
        <v>Martina Emmanuel (8.4)</v>
      </c>
      <c r="C84" s="26">
        <v>75</v>
      </c>
      <c r="D84" s="26"/>
      <c r="E84" s="26"/>
      <c r="F84" s="26"/>
      <c r="G84" s="26"/>
      <c r="H84" s="26"/>
      <c r="I84" s="26"/>
      <c r="J84" s="26"/>
      <c r="K84" s="26"/>
      <c r="L84" s="26"/>
      <c r="M84" s="12">
        <f t="shared" si="14"/>
        <v>75</v>
      </c>
    </row>
    <row r="85" spans="1:13">
      <c r="A85" s="9">
        <v>13</v>
      </c>
      <c r="B85" s="10" t="str">
        <f t="shared" si="13"/>
        <v>Rayland Chandra (8.4)</v>
      </c>
      <c r="C85" s="26">
        <v>60</v>
      </c>
      <c r="D85" s="26"/>
      <c r="E85" s="26"/>
      <c r="F85" s="26"/>
      <c r="G85" s="26"/>
      <c r="H85" s="26"/>
      <c r="I85" s="26"/>
      <c r="J85" s="26"/>
      <c r="K85" s="26"/>
      <c r="L85" s="26"/>
      <c r="M85" s="12">
        <f t="shared" si="14"/>
        <v>60</v>
      </c>
    </row>
    <row r="86" spans="1:13">
      <c r="A86" s="9">
        <v>14</v>
      </c>
      <c r="B86" s="10" t="str">
        <f t="shared" si="13"/>
        <v>Jason Koswara )8.4)</v>
      </c>
      <c r="C86" s="26">
        <v>55</v>
      </c>
      <c r="D86" s="26"/>
      <c r="E86" s="26"/>
      <c r="F86" s="26"/>
      <c r="G86" s="26"/>
      <c r="H86" s="26"/>
      <c r="I86" s="26"/>
      <c r="J86" s="26"/>
      <c r="K86" s="26"/>
      <c r="L86" s="26"/>
      <c r="M86" s="12">
        <f t="shared" si="14"/>
        <v>55</v>
      </c>
    </row>
    <row r="87" spans="1:13">
      <c r="A87" s="9">
        <v>15</v>
      </c>
      <c r="B87" s="10" t="str">
        <f t="shared" si="13"/>
        <v/>
      </c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12" t="str">
        <f t="shared" si="14"/>
        <v/>
      </c>
    </row>
    <row r="88" spans="1:13">
      <c r="A88" s="9">
        <v>16</v>
      </c>
      <c r="B88" s="10" t="str">
        <f t="shared" si="13"/>
        <v/>
      </c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12" t="str">
        <f t="shared" si="14"/>
        <v/>
      </c>
    </row>
    <row r="89" spans="1:13">
      <c r="A89" s="9">
        <v>17</v>
      </c>
      <c r="B89" s="10" t="str">
        <f t="shared" si="13"/>
        <v/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12" t="str">
        <f t="shared" si="14"/>
        <v/>
      </c>
    </row>
    <row r="90" spans="1:13">
      <c r="A90" s="9">
        <v>18</v>
      </c>
      <c r="B90" s="10" t="str">
        <f t="shared" si="13"/>
        <v/>
      </c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12" t="str">
        <f t="shared" si="14"/>
        <v/>
      </c>
    </row>
    <row r="91" spans="1:13">
      <c r="A91" s="9">
        <v>19</v>
      </c>
      <c r="B91" s="10" t="str">
        <f t="shared" si="13"/>
        <v/>
      </c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12" t="str">
        <f t="shared" si="14"/>
        <v/>
      </c>
    </row>
    <row r="92" spans="1:13">
      <c r="A92" s="9">
        <v>20</v>
      </c>
      <c r="B92" s="10" t="str">
        <f t="shared" si="13"/>
        <v/>
      </c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12" t="str">
        <f t="shared" si="14"/>
        <v/>
      </c>
    </row>
    <row r="93" spans="1:13">
      <c r="A93" s="9">
        <v>21</v>
      </c>
      <c r="B93" s="10" t="str">
        <f t="shared" si="13"/>
        <v/>
      </c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12" t="str">
        <f t="shared" si="14"/>
        <v/>
      </c>
    </row>
    <row r="94" spans="1:13">
      <c r="A94" s="9">
        <v>22</v>
      </c>
      <c r="B94" s="10" t="str">
        <f t="shared" si="13"/>
        <v/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12" t="str">
        <f t="shared" si="14"/>
        <v/>
      </c>
    </row>
    <row r="95" spans="1:13">
      <c r="A95" s="9">
        <v>23</v>
      </c>
      <c r="B95" s="10" t="str">
        <f t="shared" si="13"/>
        <v/>
      </c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12" t="str">
        <f t="shared" si="14"/>
        <v/>
      </c>
    </row>
    <row r="96" spans="1:13">
      <c r="A96" s="9">
        <v>24</v>
      </c>
      <c r="B96" s="10" t="str">
        <f t="shared" si="13"/>
        <v/>
      </c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12" t="str">
        <f t="shared" si="14"/>
        <v/>
      </c>
    </row>
    <row r="97" spans="1:13">
      <c r="A97" s="9">
        <v>25</v>
      </c>
      <c r="B97" s="10" t="str">
        <f t="shared" si="13"/>
        <v/>
      </c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12" t="str">
        <f t="shared" si="14"/>
        <v/>
      </c>
    </row>
    <row r="98" spans="1:13">
      <c r="A98" s="9">
        <v>26</v>
      </c>
      <c r="B98" s="10" t="str">
        <f t="shared" si="13"/>
        <v/>
      </c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12" t="str">
        <f t="shared" si="14"/>
        <v/>
      </c>
    </row>
    <row r="101" spans="1:2">
      <c r="A101" s="2" t="s">
        <v>184</v>
      </c>
      <c r="B101" s="24" t="s">
        <v>191</v>
      </c>
    </row>
    <row r="103" spans="2:13">
      <c r="B103" s="12" t="s">
        <v>180</v>
      </c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12" t="s">
        <v>181</v>
      </c>
    </row>
    <row r="104" spans="1:13">
      <c r="A104" s="9">
        <v>1</v>
      </c>
      <c r="B104" s="10" t="str">
        <f t="shared" ref="B104:B129" si="15">B11</f>
        <v>Justin Surlaya (8.1)</v>
      </c>
      <c r="C104" s="26">
        <v>75</v>
      </c>
      <c r="D104" s="26"/>
      <c r="E104" s="26"/>
      <c r="F104" s="26"/>
      <c r="G104" s="26"/>
      <c r="H104" s="26"/>
      <c r="I104" s="26"/>
      <c r="J104" s="26"/>
      <c r="K104" s="26"/>
      <c r="L104" s="26"/>
      <c r="M104" s="12">
        <f>IFERROR(ROUND(AVERAGE(C104:L104),2),"")</f>
        <v>75</v>
      </c>
    </row>
    <row r="105" spans="1:13">
      <c r="A105" s="9">
        <v>2</v>
      </c>
      <c r="B105" s="10" t="str">
        <f t="shared" si="15"/>
        <v>Keisha Viola (8.1)</v>
      </c>
      <c r="C105" s="26">
        <v>60</v>
      </c>
      <c r="D105" s="26"/>
      <c r="E105" s="26"/>
      <c r="F105" s="26"/>
      <c r="G105" s="26"/>
      <c r="H105" s="26"/>
      <c r="I105" s="26"/>
      <c r="J105" s="26"/>
      <c r="K105" s="26"/>
      <c r="L105" s="26"/>
      <c r="M105" s="12">
        <f t="shared" ref="M105:M129" si="16">IFERROR(ROUND(AVERAGE(C105:L105),2),"")</f>
        <v>60</v>
      </c>
    </row>
    <row r="106" spans="1:13">
      <c r="A106" s="9">
        <v>3</v>
      </c>
      <c r="B106" s="10" t="str">
        <f t="shared" si="15"/>
        <v>Jonathan Samuel (8.2)</v>
      </c>
      <c r="C106" s="26">
        <v>55</v>
      </c>
      <c r="D106" s="26"/>
      <c r="E106" s="26"/>
      <c r="F106" s="26"/>
      <c r="G106" s="26"/>
      <c r="H106" s="26"/>
      <c r="I106" s="26"/>
      <c r="J106" s="26"/>
      <c r="K106" s="26"/>
      <c r="L106" s="26"/>
      <c r="M106" s="12">
        <f t="shared" si="16"/>
        <v>55</v>
      </c>
    </row>
    <row r="107" spans="1:13">
      <c r="A107" s="9">
        <v>4</v>
      </c>
      <c r="B107" s="10" t="str">
        <f t="shared" si="15"/>
        <v>Raul (8.2)</v>
      </c>
      <c r="C107" s="26">
        <v>55</v>
      </c>
      <c r="D107" s="26"/>
      <c r="E107" s="26"/>
      <c r="F107" s="26"/>
      <c r="G107" s="26"/>
      <c r="H107" s="26"/>
      <c r="I107" s="26"/>
      <c r="J107" s="26"/>
      <c r="K107" s="26"/>
      <c r="L107" s="26"/>
      <c r="M107" s="12">
        <f t="shared" si="16"/>
        <v>55</v>
      </c>
    </row>
    <row r="108" spans="1:13">
      <c r="A108" s="9">
        <v>5</v>
      </c>
      <c r="B108" s="10" t="str">
        <f t="shared" si="15"/>
        <v>Grace Yohana Setiadi (8.2)</v>
      </c>
      <c r="C108" s="26">
        <v>70</v>
      </c>
      <c r="D108" s="26"/>
      <c r="E108" s="26"/>
      <c r="F108" s="26"/>
      <c r="G108" s="26"/>
      <c r="H108" s="26"/>
      <c r="I108" s="26"/>
      <c r="J108" s="26"/>
      <c r="K108" s="26"/>
      <c r="L108" s="26"/>
      <c r="M108" s="12">
        <f t="shared" si="16"/>
        <v>70</v>
      </c>
    </row>
    <row r="109" spans="1:13">
      <c r="A109" s="9">
        <v>6</v>
      </c>
      <c r="B109" s="10" t="str">
        <f t="shared" si="15"/>
        <v>Marvel Rudy (8.2)</v>
      </c>
      <c r="C109" s="26">
        <v>80</v>
      </c>
      <c r="D109" s="26"/>
      <c r="E109" s="26"/>
      <c r="F109" s="26"/>
      <c r="G109" s="26"/>
      <c r="H109" s="26"/>
      <c r="I109" s="26"/>
      <c r="J109" s="26"/>
      <c r="K109" s="26"/>
      <c r="L109" s="26"/>
      <c r="M109" s="12">
        <f t="shared" si="16"/>
        <v>80</v>
      </c>
    </row>
    <row r="110" spans="1:13">
      <c r="A110" s="9">
        <v>7</v>
      </c>
      <c r="B110" s="10" t="str">
        <f t="shared" si="15"/>
        <v>Makaio Wimilie (8.3)</v>
      </c>
      <c r="C110" s="26">
        <v>55</v>
      </c>
      <c r="D110" s="26"/>
      <c r="E110" s="26"/>
      <c r="F110" s="26"/>
      <c r="G110" s="26"/>
      <c r="H110" s="26"/>
      <c r="I110" s="26"/>
      <c r="J110" s="26"/>
      <c r="K110" s="26"/>
      <c r="L110" s="26"/>
      <c r="M110" s="12">
        <f t="shared" si="16"/>
        <v>55</v>
      </c>
    </row>
    <row r="111" spans="1:13">
      <c r="A111" s="9">
        <v>8</v>
      </c>
      <c r="B111" s="10" t="str">
        <f t="shared" si="15"/>
        <v>Kenneth (8.3)</v>
      </c>
      <c r="C111" s="26">
        <v>60</v>
      </c>
      <c r="D111" s="26"/>
      <c r="E111" s="26"/>
      <c r="F111" s="26"/>
      <c r="G111" s="26"/>
      <c r="H111" s="26"/>
      <c r="I111" s="26"/>
      <c r="J111" s="26"/>
      <c r="K111" s="26"/>
      <c r="L111" s="26"/>
      <c r="M111" s="12">
        <f t="shared" si="16"/>
        <v>60</v>
      </c>
    </row>
    <row r="112" spans="1:13">
      <c r="A112" s="9">
        <v>9</v>
      </c>
      <c r="B112" s="10" t="str">
        <f t="shared" si="15"/>
        <v>Owen (8.4)</v>
      </c>
      <c r="C112" s="26">
        <v>75</v>
      </c>
      <c r="D112" s="26"/>
      <c r="E112" s="26"/>
      <c r="F112" s="26"/>
      <c r="G112" s="26"/>
      <c r="H112" s="26"/>
      <c r="I112" s="26"/>
      <c r="J112" s="26"/>
      <c r="K112" s="26"/>
      <c r="L112" s="26"/>
      <c r="M112" s="12">
        <f t="shared" si="16"/>
        <v>75</v>
      </c>
    </row>
    <row r="113" spans="1:13">
      <c r="A113" s="9">
        <v>10</v>
      </c>
      <c r="B113" s="10" t="str">
        <f t="shared" si="15"/>
        <v>Ben  Kristofer (8.4)</v>
      </c>
      <c r="C113" s="26">
        <v>75</v>
      </c>
      <c r="D113" s="26"/>
      <c r="E113" s="26"/>
      <c r="F113" s="26"/>
      <c r="G113" s="26"/>
      <c r="H113" s="26"/>
      <c r="I113" s="26"/>
      <c r="J113" s="26"/>
      <c r="K113" s="26"/>
      <c r="L113" s="26"/>
      <c r="M113" s="12">
        <f t="shared" si="16"/>
        <v>75</v>
      </c>
    </row>
    <row r="114" spans="1:13">
      <c r="A114" s="9">
        <v>11</v>
      </c>
      <c r="B114" s="10" t="str">
        <f t="shared" si="15"/>
        <v>Michael Ethan (8.4)</v>
      </c>
      <c r="C114" s="26">
        <v>55</v>
      </c>
      <c r="D114" s="26"/>
      <c r="E114" s="26"/>
      <c r="F114" s="26"/>
      <c r="G114" s="26"/>
      <c r="H114" s="26"/>
      <c r="I114" s="26"/>
      <c r="J114" s="26"/>
      <c r="K114" s="26"/>
      <c r="L114" s="26"/>
      <c r="M114" s="12">
        <f t="shared" si="16"/>
        <v>55</v>
      </c>
    </row>
    <row r="115" spans="1:13">
      <c r="A115" s="9">
        <v>12</v>
      </c>
      <c r="B115" s="10" t="str">
        <f t="shared" si="15"/>
        <v>Martina Emmanuel (8.4)</v>
      </c>
      <c r="C115" s="26">
        <v>75</v>
      </c>
      <c r="D115" s="26"/>
      <c r="E115" s="26"/>
      <c r="F115" s="26"/>
      <c r="G115" s="26"/>
      <c r="H115" s="26"/>
      <c r="I115" s="26"/>
      <c r="J115" s="26"/>
      <c r="K115" s="26"/>
      <c r="L115" s="26"/>
      <c r="M115" s="12">
        <f t="shared" si="16"/>
        <v>75</v>
      </c>
    </row>
    <row r="116" spans="1:13">
      <c r="A116" s="9">
        <v>13</v>
      </c>
      <c r="B116" s="10" t="str">
        <f t="shared" si="15"/>
        <v>Rayland Chandra (8.4)</v>
      </c>
      <c r="C116" s="26">
        <v>60</v>
      </c>
      <c r="D116" s="26"/>
      <c r="E116" s="26"/>
      <c r="F116" s="26"/>
      <c r="G116" s="26"/>
      <c r="H116" s="26"/>
      <c r="I116" s="26"/>
      <c r="J116" s="26"/>
      <c r="K116" s="26"/>
      <c r="L116" s="26"/>
      <c r="M116" s="12">
        <f t="shared" si="16"/>
        <v>60</v>
      </c>
    </row>
    <row r="117" spans="1:13">
      <c r="A117" s="9">
        <v>14</v>
      </c>
      <c r="B117" s="10" t="str">
        <f t="shared" si="15"/>
        <v>Jason Koswara )8.4)</v>
      </c>
      <c r="C117" s="26">
        <v>65</v>
      </c>
      <c r="D117" s="26"/>
      <c r="E117" s="26"/>
      <c r="F117" s="26"/>
      <c r="G117" s="26"/>
      <c r="H117" s="26"/>
      <c r="I117" s="26"/>
      <c r="J117" s="26"/>
      <c r="K117" s="26"/>
      <c r="L117" s="26"/>
      <c r="M117" s="12">
        <f t="shared" si="16"/>
        <v>65</v>
      </c>
    </row>
    <row r="118" spans="1:13">
      <c r="A118" s="9">
        <v>15</v>
      </c>
      <c r="B118" s="10" t="str">
        <f t="shared" si="15"/>
        <v/>
      </c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12" t="str">
        <f t="shared" si="16"/>
        <v/>
      </c>
    </row>
    <row r="119" spans="1:13">
      <c r="A119" s="9">
        <v>16</v>
      </c>
      <c r="B119" s="10" t="str">
        <f t="shared" si="15"/>
        <v/>
      </c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12" t="str">
        <f t="shared" si="16"/>
        <v/>
      </c>
    </row>
    <row r="120" spans="1:13">
      <c r="A120" s="9">
        <v>17</v>
      </c>
      <c r="B120" s="10" t="str">
        <f t="shared" si="15"/>
        <v/>
      </c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12" t="str">
        <f t="shared" si="16"/>
        <v/>
      </c>
    </row>
    <row r="121" spans="1:13">
      <c r="A121" s="9">
        <v>18</v>
      </c>
      <c r="B121" s="10" t="str">
        <f t="shared" si="15"/>
        <v/>
      </c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12" t="str">
        <f t="shared" si="16"/>
        <v/>
      </c>
    </row>
    <row r="122" spans="1:13">
      <c r="A122" s="9">
        <v>19</v>
      </c>
      <c r="B122" s="10" t="str">
        <f t="shared" si="15"/>
        <v/>
      </c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12" t="str">
        <f t="shared" si="16"/>
        <v/>
      </c>
    </row>
    <row r="123" spans="1:13">
      <c r="A123" s="9">
        <v>20</v>
      </c>
      <c r="B123" s="10" t="str">
        <f t="shared" si="15"/>
        <v/>
      </c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12" t="str">
        <f t="shared" si="16"/>
        <v/>
      </c>
    </row>
    <row r="124" spans="1:13">
      <c r="A124" s="9">
        <v>21</v>
      </c>
      <c r="B124" s="10" t="str">
        <f t="shared" si="15"/>
        <v/>
      </c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12" t="str">
        <f t="shared" si="16"/>
        <v/>
      </c>
    </row>
    <row r="125" spans="1:13">
      <c r="A125" s="9">
        <v>22</v>
      </c>
      <c r="B125" s="10" t="str">
        <f t="shared" si="15"/>
        <v/>
      </c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12" t="str">
        <f t="shared" si="16"/>
        <v/>
      </c>
    </row>
    <row r="126" spans="1:13">
      <c r="A126" s="9">
        <v>23</v>
      </c>
      <c r="B126" s="10" t="str">
        <f t="shared" si="15"/>
        <v/>
      </c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12" t="str">
        <f t="shared" si="16"/>
        <v/>
      </c>
    </row>
    <row r="127" spans="1:13">
      <c r="A127" s="9">
        <v>24</v>
      </c>
      <c r="B127" s="10" t="str">
        <f t="shared" si="15"/>
        <v/>
      </c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12" t="str">
        <f t="shared" si="16"/>
        <v/>
      </c>
    </row>
    <row r="128" spans="1:13">
      <c r="A128" s="9">
        <v>25</v>
      </c>
      <c r="B128" s="10" t="str">
        <f t="shared" si="15"/>
        <v/>
      </c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12" t="str">
        <f t="shared" si="16"/>
        <v/>
      </c>
    </row>
    <row r="129" spans="1:13">
      <c r="A129" s="9">
        <v>26</v>
      </c>
      <c r="B129" s="10" t="str">
        <f t="shared" si="15"/>
        <v/>
      </c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12" t="str">
        <f t="shared" si="16"/>
        <v/>
      </c>
    </row>
    <row r="132" spans="1:2">
      <c r="A132" s="2" t="s">
        <v>186</v>
      </c>
      <c r="B132" s="24" t="s">
        <v>187</v>
      </c>
    </row>
    <row r="134" spans="2:13">
      <c r="B134" s="12" t="s">
        <v>180</v>
      </c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12" t="s">
        <v>181</v>
      </c>
    </row>
    <row r="135" spans="1:13">
      <c r="A135" s="9">
        <v>1</v>
      </c>
      <c r="B135" s="10" t="str">
        <f t="shared" ref="B135:B160" si="17">B11</f>
        <v>Justin Surlaya (8.1)</v>
      </c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12" t="str">
        <f>IFERROR(ROUND(AVERAGE(C135:L135),2),"")</f>
        <v/>
      </c>
    </row>
    <row r="136" spans="1:13">
      <c r="A136" s="9">
        <v>2</v>
      </c>
      <c r="B136" s="10" t="str">
        <f t="shared" si="17"/>
        <v>Keisha Viola (8.1)</v>
      </c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12" t="str">
        <f t="shared" ref="M136:M160" si="18">IFERROR(ROUND(AVERAGE(C136:L136),2),"")</f>
        <v/>
      </c>
    </row>
    <row r="137" spans="1:13">
      <c r="A137" s="9">
        <v>3</v>
      </c>
      <c r="B137" s="10" t="str">
        <f t="shared" si="17"/>
        <v>Jonathan Samuel (8.2)</v>
      </c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12" t="str">
        <f t="shared" si="18"/>
        <v/>
      </c>
    </row>
    <row r="138" spans="1:13">
      <c r="A138" s="9">
        <v>4</v>
      </c>
      <c r="B138" s="10" t="str">
        <f t="shared" si="17"/>
        <v>Raul (8.2)</v>
      </c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12" t="str">
        <f t="shared" si="18"/>
        <v/>
      </c>
    </row>
    <row r="139" spans="1:13">
      <c r="A139" s="9">
        <v>5</v>
      </c>
      <c r="B139" s="10" t="str">
        <f t="shared" si="17"/>
        <v>Grace Yohana Setiadi (8.2)</v>
      </c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12" t="str">
        <f t="shared" si="18"/>
        <v/>
      </c>
    </row>
    <row r="140" spans="1:13">
      <c r="A140" s="9">
        <v>6</v>
      </c>
      <c r="B140" s="10" t="str">
        <f t="shared" si="17"/>
        <v>Marvel Rudy (8.2)</v>
      </c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12" t="str">
        <f t="shared" si="18"/>
        <v/>
      </c>
    </row>
    <row r="141" spans="1:13">
      <c r="A141" s="9">
        <v>7</v>
      </c>
      <c r="B141" s="10" t="str">
        <f t="shared" si="17"/>
        <v>Makaio Wimilie (8.3)</v>
      </c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12" t="str">
        <f t="shared" si="18"/>
        <v/>
      </c>
    </row>
    <row r="142" spans="1:13">
      <c r="A142" s="9">
        <v>8</v>
      </c>
      <c r="B142" s="10" t="str">
        <f t="shared" si="17"/>
        <v>Kenneth (8.3)</v>
      </c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12" t="str">
        <f t="shared" si="18"/>
        <v/>
      </c>
    </row>
    <row r="143" spans="1:13">
      <c r="A143" s="9">
        <v>9</v>
      </c>
      <c r="B143" s="10" t="str">
        <f t="shared" si="17"/>
        <v>Owen (8.4)</v>
      </c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12" t="str">
        <f t="shared" si="18"/>
        <v/>
      </c>
    </row>
    <row r="144" spans="1:13">
      <c r="A144" s="9">
        <v>10</v>
      </c>
      <c r="B144" s="10" t="str">
        <f t="shared" si="17"/>
        <v>Ben  Kristofer (8.4)</v>
      </c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12" t="str">
        <f t="shared" si="18"/>
        <v/>
      </c>
    </row>
    <row r="145" spans="1:13">
      <c r="A145" s="9">
        <v>11</v>
      </c>
      <c r="B145" s="10" t="str">
        <f t="shared" si="17"/>
        <v>Michael Ethan (8.4)</v>
      </c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12" t="str">
        <f t="shared" si="18"/>
        <v/>
      </c>
    </row>
    <row r="146" spans="1:13">
      <c r="A146" s="9">
        <v>12</v>
      </c>
      <c r="B146" s="10" t="str">
        <f t="shared" si="17"/>
        <v>Martina Emmanuel (8.4)</v>
      </c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12" t="str">
        <f t="shared" si="18"/>
        <v/>
      </c>
    </row>
    <row r="147" spans="1:13">
      <c r="A147" s="9">
        <v>13</v>
      </c>
      <c r="B147" s="10" t="str">
        <f t="shared" si="17"/>
        <v>Rayland Chandra (8.4)</v>
      </c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12" t="str">
        <f t="shared" si="18"/>
        <v/>
      </c>
    </row>
    <row r="148" spans="1:13">
      <c r="A148" s="9">
        <v>14</v>
      </c>
      <c r="B148" s="10" t="str">
        <f t="shared" si="17"/>
        <v>Jason Koswara )8.4)</v>
      </c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12" t="str">
        <f t="shared" si="18"/>
        <v/>
      </c>
    </row>
    <row r="149" spans="1:13">
      <c r="A149" s="9">
        <v>15</v>
      </c>
      <c r="B149" s="10" t="str">
        <f t="shared" si="17"/>
        <v/>
      </c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12" t="str">
        <f t="shared" si="18"/>
        <v/>
      </c>
    </row>
    <row r="150" spans="1:13">
      <c r="A150" s="9">
        <v>16</v>
      </c>
      <c r="B150" s="10" t="str">
        <f t="shared" si="17"/>
        <v/>
      </c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12" t="str">
        <f t="shared" si="18"/>
        <v/>
      </c>
    </row>
    <row r="151" spans="1:13">
      <c r="A151" s="9">
        <v>17</v>
      </c>
      <c r="B151" s="10" t="str">
        <f t="shared" si="17"/>
        <v/>
      </c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12" t="str">
        <f t="shared" si="18"/>
        <v/>
      </c>
    </row>
    <row r="152" spans="1:13">
      <c r="A152" s="9">
        <v>18</v>
      </c>
      <c r="B152" s="10" t="str">
        <f t="shared" si="17"/>
        <v/>
      </c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12" t="str">
        <f t="shared" si="18"/>
        <v/>
      </c>
    </row>
    <row r="153" spans="1:13">
      <c r="A153" s="9">
        <v>19</v>
      </c>
      <c r="B153" s="10" t="str">
        <f t="shared" si="17"/>
        <v/>
      </c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12" t="str">
        <f t="shared" si="18"/>
        <v/>
      </c>
    </row>
    <row r="154" spans="1:13">
      <c r="A154" s="9">
        <v>20</v>
      </c>
      <c r="B154" s="10" t="str">
        <f t="shared" si="17"/>
        <v/>
      </c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12" t="str">
        <f t="shared" si="18"/>
        <v/>
      </c>
    </row>
    <row r="155" spans="1:13">
      <c r="A155" s="9">
        <v>21</v>
      </c>
      <c r="B155" s="10" t="str">
        <f t="shared" si="17"/>
        <v/>
      </c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12" t="str">
        <f t="shared" si="18"/>
        <v/>
      </c>
    </row>
    <row r="156" spans="1:13">
      <c r="A156" s="9">
        <v>22</v>
      </c>
      <c r="B156" s="10" t="str">
        <f t="shared" si="17"/>
        <v/>
      </c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12" t="str">
        <f t="shared" si="18"/>
        <v/>
      </c>
    </row>
    <row r="157" spans="1:13">
      <c r="A157" s="9">
        <v>23</v>
      </c>
      <c r="B157" s="10" t="str">
        <f t="shared" si="17"/>
        <v/>
      </c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12" t="str">
        <f t="shared" si="18"/>
        <v/>
      </c>
    </row>
    <row r="158" spans="1:13">
      <c r="A158" s="9">
        <v>24</v>
      </c>
      <c r="B158" s="10" t="str">
        <f t="shared" si="17"/>
        <v/>
      </c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12" t="str">
        <f t="shared" si="18"/>
        <v/>
      </c>
    </row>
    <row r="159" spans="1:13">
      <c r="A159" s="9">
        <v>25</v>
      </c>
      <c r="B159" s="10" t="str">
        <f t="shared" si="17"/>
        <v/>
      </c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12" t="str">
        <f t="shared" si="18"/>
        <v/>
      </c>
    </row>
    <row r="160" spans="1:13">
      <c r="A160" s="9">
        <v>26</v>
      </c>
      <c r="B160" s="10" t="str">
        <f t="shared" si="17"/>
        <v/>
      </c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12" t="str">
        <f t="shared" si="18"/>
        <v/>
      </c>
    </row>
    <row r="163" spans="1:2">
      <c r="A163" s="2" t="s">
        <v>188</v>
      </c>
      <c r="B163" s="24"/>
    </row>
    <row r="165" spans="2:13">
      <c r="B165" s="12" t="s">
        <v>180</v>
      </c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12" t="s">
        <v>181</v>
      </c>
    </row>
    <row r="166" spans="1:13">
      <c r="A166" s="9">
        <v>1</v>
      </c>
      <c r="B166" s="10" t="str">
        <f t="shared" ref="B166:B191" si="19">B11</f>
        <v>Justin Surlaya (8.1)</v>
      </c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12" t="str">
        <f>IFERROR(ROUND(AVERAGE(C166:L166),2),"")</f>
        <v/>
      </c>
    </row>
    <row r="167" spans="1:13">
      <c r="A167" s="9">
        <v>2</v>
      </c>
      <c r="B167" s="10" t="str">
        <f t="shared" si="19"/>
        <v>Keisha Viola (8.1)</v>
      </c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12" t="str">
        <f t="shared" ref="M167:M191" si="20">IFERROR(ROUND(AVERAGE(C167:L167),2),"")</f>
        <v/>
      </c>
    </row>
    <row r="168" spans="1:13">
      <c r="A168" s="9">
        <v>3</v>
      </c>
      <c r="B168" s="10" t="str">
        <f t="shared" si="19"/>
        <v>Jonathan Samuel (8.2)</v>
      </c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12" t="str">
        <f t="shared" si="20"/>
        <v/>
      </c>
    </row>
    <row r="169" spans="1:13">
      <c r="A169" s="9">
        <v>4</v>
      </c>
      <c r="B169" s="10" t="str">
        <f t="shared" si="19"/>
        <v>Raul (8.2)</v>
      </c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12" t="str">
        <f t="shared" si="20"/>
        <v/>
      </c>
    </row>
    <row r="170" spans="1:13">
      <c r="A170" s="9">
        <v>5</v>
      </c>
      <c r="B170" s="10" t="str">
        <f t="shared" si="19"/>
        <v>Grace Yohana Setiadi (8.2)</v>
      </c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12" t="str">
        <f t="shared" si="20"/>
        <v/>
      </c>
    </row>
    <row r="171" spans="1:13">
      <c r="A171" s="9">
        <v>6</v>
      </c>
      <c r="B171" s="10" t="str">
        <f t="shared" si="19"/>
        <v>Marvel Rudy (8.2)</v>
      </c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12" t="str">
        <f t="shared" si="20"/>
        <v/>
      </c>
    </row>
    <row r="172" spans="1:13">
      <c r="A172" s="9">
        <v>7</v>
      </c>
      <c r="B172" s="10" t="str">
        <f t="shared" si="19"/>
        <v>Makaio Wimilie (8.3)</v>
      </c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12" t="str">
        <f t="shared" si="20"/>
        <v/>
      </c>
    </row>
    <row r="173" spans="1:13">
      <c r="A173" s="9">
        <v>8</v>
      </c>
      <c r="B173" s="10" t="str">
        <f t="shared" si="19"/>
        <v>Kenneth (8.3)</v>
      </c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12" t="str">
        <f t="shared" si="20"/>
        <v/>
      </c>
    </row>
    <row r="174" spans="1:13">
      <c r="A174" s="9">
        <v>9</v>
      </c>
      <c r="B174" s="10" t="str">
        <f t="shared" si="19"/>
        <v>Owen (8.4)</v>
      </c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12" t="str">
        <f t="shared" si="20"/>
        <v/>
      </c>
    </row>
    <row r="175" spans="1:13">
      <c r="A175" s="9">
        <v>10</v>
      </c>
      <c r="B175" s="10" t="str">
        <f t="shared" si="19"/>
        <v>Ben  Kristofer (8.4)</v>
      </c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12" t="str">
        <f t="shared" si="20"/>
        <v/>
      </c>
    </row>
    <row r="176" spans="1:13">
      <c r="A176" s="9">
        <v>11</v>
      </c>
      <c r="B176" s="10" t="str">
        <f t="shared" si="19"/>
        <v>Michael Ethan (8.4)</v>
      </c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12" t="str">
        <f t="shared" si="20"/>
        <v/>
      </c>
    </row>
    <row r="177" spans="1:13">
      <c r="A177" s="9">
        <v>12</v>
      </c>
      <c r="B177" s="10" t="str">
        <f t="shared" si="19"/>
        <v>Martina Emmanuel (8.4)</v>
      </c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12" t="str">
        <f t="shared" si="20"/>
        <v/>
      </c>
    </row>
    <row r="178" spans="1:13">
      <c r="A178" s="9">
        <v>13</v>
      </c>
      <c r="B178" s="10" t="str">
        <f t="shared" si="19"/>
        <v>Rayland Chandra (8.4)</v>
      </c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12" t="str">
        <f t="shared" si="20"/>
        <v/>
      </c>
    </row>
    <row r="179" spans="1:13">
      <c r="A179" s="9">
        <v>14</v>
      </c>
      <c r="B179" s="10" t="str">
        <f t="shared" si="19"/>
        <v>Jason Koswara )8.4)</v>
      </c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12" t="str">
        <f t="shared" si="20"/>
        <v/>
      </c>
    </row>
    <row r="180" spans="1:13">
      <c r="A180" s="9">
        <v>15</v>
      </c>
      <c r="B180" s="10" t="str">
        <f t="shared" si="19"/>
        <v/>
      </c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12" t="str">
        <f t="shared" si="20"/>
        <v/>
      </c>
    </row>
    <row r="181" spans="1:13">
      <c r="A181" s="9">
        <v>16</v>
      </c>
      <c r="B181" s="10" t="str">
        <f t="shared" si="19"/>
        <v/>
      </c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12" t="str">
        <f t="shared" si="20"/>
        <v/>
      </c>
    </row>
    <row r="182" spans="1:13">
      <c r="A182" s="9">
        <v>17</v>
      </c>
      <c r="B182" s="10" t="str">
        <f t="shared" si="19"/>
        <v/>
      </c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12" t="str">
        <f t="shared" si="20"/>
        <v/>
      </c>
    </row>
    <row r="183" spans="1:13">
      <c r="A183" s="9">
        <v>18</v>
      </c>
      <c r="B183" s="10" t="str">
        <f t="shared" si="19"/>
        <v/>
      </c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12" t="str">
        <f t="shared" si="20"/>
        <v/>
      </c>
    </row>
    <row r="184" spans="1:13">
      <c r="A184" s="9">
        <v>19</v>
      </c>
      <c r="B184" s="10" t="str">
        <f t="shared" si="19"/>
        <v/>
      </c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12" t="str">
        <f t="shared" si="20"/>
        <v/>
      </c>
    </row>
    <row r="185" spans="1:13">
      <c r="A185" s="9">
        <v>20</v>
      </c>
      <c r="B185" s="10" t="str">
        <f t="shared" si="19"/>
        <v/>
      </c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12" t="str">
        <f t="shared" si="20"/>
        <v/>
      </c>
    </row>
    <row r="186" spans="1:13">
      <c r="A186" s="9">
        <v>21</v>
      </c>
      <c r="B186" s="10" t="str">
        <f t="shared" si="19"/>
        <v/>
      </c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12" t="str">
        <f t="shared" si="20"/>
        <v/>
      </c>
    </row>
    <row r="187" spans="1:13">
      <c r="A187" s="9">
        <v>22</v>
      </c>
      <c r="B187" s="10" t="str">
        <f t="shared" si="19"/>
        <v/>
      </c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12" t="str">
        <f t="shared" si="20"/>
        <v/>
      </c>
    </row>
    <row r="188" spans="1:13">
      <c r="A188" s="9">
        <v>23</v>
      </c>
      <c r="B188" s="10" t="str">
        <f t="shared" si="19"/>
        <v/>
      </c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12" t="str">
        <f t="shared" si="20"/>
        <v/>
      </c>
    </row>
    <row r="189" spans="1:13">
      <c r="A189" s="9">
        <v>24</v>
      </c>
      <c r="B189" s="10" t="str">
        <f t="shared" si="19"/>
        <v/>
      </c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12" t="str">
        <f t="shared" si="20"/>
        <v/>
      </c>
    </row>
    <row r="190" spans="1:13">
      <c r="A190" s="9">
        <v>25</v>
      </c>
      <c r="B190" s="10" t="str">
        <f t="shared" si="19"/>
        <v/>
      </c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12" t="str">
        <f t="shared" si="20"/>
        <v/>
      </c>
    </row>
    <row r="191" spans="1:13">
      <c r="A191" s="9">
        <v>26</v>
      </c>
      <c r="B191" s="10" t="str">
        <f t="shared" si="19"/>
        <v/>
      </c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12" t="str">
        <f t="shared" si="20"/>
        <v/>
      </c>
    </row>
  </sheetData>
  <sheetProtection password="C71F" sheet="1" formatColumns="0" objects="1"/>
  <mergeCells count="6">
    <mergeCell ref="A1:M1"/>
    <mergeCell ref="A2:M2"/>
    <mergeCell ref="S38:U38"/>
    <mergeCell ref="A9:A10"/>
    <mergeCell ref="B9:B10"/>
    <mergeCell ref="M9:M10"/>
  </mergeCells>
  <printOptions horizontalCentered="1"/>
  <pageMargins left="0.699305555555556" right="0.699305555555556" top="0.25" bottom="0" header="0.3" footer="0.3"/>
  <pageSetup paperSize="9" orientation="landscape"/>
  <headerFooter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91"/>
  <sheetViews>
    <sheetView topLeftCell="A6" workbookViewId="0">
      <selection activeCell="C11" sqref="C11"/>
    </sheetView>
  </sheetViews>
  <sheetFormatPr defaultColWidth="9.08571428571429" defaultRowHeight="15"/>
  <cols>
    <col min="1" max="1" width="9.08571428571429" style="1"/>
    <col min="2" max="2" width="41.1809523809524" style="1" customWidth="1"/>
    <col min="3" max="12" width="4.90476190476191" style="1" customWidth="1"/>
    <col min="13" max="13" width="8.81904761904762" style="1" customWidth="1"/>
    <col min="14" max="19" width="4.90476190476191" style="1" customWidth="1"/>
    <col min="20" max="20" width="10.0857142857143" style="1" customWidth="1"/>
    <col min="21" max="16384" width="9.08571428571429" style="1"/>
  </cols>
  <sheetData>
    <row r="1" spans="1:22">
      <c r="A1" s="2" t="s">
        <v>167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6"/>
      <c r="O1" s="16"/>
      <c r="P1" s="16"/>
      <c r="Q1" s="16"/>
      <c r="R1" s="16"/>
      <c r="S1" s="16"/>
      <c r="T1" s="16"/>
      <c r="U1" s="16"/>
      <c r="V1" s="16"/>
    </row>
    <row r="2" spans="1:22">
      <c r="A2" s="2" t="s">
        <v>168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16"/>
      <c r="O2" s="16"/>
      <c r="P2" s="16"/>
      <c r="Q2" s="16"/>
      <c r="R2" s="16"/>
      <c r="S2" s="16"/>
      <c r="T2" s="16"/>
      <c r="U2" s="16"/>
      <c r="V2" s="16"/>
    </row>
    <row r="3" spans="1:2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</row>
    <row r="4" spans="1:2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19">
      <c r="A5" s="3"/>
      <c r="B5" s="3" t="s">
        <v>189</v>
      </c>
      <c r="C5" s="4" t="str">
        <f>": "&amp;Input!K16</f>
        <v>: 8.1</v>
      </c>
      <c r="D5" s="4"/>
      <c r="F5" s="3"/>
      <c r="G5" s="3"/>
      <c r="H5" s="3"/>
      <c r="I5" s="3"/>
      <c r="J5" s="3" t="s">
        <v>170</v>
      </c>
      <c r="L5" s="3" t="s">
        <v>192</v>
      </c>
      <c r="M5" s="3"/>
      <c r="N5" s="3"/>
      <c r="O5" s="3"/>
      <c r="P5" s="3"/>
      <c r="Q5" s="3"/>
      <c r="R5" s="3"/>
      <c r="S5" s="3"/>
    </row>
    <row r="6" spans="1:19">
      <c r="A6" s="3"/>
      <c r="B6" s="3" t="s">
        <v>172</v>
      </c>
      <c r="C6" s="3" t="str">
        <f>": "&amp;Input!D16</f>
        <v>: Seni Budaya (Gitar)</v>
      </c>
      <c r="D6" s="3"/>
      <c r="F6" s="3"/>
      <c r="G6" s="3"/>
      <c r="H6" s="3"/>
      <c r="I6" s="3"/>
      <c r="K6" s="5" t="s">
        <v>173</v>
      </c>
      <c r="L6" s="3" t="str">
        <f>": "&amp;Input!D18</f>
        <v>: 2018-2019</v>
      </c>
      <c r="M6" s="3"/>
      <c r="N6" s="3"/>
      <c r="O6" s="3"/>
      <c r="P6" s="3"/>
      <c r="Q6" s="3"/>
      <c r="R6" s="3"/>
      <c r="S6" s="3"/>
    </row>
    <row r="7" spans="1:21">
      <c r="A7" s="3"/>
      <c r="B7" s="3" t="s">
        <v>174</v>
      </c>
      <c r="C7" s="3" t="str">
        <f>": "&amp;Input!D15</f>
        <v>: John E Karouw</v>
      </c>
      <c r="D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2">
      <c r="A9" s="17" t="s">
        <v>175</v>
      </c>
      <c r="B9" s="17" t="s">
        <v>176</v>
      </c>
      <c r="C9" s="18" t="str">
        <f>B39</f>
        <v>CT</v>
      </c>
      <c r="D9" s="18" t="str">
        <f>B70</f>
        <v>P</v>
      </c>
      <c r="E9" s="18" t="str">
        <f>B101</f>
        <v>Q</v>
      </c>
      <c r="F9" s="18" t="str">
        <f>B132</f>
        <v>CW</v>
      </c>
      <c r="G9" s="18">
        <f>B163</f>
        <v>0</v>
      </c>
      <c r="H9" s="19"/>
      <c r="I9" s="19"/>
      <c r="J9" s="19"/>
      <c r="K9" s="19"/>
      <c r="L9" s="19"/>
      <c r="M9" s="17" t="s">
        <v>177</v>
      </c>
      <c r="N9" s="27"/>
      <c r="O9" s="27"/>
      <c r="P9" s="27"/>
      <c r="Q9" s="27"/>
      <c r="R9" s="27"/>
      <c r="S9" s="27"/>
      <c r="T9" s="27"/>
      <c r="U9" s="31"/>
      <c r="V9" s="27"/>
    </row>
    <row r="10" spans="1:22">
      <c r="A10" s="20"/>
      <c r="B10" s="21"/>
      <c r="C10" s="22">
        <v>0.4</v>
      </c>
      <c r="D10" s="22">
        <v>0.6</v>
      </c>
      <c r="E10" s="22"/>
      <c r="F10" s="22"/>
      <c r="G10" s="22"/>
      <c r="H10" s="19"/>
      <c r="I10" s="19"/>
      <c r="J10" s="19"/>
      <c r="K10" s="19"/>
      <c r="L10" s="19"/>
      <c r="M10" s="20"/>
      <c r="N10" s="28" t="str">
        <f>IF(SUM(C10:L10)=100%,"","X total should be 100%")</f>
        <v/>
      </c>
      <c r="O10" s="27"/>
      <c r="P10" s="27"/>
      <c r="Q10" s="27"/>
      <c r="R10" s="27"/>
      <c r="S10" s="27"/>
      <c r="T10" s="27"/>
      <c r="U10" s="31"/>
      <c r="V10" s="27"/>
    </row>
    <row r="11" spans="1:22">
      <c r="A11" s="9">
        <v>1</v>
      </c>
      <c r="B11" s="10" t="str">
        <f>Input!B25</f>
        <v>Justin Surlaya (8.1)</v>
      </c>
      <c r="C11" s="11" t="str">
        <f t="shared" ref="C11:C33" si="0">M42</f>
        <v/>
      </c>
      <c r="D11" s="11" t="str">
        <f t="shared" ref="D11:D33" si="1">M73</f>
        <v/>
      </c>
      <c r="E11" s="11"/>
      <c r="F11" s="11"/>
      <c r="G11" s="11"/>
      <c r="H11" s="29"/>
      <c r="I11" s="29"/>
      <c r="J11" s="29"/>
      <c r="K11" s="29"/>
      <c r="L11" s="29"/>
      <c r="M11" s="12" t="str">
        <f>IFERROR(ROUND(C11*C$10+D11*D$10+E11*E$10+F11*F$10+G11*G$10,2),"")</f>
        <v/>
      </c>
      <c r="N11" s="30"/>
      <c r="O11" s="30"/>
      <c r="P11" s="30"/>
      <c r="Q11" s="30"/>
      <c r="R11" s="30"/>
      <c r="S11" s="32"/>
      <c r="T11" s="32"/>
      <c r="U11" s="33"/>
      <c r="V11" s="34"/>
    </row>
    <row r="12" spans="1:22">
      <c r="A12" s="9">
        <v>2</v>
      </c>
      <c r="B12" s="10" t="str">
        <f>Input!B26</f>
        <v>Keisha Viola (8.1)</v>
      </c>
      <c r="C12" s="11" t="str">
        <f t="shared" si="0"/>
        <v/>
      </c>
      <c r="D12" s="11" t="str">
        <f t="shared" si="1"/>
        <v/>
      </c>
      <c r="E12" s="11"/>
      <c r="F12" s="11"/>
      <c r="G12" s="11"/>
      <c r="H12" s="29"/>
      <c r="I12" s="29"/>
      <c r="J12" s="29"/>
      <c r="K12" s="29"/>
      <c r="L12" s="29"/>
      <c r="M12" s="12" t="str">
        <f t="shared" ref="M12:M33" si="2">IFERROR(ROUND(C12*C$10+D12*D$10+E12*E$10+F12*F$10+G12*G$10,2),"")</f>
        <v/>
      </c>
      <c r="N12" s="30"/>
      <c r="O12" s="30"/>
      <c r="P12" s="30"/>
      <c r="Q12" s="30"/>
      <c r="R12" s="30"/>
      <c r="S12" s="32"/>
      <c r="T12" s="32"/>
      <c r="U12" s="33"/>
      <c r="V12" s="34"/>
    </row>
    <row r="13" spans="1:22">
      <c r="A13" s="9">
        <v>3</v>
      </c>
      <c r="B13" s="10" t="str">
        <f>Input!B27</f>
        <v>Jonathan Samuel (8.2)</v>
      </c>
      <c r="C13" s="11" t="str">
        <f t="shared" si="0"/>
        <v/>
      </c>
      <c r="D13" s="11" t="str">
        <f t="shared" si="1"/>
        <v/>
      </c>
      <c r="E13" s="11"/>
      <c r="F13" s="11"/>
      <c r="G13" s="11"/>
      <c r="H13" s="29"/>
      <c r="I13" s="29"/>
      <c r="J13" s="29"/>
      <c r="K13" s="29"/>
      <c r="L13" s="29"/>
      <c r="M13" s="12" t="str">
        <f t="shared" si="2"/>
        <v/>
      </c>
      <c r="N13" s="30"/>
      <c r="O13" s="30"/>
      <c r="P13" s="30"/>
      <c r="Q13" s="30"/>
      <c r="R13" s="30"/>
      <c r="S13" s="32"/>
      <c r="T13" s="32"/>
      <c r="U13" s="33"/>
      <c r="V13" s="34"/>
    </row>
    <row r="14" spans="1:22">
      <c r="A14" s="9">
        <v>4</v>
      </c>
      <c r="B14" s="10" t="str">
        <f>Input!B28</f>
        <v>Raul (8.2)</v>
      </c>
      <c r="C14" s="11" t="str">
        <f t="shared" si="0"/>
        <v/>
      </c>
      <c r="D14" s="11" t="str">
        <f t="shared" si="1"/>
        <v/>
      </c>
      <c r="E14" s="11"/>
      <c r="F14" s="11"/>
      <c r="G14" s="11"/>
      <c r="H14" s="29"/>
      <c r="I14" s="29"/>
      <c r="J14" s="29"/>
      <c r="K14" s="29"/>
      <c r="L14" s="29"/>
      <c r="M14" s="12" t="str">
        <f t="shared" si="2"/>
        <v/>
      </c>
      <c r="N14" s="30"/>
      <c r="O14" s="30"/>
      <c r="P14" s="30"/>
      <c r="Q14" s="30"/>
      <c r="R14" s="30"/>
      <c r="S14" s="32"/>
      <c r="T14" s="32"/>
      <c r="U14" s="33"/>
      <c r="V14" s="34"/>
    </row>
    <row r="15" spans="1:22">
      <c r="A15" s="9">
        <v>5</v>
      </c>
      <c r="B15" s="10" t="str">
        <f>Input!B29</f>
        <v>Grace Yohana Setiadi (8.2)</v>
      </c>
      <c r="C15" s="11" t="str">
        <f t="shared" si="0"/>
        <v/>
      </c>
      <c r="D15" s="11" t="str">
        <f t="shared" si="1"/>
        <v/>
      </c>
      <c r="E15" s="11"/>
      <c r="F15" s="11"/>
      <c r="G15" s="11"/>
      <c r="H15" s="29"/>
      <c r="I15" s="29"/>
      <c r="J15" s="29"/>
      <c r="K15" s="29"/>
      <c r="L15" s="29"/>
      <c r="M15" s="12" t="str">
        <f t="shared" si="2"/>
        <v/>
      </c>
      <c r="N15" s="30"/>
      <c r="O15" s="30"/>
      <c r="P15" s="30"/>
      <c r="Q15" s="30"/>
      <c r="R15" s="30"/>
      <c r="S15" s="32"/>
      <c r="T15" s="32"/>
      <c r="U15" s="33"/>
      <c r="V15" s="34"/>
    </row>
    <row r="16" spans="1:22">
      <c r="A16" s="9">
        <v>6</v>
      </c>
      <c r="B16" s="10" t="str">
        <f>Input!B30</f>
        <v>Marvel Rudy (8.2)</v>
      </c>
      <c r="C16" s="11" t="str">
        <f t="shared" si="0"/>
        <v/>
      </c>
      <c r="D16" s="11" t="str">
        <f t="shared" si="1"/>
        <v/>
      </c>
      <c r="E16" s="11"/>
      <c r="F16" s="11"/>
      <c r="G16" s="11"/>
      <c r="H16" s="29"/>
      <c r="I16" s="29"/>
      <c r="J16" s="29"/>
      <c r="K16" s="29"/>
      <c r="L16" s="29"/>
      <c r="M16" s="12" t="str">
        <f t="shared" si="2"/>
        <v/>
      </c>
      <c r="N16" s="30"/>
      <c r="O16" s="30"/>
      <c r="P16" s="30"/>
      <c r="Q16" s="30"/>
      <c r="R16" s="30"/>
      <c r="S16" s="32"/>
      <c r="T16" s="32"/>
      <c r="U16" s="33"/>
      <c r="V16" s="34"/>
    </row>
    <row r="17" spans="1:22">
      <c r="A17" s="9">
        <v>7</v>
      </c>
      <c r="B17" s="10" t="str">
        <f>Input!B31</f>
        <v>Makaio Wimilie (8.3)</v>
      </c>
      <c r="C17" s="11" t="str">
        <f t="shared" si="0"/>
        <v/>
      </c>
      <c r="D17" s="11" t="str">
        <f t="shared" si="1"/>
        <v/>
      </c>
      <c r="E17" s="11"/>
      <c r="F17" s="11"/>
      <c r="G17" s="11"/>
      <c r="H17" s="29"/>
      <c r="I17" s="29"/>
      <c r="J17" s="29"/>
      <c r="K17" s="29"/>
      <c r="L17" s="29"/>
      <c r="M17" s="12" t="str">
        <f t="shared" si="2"/>
        <v/>
      </c>
      <c r="N17" s="30"/>
      <c r="O17" s="30"/>
      <c r="P17" s="30"/>
      <c r="Q17" s="30"/>
      <c r="R17" s="30"/>
      <c r="S17" s="32"/>
      <c r="T17" s="32"/>
      <c r="U17" s="33"/>
      <c r="V17" s="34"/>
    </row>
    <row r="18" spans="1:22">
      <c r="A18" s="9">
        <v>8</v>
      </c>
      <c r="B18" s="10" t="str">
        <f>Input!B32</f>
        <v>Kenneth (8.3)</v>
      </c>
      <c r="C18" s="11" t="str">
        <f t="shared" si="0"/>
        <v/>
      </c>
      <c r="D18" s="11" t="str">
        <f t="shared" si="1"/>
        <v/>
      </c>
      <c r="E18" s="11"/>
      <c r="F18" s="11"/>
      <c r="G18" s="11"/>
      <c r="H18" s="29"/>
      <c r="I18" s="29"/>
      <c r="J18" s="29"/>
      <c r="K18" s="29"/>
      <c r="L18" s="29"/>
      <c r="M18" s="12" t="str">
        <f t="shared" si="2"/>
        <v/>
      </c>
      <c r="N18" s="30"/>
      <c r="O18" s="30"/>
      <c r="P18" s="30"/>
      <c r="Q18" s="30"/>
      <c r="R18" s="30"/>
      <c r="S18" s="32"/>
      <c r="T18" s="32"/>
      <c r="U18" s="33"/>
      <c r="V18" s="34"/>
    </row>
    <row r="19" spans="1:22">
      <c r="A19" s="9">
        <v>9</v>
      </c>
      <c r="B19" s="10" t="str">
        <f>Input!B33</f>
        <v>Owen (8.4)</v>
      </c>
      <c r="C19" s="11" t="str">
        <f t="shared" si="0"/>
        <v/>
      </c>
      <c r="D19" s="11" t="str">
        <f t="shared" si="1"/>
        <v/>
      </c>
      <c r="E19" s="11"/>
      <c r="F19" s="11"/>
      <c r="G19" s="11"/>
      <c r="H19" s="29"/>
      <c r="I19" s="29"/>
      <c r="J19" s="29"/>
      <c r="K19" s="29"/>
      <c r="L19" s="29"/>
      <c r="M19" s="12" t="str">
        <f t="shared" si="2"/>
        <v/>
      </c>
      <c r="N19" s="30"/>
      <c r="O19" s="30"/>
      <c r="P19" s="30"/>
      <c r="Q19" s="30"/>
      <c r="R19" s="30"/>
      <c r="S19" s="32"/>
      <c r="T19" s="32"/>
      <c r="U19" s="33"/>
      <c r="V19" s="34"/>
    </row>
    <row r="20" spans="1:22">
      <c r="A20" s="9">
        <v>10</v>
      </c>
      <c r="B20" s="10" t="str">
        <f>Input!B34</f>
        <v>Ben  Kristofer (8.4)</v>
      </c>
      <c r="C20" s="11" t="str">
        <f t="shared" si="0"/>
        <v/>
      </c>
      <c r="D20" s="11" t="str">
        <f t="shared" si="1"/>
        <v/>
      </c>
      <c r="E20" s="11"/>
      <c r="F20" s="11"/>
      <c r="G20" s="11"/>
      <c r="H20" s="29"/>
      <c r="I20" s="29"/>
      <c r="J20" s="29"/>
      <c r="K20" s="29"/>
      <c r="L20" s="29"/>
      <c r="M20" s="12" t="str">
        <f t="shared" si="2"/>
        <v/>
      </c>
      <c r="N20" s="30"/>
      <c r="O20" s="30"/>
      <c r="P20" s="30"/>
      <c r="Q20" s="30"/>
      <c r="R20" s="30"/>
      <c r="S20" s="32"/>
      <c r="T20" s="32"/>
      <c r="U20" s="33"/>
      <c r="V20" s="34"/>
    </row>
    <row r="21" spans="1:22">
      <c r="A21" s="9">
        <v>11</v>
      </c>
      <c r="B21" s="10" t="str">
        <f>Input!B35</f>
        <v>Michael Ethan (8.4)</v>
      </c>
      <c r="C21" s="11" t="str">
        <f t="shared" si="0"/>
        <v/>
      </c>
      <c r="D21" s="11" t="str">
        <f t="shared" si="1"/>
        <v/>
      </c>
      <c r="E21" s="11"/>
      <c r="F21" s="11"/>
      <c r="G21" s="11"/>
      <c r="H21" s="29"/>
      <c r="I21" s="29"/>
      <c r="J21" s="29"/>
      <c r="K21" s="29"/>
      <c r="L21" s="29"/>
      <c r="M21" s="12" t="str">
        <f t="shared" si="2"/>
        <v/>
      </c>
      <c r="N21" s="30"/>
      <c r="O21" s="30"/>
      <c r="P21" s="30"/>
      <c r="Q21" s="30"/>
      <c r="R21" s="30"/>
      <c r="S21" s="32"/>
      <c r="T21" s="32"/>
      <c r="U21" s="33"/>
      <c r="V21" s="34"/>
    </row>
    <row r="22" spans="1:22">
      <c r="A22" s="9">
        <v>12</v>
      </c>
      <c r="B22" s="10" t="str">
        <f>Input!B36</f>
        <v>Martina Emmanuel (8.4)</v>
      </c>
      <c r="C22" s="11" t="str">
        <f t="shared" si="0"/>
        <v/>
      </c>
      <c r="D22" s="11" t="str">
        <f t="shared" si="1"/>
        <v/>
      </c>
      <c r="E22" s="11"/>
      <c r="F22" s="11"/>
      <c r="G22" s="11"/>
      <c r="H22" s="29"/>
      <c r="I22" s="29"/>
      <c r="J22" s="29"/>
      <c r="K22" s="29"/>
      <c r="L22" s="29"/>
      <c r="M22" s="12" t="str">
        <f t="shared" si="2"/>
        <v/>
      </c>
      <c r="N22" s="30"/>
      <c r="O22" s="30"/>
      <c r="P22" s="30"/>
      <c r="Q22" s="30"/>
      <c r="R22" s="30"/>
      <c r="S22" s="32"/>
      <c r="T22" s="32"/>
      <c r="U22" s="33"/>
      <c r="V22" s="34"/>
    </row>
    <row r="23" spans="1:22">
      <c r="A23" s="9">
        <v>13</v>
      </c>
      <c r="B23" s="10" t="str">
        <f>Input!B37</f>
        <v>Rayland Chandra (8.4)</v>
      </c>
      <c r="C23" s="11" t="str">
        <f t="shared" si="0"/>
        <v/>
      </c>
      <c r="D23" s="11" t="str">
        <f t="shared" si="1"/>
        <v/>
      </c>
      <c r="E23" s="11"/>
      <c r="F23" s="11"/>
      <c r="G23" s="11"/>
      <c r="H23" s="29"/>
      <c r="I23" s="29"/>
      <c r="J23" s="29"/>
      <c r="K23" s="29"/>
      <c r="L23" s="29"/>
      <c r="M23" s="12" t="str">
        <f t="shared" si="2"/>
        <v/>
      </c>
      <c r="N23" s="30"/>
      <c r="O23" s="30"/>
      <c r="P23" s="30"/>
      <c r="Q23" s="30"/>
      <c r="R23" s="30"/>
      <c r="S23" s="32"/>
      <c r="T23" s="32"/>
      <c r="U23" s="33"/>
      <c r="V23" s="34"/>
    </row>
    <row r="24" spans="1:22">
      <c r="A24" s="9">
        <v>14</v>
      </c>
      <c r="B24" s="10" t="str">
        <f>Input!B38</f>
        <v>Jason Koswara )8.4)</v>
      </c>
      <c r="C24" s="11" t="str">
        <f t="shared" si="0"/>
        <v/>
      </c>
      <c r="D24" s="11" t="str">
        <f t="shared" si="1"/>
        <v/>
      </c>
      <c r="E24" s="11"/>
      <c r="F24" s="11"/>
      <c r="G24" s="11"/>
      <c r="H24" s="29"/>
      <c r="I24" s="29"/>
      <c r="J24" s="29"/>
      <c r="K24" s="29"/>
      <c r="L24" s="29"/>
      <c r="M24" s="12" t="str">
        <f t="shared" si="2"/>
        <v/>
      </c>
      <c r="N24" s="30"/>
      <c r="O24" s="30"/>
      <c r="P24" s="30"/>
      <c r="Q24" s="30"/>
      <c r="R24" s="30"/>
      <c r="S24" s="32"/>
      <c r="T24" s="32"/>
      <c r="U24" s="33"/>
      <c r="V24" s="34"/>
    </row>
    <row r="25" spans="1:22">
      <c r="A25" s="9">
        <v>15</v>
      </c>
      <c r="B25" s="10" t="str">
        <f>Input!B39</f>
        <v/>
      </c>
      <c r="C25" s="11" t="str">
        <f t="shared" si="0"/>
        <v/>
      </c>
      <c r="D25" s="11" t="str">
        <f t="shared" si="1"/>
        <v/>
      </c>
      <c r="E25" s="11" t="str">
        <f t="shared" ref="E25:E33" si="3">M118</f>
        <v/>
      </c>
      <c r="F25" s="11" t="str">
        <f t="shared" ref="F25:F33" si="4">M149</f>
        <v/>
      </c>
      <c r="G25" s="11" t="str">
        <f t="shared" ref="G25:G33" si="5">M180</f>
        <v/>
      </c>
      <c r="H25" s="29"/>
      <c r="I25" s="29"/>
      <c r="J25" s="29"/>
      <c r="K25" s="29"/>
      <c r="L25" s="29"/>
      <c r="M25" s="12" t="str">
        <f t="shared" si="2"/>
        <v/>
      </c>
      <c r="N25" s="30"/>
      <c r="O25" s="30"/>
      <c r="P25" s="30"/>
      <c r="Q25" s="30"/>
      <c r="R25" s="30"/>
      <c r="S25" s="32"/>
      <c r="T25" s="32"/>
      <c r="U25" s="33"/>
      <c r="V25" s="34"/>
    </row>
    <row r="26" spans="1:22">
      <c r="A26" s="9">
        <v>16</v>
      </c>
      <c r="B26" s="10" t="str">
        <f>Input!B40</f>
        <v/>
      </c>
      <c r="C26" s="11" t="str">
        <f t="shared" si="0"/>
        <v/>
      </c>
      <c r="D26" s="11" t="str">
        <f t="shared" si="1"/>
        <v/>
      </c>
      <c r="E26" s="11" t="str">
        <f t="shared" si="3"/>
        <v/>
      </c>
      <c r="F26" s="11" t="str">
        <f t="shared" si="4"/>
        <v/>
      </c>
      <c r="G26" s="11" t="str">
        <f t="shared" si="5"/>
        <v/>
      </c>
      <c r="H26" s="29"/>
      <c r="I26" s="29"/>
      <c r="J26" s="29"/>
      <c r="K26" s="29"/>
      <c r="L26" s="29"/>
      <c r="M26" s="12" t="str">
        <f t="shared" si="2"/>
        <v/>
      </c>
      <c r="N26" s="30"/>
      <c r="O26" s="30"/>
      <c r="P26" s="30"/>
      <c r="Q26" s="30"/>
      <c r="R26" s="30"/>
      <c r="S26" s="32"/>
      <c r="T26" s="32"/>
      <c r="U26" s="33"/>
      <c r="V26" s="34"/>
    </row>
    <row r="27" spans="1:22">
      <c r="A27" s="9">
        <v>17</v>
      </c>
      <c r="B27" s="10" t="str">
        <f>Input!B41</f>
        <v/>
      </c>
      <c r="C27" s="11" t="str">
        <f t="shared" si="0"/>
        <v/>
      </c>
      <c r="D27" s="11" t="str">
        <f t="shared" si="1"/>
        <v/>
      </c>
      <c r="E27" s="11" t="str">
        <f t="shared" si="3"/>
        <v/>
      </c>
      <c r="F27" s="11" t="str">
        <f t="shared" si="4"/>
        <v/>
      </c>
      <c r="G27" s="11" t="str">
        <f t="shared" si="5"/>
        <v/>
      </c>
      <c r="H27" s="29"/>
      <c r="I27" s="29"/>
      <c r="J27" s="29"/>
      <c r="K27" s="29"/>
      <c r="L27" s="29"/>
      <c r="M27" s="12" t="str">
        <f t="shared" si="2"/>
        <v/>
      </c>
      <c r="N27" s="30"/>
      <c r="O27" s="30"/>
      <c r="P27" s="30"/>
      <c r="Q27" s="30"/>
      <c r="R27" s="30"/>
      <c r="S27" s="32"/>
      <c r="T27" s="32"/>
      <c r="U27" s="33"/>
      <c r="V27" s="34"/>
    </row>
    <row r="28" spans="1:22">
      <c r="A28" s="9">
        <v>18</v>
      </c>
      <c r="B28" s="10" t="str">
        <f>Input!B42</f>
        <v/>
      </c>
      <c r="C28" s="11" t="str">
        <f t="shared" si="0"/>
        <v/>
      </c>
      <c r="D28" s="11" t="str">
        <f t="shared" si="1"/>
        <v/>
      </c>
      <c r="E28" s="11" t="str">
        <f t="shared" si="3"/>
        <v/>
      </c>
      <c r="F28" s="11" t="str">
        <f t="shared" si="4"/>
        <v/>
      </c>
      <c r="G28" s="11" t="str">
        <f t="shared" si="5"/>
        <v/>
      </c>
      <c r="H28" s="29"/>
      <c r="I28" s="29"/>
      <c r="J28" s="29"/>
      <c r="K28" s="29"/>
      <c r="L28" s="29"/>
      <c r="M28" s="12" t="str">
        <f t="shared" si="2"/>
        <v/>
      </c>
      <c r="N28" s="30"/>
      <c r="O28" s="30"/>
      <c r="P28" s="30"/>
      <c r="Q28" s="30"/>
      <c r="R28" s="30"/>
      <c r="S28" s="32"/>
      <c r="T28" s="32"/>
      <c r="U28" s="33"/>
      <c r="V28" s="34"/>
    </row>
    <row r="29" spans="1:22">
      <c r="A29" s="9">
        <v>19</v>
      </c>
      <c r="B29" s="10" t="str">
        <f>Input!B43</f>
        <v/>
      </c>
      <c r="C29" s="11" t="str">
        <f t="shared" si="0"/>
        <v/>
      </c>
      <c r="D29" s="11" t="str">
        <f t="shared" si="1"/>
        <v/>
      </c>
      <c r="E29" s="11" t="str">
        <f t="shared" si="3"/>
        <v/>
      </c>
      <c r="F29" s="11" t="str">
        <f t="shared" si="4"/>
        <v/>
      </c>
      <c r="G29" s="11" t="str">
        <f t="shared" si="5"/>
        <v/>
      </c>
      <c r="H29" s="29"/>
      <c r="I29" s="29"/>
      <c r="J29" s="29"/>
      <c r="K29" s="29"/>
      <c r="L29" s="29"/>
      <c r="M29" s="12" t="str">
        <f t="shared" si="2"/>
        <v/>
      </c>
      <c r="N29" s="30"/>
      <c r="O29" s="30"/>
      <c r="P29" s="30"/>
      <c r="Q29" s="30"/>
      <c r="R29" s="30"/>
      <c r="S29" s="32"/>
      <c r="T29" s="32"/>
      <c r="U29" s="33"/>
      <c r="V29" s="34"/>
    </row>
    <row r="30" spans="1:22">
      <c r="A30" s="9">
        <v>20</v>
      </c>
      <c r="B30" s="10" t="str">
        <f>Input!B44</f>
        <v/>
      </c>
      <c r="C30" s="11" t="str">
        <f t="shared" si="0"/>
        <v/>
      </c>
      <c r="D30" s="11" t="str">
        <f t="shared" si="1"/>
        <v/>
      </c>
      <c r="E30" s="11" t="str">
        <f t="shared" si="3"/>
        <v/>
      </c>
      <c r="F30" s="11" t="str">
        <f t="shared" si="4"/>
        <v/>
      </c>
      <c r="G30" s="11" t="str">
        <f t="shared" si="5"/>
        <v/>
      </c>
      <c r="H30" s="29"/>
      <c r="I30" s="29"/>
      <c r="J30" s="29"/>
      <c r="K30" s="29"/>
      <c r="L30" s="29"/>
      <c r="M30" s="12" t="str">
        <f t="shared" si="2"/>
        <v/>
      </c>
      <c r="N30" s="30"/>
      <c r="O30" s="30"/>
      <c r="P30" s="30"/>
      <c r="Q30" s="30"/>
      <c r="R30" s="30"/>
      <c r="S30" s="32"/>
      <c r="T30" s="32"/>
      <c r="U30" s="33"/>
      <c r="V30" s="34"/>
    </row>
    <row r="31" spans="1:22">
      <c r="A31" s="9">
        <v>21</v>
      </c>
      <c r="B31" s="10" t="str">
        <f>Input!B45</f>
        <v/>
      </c>
      <c r="C31" s="11" t="str">
        <f t="shared" si="0"/>
        <v/>
      </c>
      <c r="D31" s="11" t="str">
        <f t="shared" si="1"/>
        <v/>
      </c>
      <c r="E31" s="11" t="str">
        <f t="shared" si="3"/>
        <v/>
      </c>
      <c r="F31" s="11" t="str">
        <f t="shared" si="4"/>
        <v/>
      </c>
      <c r="G31" s="11" t="str">
        <f t="shared" si="5"/>
        <v/>
      </c>
      <c r="H31" s="29"/>
      <c r="I31" s="29"/>
      <c r="J31" s="29"/>
      <c r="K31" s="29"/>
      <c r="L31" s="29"/>
      <c r="M31" s="12" t="str">
        <f t="shared" si="2"/>
        <v/>
      </c>
      <c r="N31" s="30"/>
      <c r="O31" s="30"/>
      <c r="P31" s="30"/>
      <c r="Q31" s="30"/>
      <c r="R31" s="30"/>
      <c r="S31" s="32"/>
      <c r="T31" s="32"/>
      <c r="U31" s="33"/>
      <c r="V31" s="34"/>
    </row>
    <row r="32" spans="1:22">
      <c r="A32" s="9">
        <v>22</v>
      </c>
      <c r="B32" s="10" t="str">
        <f>Input!B46</f>
        <v/>
      </c>
      <c r="C32" s="11" t="str">
        <f t="shared" si="0"/>
        <v/>
      </c>
      <c r="D32" s="11" t="str">
        <f t="shared" si="1"/>
        <v/>
      </c>
      <c r="E32" s="11" t="str">
        <f t="shared" si="3"/>
        <v/>
      </c>
      <c r="F32" s="11" t="str">
        <f t="shared" si="4"/>
        <v/>
      </c>
      <c r="G32" s="11" t="str">
        <f t="shared" si="5"/>
        <v/>
      </c>
      <c r="H32" s="29"/>
      <c r="I32" s="29"/>
      <c r="J32" s="29"/>
      <c r="K32" s="29"/>
      <c r="L32" s="29"/>
      <c r="M32" s="12" t="str">
        <f t="shared" si="2"/>
        <v/>
      </c>
      <c r="N32" s="30"/>
      <c r="O32" s="30"/>
      <c r="P32" s="30"/>
      <c r="Q32" s="30"/>
      <c r="R32" s="30"/>
      <c r="S32" s="32"/>
      <c r="T32" s="32"/>
      <c r="U32" s="33"/>
      <c r="V32" s="34"/>
    </row>
    <row r="33" spans="1:22">
      <c r="A33" s="9">
        <v>23</v>
      </c>
      <c r="B33" s="10" t="str">
        <f>Input!B47</f>
        <v/>
      </c>
      <c r="C33" s="11" t="str">
        <f t="shared" si="0"/>
        <v/>
      </c>
      <c r="D33" s="11" t="str">
        <f t="shared" si="1"/>
        <v/>
      </c>
      <c r="E33" s="11" t="str">
        <f t="shared" si="3"/>
        <v/>
      </c>
      <c r="F33" s="11" t="str">
        <f t="shared" si="4"/>
        <v/>
      </c>
      <c r="G33" s="11" t="str">
        <f t="shared" si="5"/>
        <v/>
      </c>
      <c r="H33" s="29"/>
      <c r="I33" s="29"/>
      <c r="J33" s="29"/>
      <c r="K33" s="29"/>
      <c r="L33" s="29"/>
      <c r="M33" s="12" t="str">
        <f t="shared" si="2"/>
        <v/>
      </c>
      <c r="N33" s="30"/>
      <c r="O33" s="30"/>
      <c r="P33" s="30"/>
      <c r="Q33" s="30"/>
      <c r="R33" s="30"/>
      <c r="S33" s="32"/>
      <c r="T33" s="32"/>
      <c r="U33" s="33"/>
      <c r="V33" s="34"/>
    </row>
    <row r="34" spans="1:22">
      <c r="A34" s="9">
        <v>24</v>
      </c>
      <c r="B34" s="10" t="str">
        <f>Input!B48</f>
        <v/>
      </c>
      <c r="C34" s="11" t="str">
        <f t="shared" ref="C34:C36" si="6">M65</f>
        <v/>
      </c>
      <c r="D34" s="11" t="str">
        <f t="shared" ref="D34:D36" si="7">M96</f>
        <v/>
      </c>
      <c r="E34" s="11" t="str">
        <f t="shared" ref="E34:E36" si="8">M127</f>
        <v/>
      </c>
      <c r="F34" s="11" t="str">
        <f t="shared" ref="F34:F36" si="9">M158</f>
        <v/>
      </c>
      <c r="G34" s="11" t="str">
        <f t="shared" ref="G34:G36" si="10">M189</f>
        <v/>
      </c>
      <c r="H34" s="29"/>
      <c r="I34" s="29"/>
      <c r="J34" s="29"/>
      <c r="K34" s="29"/>
      <c r="L34" s="29"/>
      <c r="M34" s="12" t="str">
        <f t="shared" ref="M34:M36" si="11">IFERROR(ROUND(C34*C$10+D34*D$10+E34*E$10+F34*F$10+G34*G$10,2),"")</f>
        <v/>
      </c>
      <c r="N34" s="30"/>
      <c r="O34" s="30"/>
      <c r="P34" s="30"/>
      <c r="Q34" s="30"/>
      <c r="R34" s="30"/>
      <c r="S34" s="32"/>
      <c r="T34" s="32"/>
      <c r="U34" s="33"/>
      <c r="V34" s="34"/>
    </row>
    <row r="35" spans="1:22">
      <c r="A35" s="9">
        <v>25</v>
      </c>
      <c r="B35" s="10" t="str">
        <f>Input!B49</f>
        <v/>
      </c>
      <c r="C35" s="11" t="str">
        <f t="shared" si="6"/>
        <v/>
      </c>
      <c r="D35" s="11" t="str">
        <f t="shared" si="7"/>
        <v/>
      </c>
      <c r="E35" s="11" t="str">
        <f t="shared" si="8"/>
        <v/>
      </c>
      <c r="F35" s="11" t="str">
        <f t="shared" si="9"/>
        <v/>
      </c>
      <c r="G35" s="11" t="str">
        <f t="shared" si="10"/>
        <v/>
      </c>
      <c r="H35" s="29"/>
      <c r="I35" s="29"/>
      <c r="J35" s="29"/>
      <c r="K35" s="29"/>
      <c r="L35" s="29"/>
      <c r="M35" s="12" t="str">
        <f t="shared" si="11"/>
        <v/>
      </c>
      <c r="N35" s="30"/>
      <c r="O35" s="30"/>
      <c r="P35" s="30"/>
      <c r="Q35" s="30"/>
      <c r="R35" s="30"/>
      <c r="S35" s="32"/>
      <c r="T35" s="32"/>
      <c r="U35" s="33"/>
      <c r="V35" s="34"/>
    </row>
    <row r="36" spans="1:22">
      <c r="A36" s="9">
        <v>26</v>
      </c>
      <c r="B36" s="10" t="str">
        <f>Input!B50</f>
        <v/>
      </c>
      <c r="C36" s="11" t="str">
        <f t="shared" si="6"/>
        <v/>
      </c>
      <c r="D36" s="11" t="str">
        <f t="shared" si="7"/>
        <v/>
      </c>
      <c r="E36" s="11" t="str">
        <f t="shared" si="8"/>
        <v/>
      </c>
      <c r="F36" s="11" t="str">
        <f t="shared" si="9"/>
        <v/>
      </c>
      <c r="G36" s="11" t="str">
        <f t="shared" si="10"/>
        <v/>
      </c>
      <c r="H36" s="29"/>
      <c r="I36" s="29"/>
      <c r="J36" s="29"/>
      <c r="K36" s="29"/>
      <c r="L36" s="29"/>
      <c r="M36" s="12" t="str">
        <f t="shared" si="11"/>
        <v/>
      </c>
      <c r="N36" s="30"/>
      <c r="O36" s="30"/>
      <c r="P36" s="30"/>
      <c r="Q36" s="30"/>
      <c r="R36" s="30"/>
      <c r="S36" s="32"/>
      <c r="T36" s="32"/>
      <c r="U36" s="33"/>
      <c r="V36" s="34"/>
    </row>
    <row r="38" spans="19:21">
      <c r="S38" s="13"/>
      <c r="T38" s="13"/>
      <c r="U38" s="13"/>
    </row>
    <row r="39" spans="1:19">
      <c r="A39" s="98" t="s">
        <v>178</v>
      </c>
      <c r="B39" s="24" t="s">
        <v>179</v>
      </c>
      <c r="S39" s="14"/>
    </row>
    <row r="41" spans="2:13">
      <c r="B41" s="12" t="s">
        <v>180</v>
      </c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12" t="s">
        <v>181</v>
      </c>
    </row>
    <row r="42" spans="1:19">
      <c r="A42" s="9">
        <v>1</v>
      </c>
      <c r="B42" s="10" t="str">
        <f t="shared" ref="B42:B67" si="12">B11</f>
        <v>Justin Surlaya (8.1)</v>
      </c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12" t="str">
        <f>IFERROR(ROUND(AVERAGE(C42:L42),2),"")</f>
        <v/>
      </c>
      <c r="S42" s="14"/>
    </row>
    <row r="43" spans="1:13">
      <c r="A43" s="9">
        <v>2</v>
      </c>
      <c r="B43" s="10" t="str">
        <f t="shared" si="12"/>
        <v>Keisha Viola (8.1)</v>
      </c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12" t="str">
        <f t="shared" ref="M43:M67" si="13">IFERROR(ROUND(AVERAGE(C43:L43),2),"")</f>
        <v/>
      </c>
    </row>
    <row r="44" spans="1:13">
      <c r="A44" s="9">
        <v>3</v>
      </c>
      <c r="B44" s="10" t="str">
        <f t="shared" si="12"/>
        <v>Jonathan Samuel (8.2)</v>
      </c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12" t="str">
        <f t="shared" si="13"/>
        <v/>
      </c>
    </row>
    <row r="45" spans="1:13">
      <c r="A45" s="9">
        <v>4</v>
      </c>
      <c r="B45" s="10" t="str">
        <f t="shared" si="12"/>
        <v>Raul (8.2)</v>
      </c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12" t="str">
        <f t="shared" si="13"/>
        <v/>
      </c>
    </row>
    <row r="46" spans="1:13">
      <c r="A46" s="9">
        <v>5</v>
      </c>
      <c r="B46" s="10" t="str">
        <f t="shared" si="12"/>
        <v>Grace Yohana Setiadi (8.2)</v>
      </c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12" t="str">
        <f t="shared" si="13"/>
        <v/>
      </c>
    </row>
    <row r="47" spans="1:13">
      <c r="A47" s="9">
        <v>6</v>
      </c>
      <c r="B47" s="10" t="str">
        <f t="shared" si="12"/>
        <v>Marvel Rudy (8.2)</v>
      </c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12" t="str">
        <f t="shared" si="13"/>
        <v/>
      </c>
    </row>
    <row r="48" spans="1:13">
      <c r="A48" s="9">
        <v>7</v>
      </c>
      <c r="B48" s="10" t="str">
        <f t="shared" si="12"/>
        <v>Makaio Wimilie (8.3)</v>
      </c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12" t="str">
        <f t="shared" si="13"/>
        <v/>
      </c>
    </row>
    <row r="49" spans="1:13">
      <c r="A49" s="9">
        <v>8</v>
      </c>
      <c r="B49" s="10" t="str">
        <f t="shared" si="12"/>
        <v>Kenneth (8.3)</v>
      </c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12" t="str">
        <f t="shared" si="13"/>
        <v/>
      </c>
    </row>
    <row r="50" spans="1:13">
      <c r="A50" s="9">
        <v>9</v>
      </c>
      <c r="B50" s="10" t="str">
        <f t="shared" si="12"/>
        <v>Owen (8.4)</v>
      </c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12" t="str">
        <f t="shared" si="13"/>
        <v/>
      </c>
    </row>
    <row r="51" spans="1:13">
      <c r="A51" s="9">
        <v>10</v>
      </c>
      <c r="B51" s="10" t="str">
        <f t="shared" si="12"/>
        <v>Ben  Kristofer (8.4)</v>
      </c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12" t="str">
        <f t="shared" si="13"/>
        <v/>
      </c>
    </row>
    <row r="52" spans="1:13">
      <c r="A52" s="9">
        <v>11</v>
      </c>
      <c r="B52" s="10" t="str">
        <f t="shared" si="12"/>
        <v>Michael Ethan (8.4)</v>
      </c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12" t="str">
        <f t="shared" si="13"/>
        <v/>
      </c>
    </row>
    <row r="53" spans="1:13">
      <c r="A53" s="9">
        <v>12</v>
      </c>
      <c r="B53" s="10" t="str">
        <f t="shared" si="12"/>
        <v>Martina Emmanuel (8.4)</v>
      </c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12" t="str">
        <f t="shared" si="13"/>
        <v/>
      </c>
    </row>
    <row r="54" spans="1:13">
      <c r="A54" s="9">
        <v>13</v>
      </c>
      <c r="B54" s="10" t="str">
        <f t="shared" si="12"/>
        <v>Rayland Chandra (8.4)</v>
      </c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12" t="str">
        <f t="shared" si="13"/>
        <v/>
      </c>
    </row>
    <row r="55" spans="1:13">
      <c r="A55" s="9">
        <v>14</v>
      </c>
      <c r="B55" s="10" t="str">
        <f t="shared" si="12"/>
        <v>Jason Koswara )8.4)</v>
      </c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12" t="str">
        <f t="shared" si="13"/>
        <v/>
      </c>
    </row>
    <row r="56" spans="1:13">
      <c r="A56" s="9">
        <v>15</v>
      </c>
      <c r="B56" s="10" t="str">
        <f t="shared" si="12"/>
        <v/>
      </c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12" t="str">
        <f t="shared" si="13"/>
        <v/>
      </c>
    </row>
    <row r="57" spans="1:13">
      <c r="A57" s="9">
        <v>16</v>
      </c>
      <c r="B57" s="10" t="str">
        <f t="shared" si="12"/>
        <v/>
      </c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12" t="str">
        <f t="shared" si="13"/>
        <v/>
      </c>
    </row>
    <row r="58" spans="1:13">
      <c r="A58" s="9">
        <v>17</v>
      </c>
      <c r="B58" s="10" t="str">
        <f t="shared" si="12"/>
        <v/>
      </c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12" t="str">
        <f t="shared" si="13"/>
        <v/>
      </c>
    </row>
    <row r="59" spans="1:13">
      <c r="A59" s="9">
        <v>18</v>
      </c>
      <c r="B59" s="10" t="str">
        <f t="shared" si="12"/>
        <v/>
      </c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12" t="str">
        <f t="shared" si="13"/>
        <v/>
      </c>
    </row>
    <row r="60" spans="1:13">
      <c r="A60" s="9">
        <v>19</v>
      </c>
      <c r="B60" s="10" t="str">
        <f t="shared" si="12"/>
        <v/>
      </c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12" t="str">
        <f t="shared" si="13"/>
        <v/>
      </c>
    </row>
    <row r="61" spans="1:13">
      <c r="A61" s="9">
        <v>20</v>
      </c>
      <c r="B61" s="10" t="str">
        <f t="shared" si="12"/>
        <v/>
      </c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12" t="str">
        <f t="shared" si="13"/>
        <v/>
      </c>
    </row>
    <row r="62" spans="1:13">
      <c r="A62" s="9">
        <v>21</v>
      </c>
      <c r="B62" s="10" t="str">
        <f t="shared" si="12"/>
        <v/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12" t="str">
        <f t="shared" si="13"/>
        <v/>
      </c>
    </row>
    <row r="63" spans="1:13">
      <c r="A63" s="9">
        <v>22</v>
      </c>
      <c r="B63" s="10" t="str">
        <f t="shared" si="12"/>
        <v/>
      </c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12" t="str">
        <f t="shared" si="13"/>
        <v/>
      </c>
    </row>
    <row r="64" spans="1:13">
      <c r="A64" s="9">
        <v>23</v>
      </c>
      <c r="B64" s="10" t="str">
        <f t="shared" si="12"/>
        <v/>
      </c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12" t="str">
        <f t="shared" si="13"/>
        <v/>
      </c>
    </row>
    <row r="65" spans="1:13">
      <c r="A65" s="9">
        <v>24</v>
      </c>
      <c r="B65" s="10" t="str">
        <f t="shared" si="12"/>
        <v/>
      </c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12" t="str">
        <f t="shared" si="13"/>
        <v/>
      </c>
    </row>
    <row r="66" spans="1:13">
      <c r="A66" s="9">
        <v>25</v>
      </c>
      <c r="B66" s="10" t="str">
        <f t="shared" si="12"/>
        <v/>
      </c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12" t="str">
        <f t="shared" si="13"/>
        <v/>
      </c>
    </row>
    <row r="67" spans="1:13">
      <c r="A67" s="9">
        <v>26</v>
      </c>
      <c r="B67" s="10" t="str">
        <f t="shared" si="12"/>
        <v/>
      </c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12" t="str">
        <f t="shared" si="13"/>
        <v/>
      </c>
    </row>
    <row r="70" spans="1:2">
      <c r="A70" s="2" t="s">
        <v>182</v>
      </c>
      <c r="B70" s="24" t="s">
        <v>183</v>
      </c>
    </row>
    <row r="72" spans="2:13">
      <c r="B72" s="12" t="s">
        <v>180</v>
      </c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12" t="s">
        <v>181</v>
      </c>
    </row>
    <row r="73" spans="1:13">
      <c r="A73" s="9">
        <v>1</v>
      </c>
      <c r="B73" s="10" t="str">
        <f t="shared" ref="B73:B98" si="14">B11</f>
        <v>Justin Surlaya (8.1)</v>
      </c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12" t="str">
        <f>IFERROR(ROUND(AVERAGE(C73:L73),2),"")</f>
        <v/>
      </c>
    </row>
    <row r="74" spans="1:13">
      <c r="A74" s="9">
        <v>2</v>
      </c>
      <c r="B74" s="10" t="str">
        <f t="shared" si="14"/>
        <v>Keisha Viola (8.1)</v>
      </c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12" t="str">
        <f t="shared" ref="M74:M98" si="15">IFERROR(ROUND(AVERAGE(C74:L74),2),"")</f>
        <v/>
      </c>
    </row>
    <row r="75" spans="1:13">
      <c r="A75" s="9">
        <v>3</v>
      </c>
      <c r="B75" s="10" t="str">
        <f t="shared" si="14"/>
        <v>Jonathan Samuel (8.2)</v>
      </c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12" t="str">
        <f t="shared" si="15"/>
        <v/>
      </c>
    </row>
    <row r="76" spans="1:13">
      <c r="A76" s="9">
        <v>4</v>
      </c>
      <c r="B76" s="10" t="str">
        <f t="shared" si="14"/>
        <v>Raul (8.2)</v>
      </c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12" t="str">
        <f t="shared" si="15"/>
        <v/>
      </c>
    </row>
    <row r="77" spans="1:13">
      <c r="A77" s="9">
        <v>5</v>
      </c>
      <c r="B77" s="10" t="str">
        <f t="shared" si="14"/>
        <v>Grace Yohana Setiadi (8.2)</v>
      </c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12" t="str">
        <f t="shared" si="15"/>
        <v/>
      </c>
    </row>
    <row r="78" spans="1:13">
      <c r="A78" s="9">
        <v>6</v>
      </c>
      <c r="B78" s="10" t="str">
        <f t="shared" si="14"/>
        <v>Marvel Rudy (8.2)</v>
      </c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12" t="str">
        <f t="shared" si="15"/>
        <v/>
      </c>
    </row>
    <row r="79" spans="1:13">
      <c r="A79" s="9">
        <v>7</v>
      </c>
      <c r="B79" s="10" t="str">
        <f t="shared" si="14"/>
        <v>Makaio Wimilie (8.3)</v>
      </c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12" t="str">
        <f t="shared" si="15"/>
        <v/>
      </c>
    </row>
    <row r="80" spans="1:13">
      <c r="A80" s="9">
        <v>8</v>
      </c>
      <c r="B80" s="10" t="str">
        <f t="shared" si="14"/>
        <v>Kenneth (8.3)</v>
      </c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12" t="str">
        <f t="shared" si="15"/>
        <v/>
      </c>
    </row>
    <row r="81" spans="1:13">
      <c r="A81" s="9">
        <v>9</v>
      </c>
      <c r="B81" s="10" t="str">
        <f t="shared" si="14"/>
        <v>Owen (8.4)</v>
      </c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12" t="str">
        <f t="shared" si="15"/>
        <v/>
      </c>
    </row>
    <row r="82" spans="1:13">
      <c r="A82" s="9">
        <v>10</v>
      </c>
      <c r="B82" s="10" t="str">
        <f t="shared" si="14"/>
        <v>Ben  Kristofer (8.4)</v>
      </c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12" t="str">
        <f t="shared" si="15"/>
        <v/>
      </c>
    </row>
    <row r="83" spans="1:13">
      <c r="A83" s="9">
        <v>11</v>
      </c>
      <c r="B83" s="10" t="str">
        <f t="shared" si="14"/>
        <v>Michael Ethan (8.4)</v>
      </c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12" t="str">
        <f t="shared" si="15"/>
        <v/>
      </c>
    </row>
    <row r="84" spans="1:13">
      <c r="A84" s="9">
        <v>12</v>
      </c>
      <c r="B84" s="10" t="str">
        <f t="shared" si="14"/>
        <v>Martina Emmanuel (8.4)</v>
      </c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12" t="str">
        <f t="shared" si="15"/>
        <v/>
      </c>
    </row>
    <row r="85" spans="1:13">
      <c r="A85" s="9">
        <v>13</v>
      </c>
      <c r="B85" s="10" t="str">
        <f t="shared" si="14"/>
        <v>Rayland Chandra (8.4)</v>
      </c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12" t="str">
        <f t="shared" si="15"/>
        <v/>
      </c>
    </row>
    <row r="86" spans="1:13">
      <c r="A86" s="9">
        <v>14</v>
      </c>
      <c r="B86" s="10" t="str">
        <f t="shared" si="14"/>
        <v>Jason Koswara )8.4)</v>
      </c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12" t="str">
        <f t="shared" si="15"/>
        <v/>
      </c>
    </row>
    <row r="87" spans="1:13">
      <c r="A87" s="9">
        <v>15</v>
      </c>
      <c r="B87" s="10" t="str">
        <f t="shared" si="14"/>
        <v/>
      </c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12" t="str">
        <f t="shared" si="15"/>
        <v/>
      </c>
    </row>
    <row r="88" spans="1:13">
      <c r="A88" s="9">
        <v>16</v>
      </c>
      <c r="B88" s="10" t="str">
        <f t="shared" si="14"/>
        <v/>
      </c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12" t="str">
        <f t="shared" si="15"/>
        <v/>
      </c>
    </row>
    <row r="89" spans="1:13">
      <c r="A89" s="9">
        <v>17</v>
      </c>
      <c r="B89" s="10" t="str">
        <f t="shared" si="14"/>
        <v/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12" t="str">
        <f t="shared" si="15"/>
        <v/>
      </c>
    </row>
    <row r="90" spans="1:13">
      <c r="A90" s="9">
        <v>18</v>
      </c>
      <c r="B90" s="10" t="str">
        <f t="shared" si="14"/>
        <v/>
      </c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12" t="str">
        <f t="shared" si="15"/>
        <v/>
      </c>
    </row>
    <row r="91" spans="1:13">
      <c r="A91" s="9">
        <v>19</v>
      </c>
      <c r="B91" s="10" t="str">
        <f t="shared" si="14"/>
        <v/>
      </c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12" t="str">
        <f t="shared" si="15"/>
        <v/>
      </c>
    </row>
    <row r="92" spans="1:13">
      <c r="A92" s="9">
        <v>20</v>
      </c>
      <c r="B92" s="10" t="str">
        <f t="shared" si="14"/>
        <v/>
      </c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12" t="str">
        <f t="shared" si="15"/>
        <v/>
      </c>
    </row>
    <row r="93" spans="1:13">
      <c r="A93" s="9">
        <v>21</v>
      </c>
      <c r="B93" s="10" t="str">
        <f t="shared" si="14"/>
        <v/>
      </c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12" t="str">
        <f t="shared" si="15"/>
        <v/>
      </c>
    </row>
    <row r="94" spans="1:13">
      <c r="A94" s="9">
        <v>22</v>
      </c>
      <c r="B94" s="10" t="str">
        <f t="shared" si="14"/>
        <v/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12" t="str">
        <f t="shared" si="15"/>
        <v/>
      </c>
    </row>
    <row r="95" spans="1:13">
      <c r="A95" s="9">
        <v>23</v>
      </c>
      <c r="B95" s="10" t="str">
        <f t="shared" si="14"/>
        <v/>
      </c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12" t="str">
        <f t="shared" si="15"/>
        <v/>
      </c>
    </row>
    <row r="96" spans="1:13">
      <c r="A96" s="9">
        <v>24</v>
      </c>
      <c r="B96" s="10" t="str">
        <f t="shared" si="14"/>
        <v/>
      </c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12" t="str">
        <f t="shared" si="15"/>
        <v/>
      </c>
    </row>
    <row r="97" spans="1:13">
      <c r="A97" s="9">
        <v>25</v>
      </c>
      <c r="B97" s="10" t="str">
        <f t="shared" si="14"/>
        <v/>
      </c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12" t="str">
        <f t="shared" si="15"/>
        <v/>
      </c>
    </row>
    <row r="98" spans="1:13">
      <c r="A98" s="9">
        <v>26</v>
      </c>
      <c r="B98" s="10" t="str">
        <f t="shared" si="14"/>
        <v/>
      </c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12" t="str">
        <f t="shared" si="15"/>
        <v/>
      </c>
    </row>
    <row r="101" spans="1:2">
      <c r="A101" s="2" t="s">
        <v>184</v>
      </c>
      <c r="B101" s="24" t="s">
        <v>185</v>
      </c>
    </row>
    <row r="103" spans="2:13">
      <c r="B103" s="12" t="s">
        <v>180</v>
      </c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12" t="s">
        <v>181</v>
      </c>
    </row>
    <row r="104" spans="1:13">
      <c r="A104" s="9">
        <v>1</v>
      </c>
      <c r="B104" s="10" t="str">
        <f t="shared" ref="B104:B129" si="16">B11</f>
        <v>Justin Surlaya (8.1)</v>
      </c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12" t="str">
        <f>IFERROR(ROUND(AVERAGE(C104:L104),2),"")</f>
        <v/>
      </c>
    </row>
    <row r="105" spans="1:13">
      <c r="A105" s="9">
        <v>2</v>
      </c>
      <c r="B105" s="10" t="str">
        <f t="shared" si="16"/>
        <v>Keisha Viola (8.1)</v>
      </c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12" t="str">
        <f t="shared" ref="M105:M129" si="17">IFERROR(ROUND(AVERAGE(C105:L105),2),"")</f>
        <v/>
      </c>
    </row>
    <row r="106" spans="1:13">
      <c r="A106" s="9">
        <v>3</v>
      </c>
      <c r="B106" s="10" t="str">
        <f t="shared" si="16"/>
        <v>Jonathan Samuel (8.2)</v>
      </c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12" t="str">
        <f t="shared" si="17"/>
        <v/>
      </c>
    </row>
    <row r="107" spans="1:13">
      <c r="A107" s="9">
        <v>4</v>
      </c>
      <c r="B107" s="10" t="str">
        <f t="shared" si="16"/>
        <v>Raul (8.2)</v>
      </c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12" t="str">
        <f t="shared" si="17"/>
        <v/>
      </c>
    </row>
    <row r="108" spans="1:13">
      <c r="A108" s="9">
        <v>5</v>
      </c>
      <c r="B108" s="10" t="str">
        <f t="shared" si="16"/>
        <v>Grace Yohana Setiadi (8.2)</v>
      </c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12" t="str">
        <f t="shared" si="17"/>
        <v/>
      </c>
    </row>
    <row r="109" spans="1:13">
      <c r="A109" s="9">
        <v>6</v>
      </c>
      <c r="B109" s="10" t="str">
        <f t="shared" si="16"/>
        <v>Marvel Rudy (8.2)</v>
      </c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12" t="str">
        <f t="shared" si="17"/>
        <v/>
      </c>
    </row>
    <row r="110" spans="1:13">
      <c r="A110" s="9">
        <v>7</v>
      </c>
      <c r="B110" s="10" t="str">
        <f t="shared" si="16"/>
        <v>Makaio Wimilie (8.3)</v>
      </c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12" t="str">
        <f t="shared" si="17"/>
        <v/>
      </c>
    </row>
    <row r="111" spans="1:13">
      <c r="A111" s="9">
        <v>8</v>
      </c>
      <c r="B111" s="10" t="str">
        <f t="shared" si="16"/>
        <v>Kenneth (8.3)</v>
      </c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12" t="str">
        <f t="shared" si="17"/>
        <v/>
      </c>
    </row>
    <row r="112" spans="1:13">
      <c r="A112" s="9">
        <v>9</v>
      </c>
      <c r="B112" s="10" t="str">
        <f t="shared" si="16"/>
        <v>Owen (8.4)</v>
      </c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12" t="str">
        <f t="shared" si="17"/>
        <v/>
      </c>
    </row>
    <row r="113" spans="1:13">
      <c r="A113" s="9">
        <v>10</v>
      </c>
      <c r="B113" s="10" t="str">
        <f t="shared" si="16"/>
        <v>Ben  Kristofer (8.4)</v>
      </c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12" t="str">
        <f t="shared" si="17"/>
        <v/>
      </c>
    </row>
    <row r="114" spans="1:13">
      <c r="A114" s="9">
        <v>11</v>
      </c>
      <c r="B114" s="10" t="str">
        <f t="shared" si="16"/>
        <v>Michael Ethan (8.4)</v>
      </c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12" t="str">
        <f t="shared" si="17"/>
        <v/>
      </c>
    </row>
    <row r="115" spans="1:13">
      <c r="A115" s="9">
        <v>12</v>
      </c>
      <c r="B115" s="10" t="str">
        <f t="shared" si="16"/>
        <v>Martina Emmanuel (8.4)</v>
      </c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12" t="str">
        <f t="shared" si="17"/>
        <v/>
      </c>
    </row>
    <row r="116" spans="1:13">
      <c r="A116" s="9">
        <v>13</v>
      </c>
      <c r="B116" s="10" t="str">
        <f t="shared" si="16"/>
        <v>Rayland Chandra (8.4)</v>
      </c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12" t="str">
        <f t="shared" si="17"/>
        <v/>
      </c>
    </row>
    <row r="117" spans="1:13">
      <c r="A117" s="9">
        <v>14</v>
      </c>
      <c r="B117" s="10" t="str">
        <f t="shared" si="16"/>
        <v>Jason Koswara )8.4)</v>
      </c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12" t="str">
        <f t="shared" si="17"/>
        <v/>
      </c>
    </row>
    <row r="118" spans="1:13">
      <c r="A118" s="9">
        <v>15</v>
      </c>
      <c r="B118" s="10" t="str">
        <f t="shared" si="16"/>
        <v/>
      </c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12" t="str">
        <f t="shared" si="17"/>
        <v/>
      </c>
    </row>
    <row r="119" spans="1:13">
      <c r="A119" s="9">
        <v>16</v>
      </c>
      <c r="B119" s="10" t="str">
        <f t="shared" si="16"/>
        <v/>
      </c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12" t="str">
        <f t="shared" si="17"/>
        <v/>
      </c>
    </row>
    <row r="120" spans="1:13">
      <c r="A120" s="9">
        <v>17</v>
      </c>
      <c r="B120" s="10" t="str">
        <f t="shared" si="16"/>
        <v/>
      </c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12" t="str">
        <f t="shared" si="17"/>
        <v/>
      </c>
    </row>
    <row r="121" spans="1:13">
      <c r="A121" s="9">
        <v>18</v>
      </c>
      <c r="B121" s="10" t="str">
        <f t="shared" si="16"/>
        <v/>
      </c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12" t="str">
        <f t="shared" si="17"/>
        <v/>
      </c>
    </row>
    <row r="122" spans="1:13">
      <c r="A122" s="9">
        <v>19</v>
      </c>
      <c r="B122" s="10" t="str">
        <f t="shared" si="16"/>
        <v/>
      </c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12" t="str">
        <f t="shared" si="17"/>
        <v/>
      </c>
    </row>
    <row r="123" spans="1:13">
      <c r="A123" s="9">
        <v>20</v>
      </c>
      <c r="B123" s="10" t="str">
        <f t="shared" si="16"/>
        <v/>
      </c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12" t="str">
        <f t="shared" si="17"/>
        <v/>
      </c>
    </row>
    <row r="124" spans="1:13">
      <c r="A124" s="9">
        <v>21</v>
      </c>
      <c r="B124" s="10" t="str">
        <f t="shared" si="16"/>
        <v/>
      </c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12" t="str">
        <f t="shared" si="17"/>
        <v/>
      </c>
    </row>
    <row r="125" spans="1:13">
      <c r="A125" s="9">
        <v>22</v>
      </c>
      <c r="B125" s="10" t="str">
        <f t="shared" si="16"/>
        <v/>
      </c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12" t="str">
        <f t="shared" si="17"/>
        <v/>
      </c>
    </row>
    <row r="126" spans="1:13">
      <c r="A126" s="9">
        <v>23</v>
      </c>
      <c r="B126" s="10" t="str">
        <f t="shared" si="16"/>
        <v/>
      </c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12" t="str">
        <f t="shared" si="17"/>
        <v/>
      </c>
    </row>
    <row r="127" spans="1:13">
      <c r="A127" s="9">
        <v>24</v>
      </c>
      <c r="B127" s="10" t="str">
        <f t="shared" si="16"/>
        <v/>
      </c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12" t="str">
        <f t="shared" si="17"/>
        <v/>
      </c>
    </row>
    <row r="128" spans="1:13">
      <c r="A128" s="9">
        <v>25</v>
      </c>
      <c r="B128" s="10" t="str">
        <f t="shared" si="16"/>
        <v/>
      </c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12" t="str">
        <f t="shared" si="17"/>
        <v/>
      </c>
    </row>
    <row r="129" spans="1:13">
      <c r="A129" s="9">
        <v>26</v>
      </c>
      <c r="B129" s="10" t="str">
        <f t="shared" si="16"/>
        <v/>
      </c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12" t="str">
        <f t="shared" si="17"/>
        <v/>
      </c>
    </row>
    <row r="132" spans="1:2">
      <c r="A132" s="2" t="s">
        <v>186</v>
      </c>
      <c r="B132" s="24" t="s">
        <v>187</v>
      </c>
    </row>
    <row r="134" spans="2:13">
      <c r="B134" s="12" t="s">
        <v>180</v>
      </c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12" t="s">
        <v>181</v>
      </c>
    </row>
    <row r="135" spans="1:13">
      <c r="A135" s="9">
        <v>1</v>
      </c>
      <c r="B135" s="10" t="str">
        <f t="shared" ref="B135:B160" si="18">B11</f>
        <v>Justin Surlaya (8.1)</v>
      </c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12" t="str">
        <f>IFERROR(ROUND(AVERAGE(C135:L135),2),"")</f>
        <v/>
      </c>
    </row>
    <row r="136" spans="1:13">
      <c r="A136" s="9">
        <v>2</v>
      </c>
      <c r="B136" s="10" t="str">
        <f t="shared" si="18"/>
        <v>Keisha Viola (8.1)</v>
      </c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12" t="str">
        <f t="shared" ref="M136:M160" si="19">IFERROR(ROUND(AVERAGE(C136:L136),2),"")</f>
        <v/>
      </c>
    </row>
    <row r="137" spans="1:13">
      <c r="A137" s="9">
        <v>3</v>
      </c>
      <c r="B137" s="10" t="str">
        <f t="shared" si="18"/>
        <v>Jonathan Samuel (8.2)</v>
      </c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12" t="str">
        <f t="shared" si="19"/>
        <v/>
      </c>
    </row>
    <row r="138" spans="1:13">
      <c r="A138" s="9">
        <v>4</v>
      </c>
      <c r="B138" s="10" t="str">
        <f t="shared" si="18"/>
        <v>Raul (8.2)</v>
      </c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12" t="str">
        <f t="shared" si="19"/>
        <v/>
      </c>
    </row>
    <row r="139" spans="1:13">
      <c r="A139" s="9">
        <v>5</v>
      </c>
      <c r="B139" s="10" t="str">
        <f t="shared" si="18"/>
        <v>Grace Yohana Setiadi (8.2)</v>
      </c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12" t="str">
        <f t="shared" si="19"/>
        <v/>
      </c>
    </row>
    <row r="140" spans="1:13">
      <c r="A140" s="9">
        <v>6</v>
      </c>
      <c r="B140" s="10" t="str">
        <f t="shared" si="18"/>
        <v>Marvel Rudy (8.2)</v>
      </c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12" t="str">
        <f t="shared" si="19"/>
        <v/>
      </c>
    </row>
    <row r="141" spans="1:13">
      <c r="A141" s="9">
        <v>7</v>
      </c>
      <c r="B141" s="10" t="str">
        <f t="shared" si="18"/>
        <v>Makaio Wimilie (8.3)</v>
      </c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12" t="str">
        <f t="shared" si="19"/>
        <v/>
      </c>
    </row>
    <row r="142" spans="1:13">
      <c r="A142" s="9">
        <v>8</v>
      </c>
      <c r="B142" s="10" t="str">
        <f t="shared" si="18"/>
        <v>Kenneth (8.3)</v>
      </c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12" t="str">
        <f t="shared" si="19"/>
        <v/>
      </c>
    </row>
    <row r="143" spans="1:13">
      <c r="A143" s="9">
        <v>9</v>
      </c>
      <c r="B143" s="10" t="str">
        <f t="shared" si="18"/>
        <v>Owen (8.4)</v>
      </c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12" t="str">
        <f t="shared" si="19"/>
        <v/>
      </c>
    </row>
    <row r="144" spans="1:13">
      <c r="A144" s="9">
        <v>10</v>
      </c>
      <c r="B144" s="10" t="str">
        <f t="shared" si="18"/>
        <v>Ben  Kristofer (8.4)</v>
      </c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12" t="str">
        <f t="shared" si="19"/>
        <v/>
      </c>
    </row>
    <row r="145" spans="1:13">
      <c r="A145" s="9">
        <v>11</v>
      </c>
      <c r="B145" s="10" t="str">
        <f t="shared" si="18"/>
        <v>Michael Ethan (8.4)</v>
      </c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12" t="str">
        <f t="shared" si="19"/>
        <v/>
      </c>
    </row>
    <row r="146" spans="1:13">
      <c r="A146" s="9">
        <v>12</v>
      </c>
      <c r="B146" s="10" t="str">
        <f t="shared" si="18"/>
        <v>Martina Emmanuel (8.4)</v>
      </c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12" t="str">
        <f t="shared" si="19"/>
        <v/>
      </c>
    </row>
    <row r="147" spans="1:13">
      <c r="A147" s="9">
        <v>13</v>
      </c>
      <c r="B147" s="10" t="str">
        <f t="shared" si="18"/>
        <v>Rayland Chandra (8.4)</v>
      </c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12" t="str">
        <f t="shared" si="19"/>
        <v/>
      </c>
    </row>
    <row r="148" spans="1:13">
      <c r="A148" s="9">
        <v>14</v>
      </c>
      <c r="B148" s="10" t="str">
        <f t="shared" si="18"/>
        <v>Jason Koswara )8.4)</v>
      </c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12" t="str">
        <f t="shared" si="19"/>
        <v/>
      </c>
    </row>
    <row r="149" spans="1:13">
      <c r="A149" s="9">
        <v>15</v>
      </c>
      <c r="B149" s="10" t="str">
        <f t="shared" si="18"/>
        <v/>
      </c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12" t="str">
        <f t="shared" si="19"/>
        <v/>
      </c>
    </row>
    <row r="150" spans="1:13">
      <c r="A150" s="9">
        <v>16</v>
      </c>
      <c r="B150" s="10" t="str">
        <f t="shared" si="18"/>
        <v/>
      </c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12" t="str">
        <f t="shared" si="19"/>
        <v/>
      </c>
    </row>
    <row r="151" spans="1:13">
      <c r="A151" s="9">
        <v>17</v>
      </c>
      <c r="B151" s="10" t="str">
        <f t="shared" si="18"/>
        <v/>
      </c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12" t="str">
        <f t="shared" si="19"/>
        <v/>
      </c>
    </row>
    <row r="152" spans="1:13">
      <c r="A152" s="9">
        <v>18</v>
      </c>
      <c r="B152" s="10" t="str">
        <f t="shared" si="18"/>
        <v/>
      </c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12" t="str">
        <f t="shared" si="19"/>
        <v/>
      </c>
    </row>
    <row r="153" spans="1:13">
      <c r="A153" s="9">
        <v>19</v>
      </c>
      <c r="B153" s="10" t="str">
        <f t="shared" si="18"/>
        <v/>
      </c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12" t="str">
        <f t="shared" si="19"/>
        <v/>
      </c>
    </row>
    <row r="154" spans="1:13">
      <c r="A154" s="9">
        <v>20</v>
      </c>
      <c r="B154" s="10" t="str">
        <f t="shared" si="18"/>
        <v/>
      </c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12" t="str">
        <f t="shared" si="19"/>
        <v/>
      </c>
    </row>
    <row r="155" spans="1:13">
      <c r="A155" s="9">
        <v>21</v>
      </c>
      <c r="B155" s="10" t="str">
        <f t="shared" si="18"/>
        <v/>
      </c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12" t="str">
        <f t="shared" si="19"/>
        <v/>
      </c>
    </row>
    <row r="156" spans="1:13">
      <c r="A156" s="9">
        <v>22</v>
      </c>
      <c r="B156" s="10" t="str">
        <f t="shared" si="18"/>
        <v/>
      </c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12" t="str">
        <f t="shared" si="19"/>
        <v/>
      </c>
    </row>
    <row r="157" spans="1:13">
      <c r="A157" s="9">
        <v>23</v>
      </c>
      <c r="B157" s="10" t="str">
        <f t="shared" si="18"/>
        <v/>
      </c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12" t="str">
        <f t="shared" si="19"/>
        <v/>
      </c>
    </row>
    <row r="158" spans="1:13">
      <c r="A158" s="9">
        <v>24</v>
      </c>
      <c r="B158" s="10" t="str">
        <f t="shared" si="18"/>
        <v/>
      </c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12" t="str">
        <f t="shared" si="19"/>
        <v/>
      </c>
    </row>
    <row r="159" spans="1:13">
      <c r="A159" s="9">
        <v>25</v>
      </c>
      <c r="B159" s="10" t="str">
        <f t="shared" si="18"/>
        <v/>
      </c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12" t="str">
        <f t="shared" si="19"/>
        <v/>
      </c>
    </row>
    <row r="160" spans="1:13">
      <c r="A160" s="9">
        <v>26</v>
      </c>
      <c r="B160" s="10" t="str">
        <f t="shared" si="18"/>
        <v/>
      </c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12" t="str">
        <f t="shared" si="19"/>
        <v/>
      </c>
    </row>
    <row r="163" spans="1:2">
      <c r="A163" s="2" t="s">
        <v>188</v>
      </c>
      <c r="B163" s="24"/>
    </row>
    <row r="165" spans="2:13">
      <c r="B165" s="12" t="s">
        <v>180</v>
      </c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12" t="s">
        <v>181</v>
      </c>
    </row>
    <row r="166" spans="1:13">
      <c r="A166" s="9">
        <v>1</v>
      </c>
      <c r="B166" s="10" t="str">
        <f t="shared" ref="B166:B191" si="20">B11</f>
        <v>Justin Surlaya (8.1)</v>
      </c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12" t="str">
        <f>IFERROR(ROUND(AVERAGE(C166:L166),2),"")</f>
        <v/>
      </c>
    </row>
    <row r="167" spans="1:13">
      <c r="A167" s="9">
        <v>2</v>
      </c>
      <c r="B167" s="10" t="str">
        <f t="shared" si="20"/>
        <v>Keisha Viola (8.1)</v>
      </c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12" t="str">
        <f t="shared" ref="M167:M191" si="21">IFERROR(ROUND(AVERAGE(C167:L167),2),"")</f>
        <v/>
      </c>
    </row>
    <row r="168" spans="1:13">
      <c r="A168" s="9">
        <v>3</v>
      </c>
      <c r="B168" s="10" t="str">
        <f t="shared" si="20"/>
        <v>Jonathan Samuel (8.2)</v>
      </c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12" t="str">
        <f t="shared" si="21"/>
        <v/>
      </c>
    </row>
    <row r="169" spans="1:13">
      <c r="A169" s="9">
        <v>4</v>
      </c>
      <c r="B169" s="10" t="str">
        <f t="shared" si="20"/>
        <v>Raul (8.2)</v>
      </c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12" t="str">
        <f t="shared" si="21"/>
        <v/>
      </c>
    </row>
    <row r="170" spans="1:13">
      <c r="A170" s="9">
        <v>5</v>
      </c>
      <c r="B170" s="10" t="str">
        <f t="shared" si="20"/>
        <v>Grace Yohana Setiadi (8.2)</v>
      </c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12" t="str">
        <f t="shared" si="21"/>
        <v/>
      </c>
    </row>
    <row r="171" spans="1:13">
      <c r="A171" s="9">
        <v>6</v>
      </c>
      <c r="B171" s="10" t="str">
        <f t="shared" si="20"/>
        <v>Marvel Rudy (8.2)</v>
      </c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12" t="str">
        <f t="shared" si="21"/>
        <v/>
      </c>
    </row>
    <row r="172" spans="1:13">
      <c r="A172" s="9">
        <v>7</v>
      </c>
      <c r="B172" s="10" t="str">
        <f t="shared" si="20"/>
        <v>Makaio Wimilie (8.3)</v>
      </c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12" t="str">
        <f t="shared" si="21"/>
        <v/>
      </c>
    </row>
    <row r="173" spans="1:13">
      <c r="A173" s="9">
        <v>8</v>
      </c>
      <c r="B173" s="10" t="str">
        <f t="shared" si="20"/>
        <v>Kenneth (8.3)</v>
      </c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12" t="str">
        <f t="shared" si="21"/>
        <v/>
      </c>
    </row>
    <row r="174" spans="1:13">
      <c r="A174" s="9">
        <v>9</v>
      </c>
      <c r="B174" s="10" t="str">
        <f t="shared" si="20"/>
        <v>Owen (8.4)</v>
      </c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12" t="str">
        <f t="shared" si="21"/>
        <v/>
      </c>
    </row>
    <row r="175" spans="1:13">
      <c r="A175" s="9">
        <v>10</v>
      </c>
      <c r="B175" s="10" t="str">
        <f t="shared" si="20"/>
        <v>Ben  Kristofer (8.4)</v>
      </c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12" t="str">
        <f t="shared" si="21"/>
        <v/>
      </c>
    </row>
    <row r="176" spans="1:13">
      <c r="A176" s="9">
        <v>11</v>
      </c>
      <c r="B176" s="10" t="str">
        <f t="shared" si="20"/>
        <v>Michael Ethan (8.4)</v>
      </c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12" t="str">
        <f t="shared" si="21"/>
        <v/>
      </c>
    </row>
    <row r="177" spans="1:13">
      <c r="A177" s="9">
        <v>12</v>
      </c>
      <c r="B177" s="10" t="str">
        <f t="shared" si="20"/>
        <v>Martina Emmanuel (8.4)</v>
      </c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12" t="str">
        <f t="shared" si="21"/>
        <v/>
      </c>
    </row>
    <row r="178" spans="1:13">
      <c r="A178" s="9">
        <v>13</v>
      </c>
      <c r="B178" s="10" t="str">
        <f t="shared" si="20"/>
        <v>Rayland Chandra (8.4)</v>
      </c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12" t="str">
        <f t="shared" si="21"/>
        <v/>
      </c>
    </row>
    <row r="179" spans="1:13">
      <c r="A179" s="9">
        <v>14</v>
      </c>
      <c r="B179" s="10" t="str">
        <f t="shared" si="20"/>
        <v>Jason Koswara )8.4)</v>
      </c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12" t="str">
        <f t="shared" si="21"/>
        <v/>
      </c>
    </row>
    <row r="180" spans="1:13">
      <c r="A180" s="9">
        <v>15</v>
      </c>
      <c r="B180" s="10" t="str">
        <f t="shared" si="20"/>
        <v/>
      </c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12" t="str">
        <f t="shared" si="21"/>
        <v/>
      </c>
    </row>
    <row r="181" spans="1:13">
      <c r="A181" s="9">
        <v>16</v>
      </c>
      <c r="B181" s="10" t="str">
        <f t="shared" si="20"/>
        <v/>
      </c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12" t="str">
        <f t="shared" si="21"/>
        <v/>
      </c>
    </row>
    <row r="182" spans="1:13">
      <c r="A182" s="9">
        <v>17</v>
      </c>
      <c r="B182" s="10" t="str">
        <f t="shared" si="20"/>
        <v/>
      </c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12" t="str">
        <f t="shared" si="21"/>
        <v/>
      </c>
    </row>
    <row r="183" spans="1:13">
      <c r="A183" s="9">
        <v>18</v>
      </c>
      <c r="B183" s="10" t="str">
        <f t="shared" si="20"/>
        <v/>
      </c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12" t="str">
        <f t="shared" si="21"/>
        <v/>
      </c>
    </row>
    <row r="184" spans="1:13">
      <c r="A184" s="9">
        <v>19</v>
      </c>
      <c r="B184" s="10" t="str">
        <f t="shared" si="20"/>
        <v/>
      </c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12" t="str">
        <f t="shared" si="21"/>
        <v/>
      </c>
    </row>
    <row r="185" spans="1:13">
      <c r="A185" s="9">
        <v>20</v>
      </c>
      <c r="B185" s="10" t="str">
        <f t="shared" si="20"/>
        <v/>
      </c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12" t="str">
        <f t="shared" si="21"/>
        <v/>
      </c>
    </row>
    <row r="186" spans="1:13">
      <c r="A186" s="9">
        <v>21</v>
      </c>
      <c r="B186" s="10" t="str">
        <f t="shared" si="20"/>
        <v/>
      </c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12" t="str">
        <f t="shared" si="21"/>
        <v/>
      </c>
    </row>
    <row r="187" spans="1:13">
      <c r="A187" s="9">
        <v>22</v>
      </c>
      <c r="B187" s="10" t="str">
        <f t="shared" si="20"/>
        <v/>
      </c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12" t="str">
        <f t="shared" si="21"/>
        <v/>
      </c>
    </row>
    <row r="188" spans="1:13">
      <c r="A188" s="9">
        <v>23</v>
      </c>
      <c r="B188" s="10" t="str">
        <f t="shared" si="20"/>
        <v/>
      </c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12" t="str">
        <f t="shared" si="21"/>
        <v/>
      </c>
    </row>
    <row r="189" spans="1:13">
      <c r="A189" s="9">
        <v>24</v>
      </c>
      <c r="B189" s="10" t="str">
        <f t="shared" si="20"/>
        <v/>
      </c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12" t="str">
        <f t="shared" si="21"/>
        <v/>
      </c>
    </row>
    <row r="190" spans="1:13">
      <c r="A190" s="9">
        <v>25</v>
      </c>
      <c r="B190" s="10" t="str">
        <f t="shared" si="20"/>
        <v/>
      </c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12" t="str">
        <f t="shared" si="21"/>
        <v/>
      </c>
    </row>
    <row r="191" spans="1:13">
      <c r="A191" s="9">
        <v>26</v>
      </c>
      <c r="B191" s="10" t="str">
        <f t="shared" si="20"/>
        <v/>
      </c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12" t="str">
        <f t="shared" si="21"/>
        <v/>
      </c>
    </row>
  </sheetData>
  <sheetProtection algorithmName="SHA-512" hashValue="C4e2Ikl84MmUsxF3CfJu5Vt2Trf/EuWF/OhM4gqLOpAMx/PfEHp3QA6LjWvi4Qp38HsOTqDD/T3VEH85idV2bg==" saltValue="ZRaZVxlSlvx+Sp3vZHa1qA==" spinCount="100000" sheet="1" formatColumns="0" objects="1" scenarios="1"/>
  <mergeCells count="6">
    <mergeCell ref="A1:M1"/>
    <mergeCell ref="A2:M2"/>
    <mergeCell ref="S38:U38"/>
    <mergeCell ref="A9:A10"/>
    <mergeCell ref="B9:B10"/>
    <mergeCell ref="M9:M10"/>
  </mergeCells>
  <printOptions horizontalCentered="1"/>
  <pageMargins left="0.2" right="0.2" top="0.25" bottom="0" header="0.3" footer="0.3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91"/>
  <sheetViews>
    <sheetView zoomScale="90" zoomScaleNormal="90" workbookViewId="0">
      <selection activeCell="C10" sqref="C10"/>
    </sheetView>
  </sheetViews>
  <sheetFormatPr defaultColWidth="9.08571428571429" defaultRowHeight="15"/>
  <cols>
    <col min="1" max="1" width="9.08571428571429" style="1"/>
    <col min="2" max="2" width="41.1809523809524" style="1" customWidth="1"/>
    <col min="3" max="12" width="4.90476190476191" style="1" customWidth="1"/>
    <col min="13" max="13" width="8.81904761904762" style="1" customWidth="1"/>
    <col min="14" max="19" width="4.90476190476191" style="1" customWidth="1"/>
    <col min="20" max="20" width="10.0857142857143" style="1" customWidth="1"/>
    <col min="21" max="16384" width="9.08571428571429" style="1"/>
  </cols>
  <sheetData>
    <row r="1" spans="1:22">
      <c r="A1" s="2" t="s">
        <v>167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6"/>
      <c r="O1" s="16"/>
      <c r="P1" s="16"/>
      <c r="Q1" s="16"/>
      <c r="R1" s="16"/>
      <c r="S1" s="16"/>
      <c r="T1" s="16"/>
      <c r="U1" s="16"/>
      <c r="V1" s="16"/>
    </row>
    <row r="2" spans="1:22">
      <c r="A2" s="2" t="s">
        <v>168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16"/>
      <c r="O2" s="16"/>
      <c r="P2" s="16"/>
      <c r="Q2" s="16"/>
      <c r="R2" s="16"/>
      <c r="S2" s="16"/>
      <c r="T2" s="16"/>
      <c r="U2" s="16"/>
      <c r="V2" s="16"/>
    </row>
    <row r="3" spans="1:2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</row>
    <row r="4" spans="1:2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19">
      <c r="A5" s="3"/>
      <c r="B5" s="3" t="s">
        <v>189</v>
      </c>
      <c r="C5" s="4" t="str">
        <f>": "&amp;Input!K16</f>
        <v>: 8.1</v>
      </c>
      <c r="D5" s="4"/>
      <c r="F5" s="3"/>
      <c r="G5" s="3"/>
      <c r="H5" s="3"/>
      <c r="I5" s="3"/>
      <c r="J5" s="3" t="s">
        <v>170</v>
      </c>
      <c r="L5" s="3" t="s">
        <v>193</v>
      </c>
      <c r="M5" s="3"/>
      <c r="N5" s="3"/>
      <c r="O5" s="3"/>
      <c r="P5" s="3"/>
      <c r="Q5" s="3"/>
      <c r="R5" s="3"/>
      <c r="S5" s="3"/>
    </row>
    <row r="6" spans="1:19">
      <c r="A6" s="3"/>
      <c r="B6" s="3" t="s">
        <v>172</v>
      </c>
      <c r="C6" s="3" t="str">
        <f>": "&amp;Input!D16</f>
        <v>: Seni Budaya (Gitar)</v>
      </c>
      <c r="D6" s="3"/>
      <c r="F6" s="3"/>
      <c r="G6" s="3"/>
      <c r="H6" s="3"/>
      <c r="I6" s="3"/>
      <c r="K6" s="5" t="s">
        <v>173</v>
      </c>
      <c r="L6" s="3" t="str">
        <f>": "&amp;Input!D18</f>
        <v>: 2018-2019</v>
      </c>
      <c r="M6" s="3"/>
      <c r="N6" s="3"/>
      <c r="O6" s="3"/>
      <c r="P6" s="3"/>
      <c r="Q6" s="3"/>
      <c r="R6" s="3"/>
      <c r="S6" s="3"/>
    </row>
    <row r="7" spans="1:21">
      <c r="A7" s="3"/>
      <c r="B7" s="3" t="s">
        <v>174</v>
      </c>
      <c r="C7" s="3" t="str">
        <f>": "&amp;Input!D15</f>
        <v>: John E Karouw</v>
      </c>
      <c r="D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2">
      <c r="A9" s="17" t="s">
        <v>175</v>
      </c>
      <c r="B9" s="17" t="s">
        <v>176</v>
      </c>
      <c r="C9" s="18" t="str">
        <f>B39</f>
        <v>CT</v>
      </c>
      <c r="D9" s="18" t="str">
        <f>B70</f>
        <v>P</v>
      </c>
      <c r="E9" s="18" t="str">
        <f>B101</f>
        <v>FT</v>
      </c>
      <c r="F9" s="18" t="str">
        <f>B132</f>
        <v>CW</v>
      </c>
      <c r="G9" s="18">
        <f>B163</f>
        <v>0</v>
      </c>
      <c r="H9" s="19"/>
      <c r="I9" s="19"/>
      <c r="J9" s="19"/>
      <c r="K9" s="19"/>
      <c r="L9" s="19"/>
      <c r="M9" s="17" t="s">
        <v>177</v>
      </c>
      <c r="N9" s="27"/>
      <c r="O9" s="27"/>
      <c r="P9" s="27"/>
      <c r="Q9" s="27"/>
      <c r="R9" s="27"/>
      <c r="S9" s="27"/>
      <c r="T9" s="27"/>
      <c r="U9" s="31"/>
      <c r="V9" s="27"/>
    </row>
    <row r="10" spans="1:22">
      <c r="A10" s="20"/>
      <c r="B10" s="21"/>
      <c r="C10" s="22">
        <v>0.3</v>
      </c>
      <c r="D10" s="22">
        <v>0.3</v>
      </c>
      <c r="E10" s="22">
        <v>0.4</v>
      </c>
      <c r="F10" s="22"/>
      <c r="G10" s="22"/>
      <c r="H10" s="19"/>
      <c r="I10" s="19"/>
      <c r="J10" s="19"/>
      <c r="K10" s="19"/>
      <c r="L10" s="19"/>
      <c r="M10" s="20"/>
      <c r="N10" s="28" t="str">
        <f>IF(SUM(C10:L10)=100%,"","X total should be 100%")</f>
        <v/>
      </c>
      <c r="O10" s="27"/>
      <c r="P10" s="27"/>
      <c r="Q10" s="27"/>
      <c r="R10" s="27"/>
      <c r="S10" s="27"/>
      <c r="T10" s="27"/>
      <c r="U10" s="31"/>
      <c r="V10" s="27"/>
    </row>
    <row r="11" spans="1:22">
      <c r="A11" s="9">
        <v>1</v>
      </c>
      <c r="B11" s="10" t="str">
        <f>Input!B25</f>
        <v>Justin Surlaya (8.1)</v>
      </c>
      <c r="C11" s="11" t="str">
        <f t="shared" ref="C11:C33" si="0">M42</f>
        <v/>
      </c>
      <c r="D11" s="11" t="str">
        <f>M73</f>
        <v/>
      </c>
      <c r="E11" s="11" t="str">
        <f t="shared" ref="E11:E33" si="1">M104</f>
        <v/>
      </c>
      <c r="F11" s="11" t="str">
        <f t="shared" ref="F11:F33" si="2">M135</f>
        <v/>
      </c>
      <c r="G11" s="11" t="str">
        <f t="shared" ref="G11:G33" si="3">M166</f>
        <v/>
      </c>
      <c r="H11" s="23"/>
      <c r="I11" s="29"/>
      <c r="J11" s="29"/>
      <c r="K11" s="29"/>
      <c r="L11" s="29"/>
      <c r="M11" s="12" t="str">
        <f>IFERROR(ROUND(C11*C$10+E11*E$10+F11*F$10+G11*G$10+H11*H$10,2),"")</f>
        <v/>
      </c>
      <c r="N11" s="30"/>
      <c r="O11" s="30"/>
      <c r="P11" s="30"/>
      <c r="Q11" s="30"/>
      <c r="R11" s="30"/>
      <c r="S11" s="32"/>
      <c r="T11" s="32"/>
      <c r="U11" s="33"/>
      <c r="V11" s="34"/>
    </row>
    <row r="12" spans="1:22">
      <c r="A12" s="9">
        <v>2</v>
      </c>
      <c r="B12" s="10" t="str">
        <f>Input!B26</f>
        <v>Keisha Viola (8.1)</v>
      </c>
      <c r="C12" s="11" t="str">
        <f t="shared" si="0"/>
        <v/>
      </c>
      <c r="D12" s="11" t="str">
        <f t="shared" ref="D12:D24" si="4">M74</f>
        <v/>
      </c>
      <c r="E12" s="11" t="str">
        <f t="shared" si="1"/>
        <v/>
      </c>
      <c r="F12" s="11"/>
      <c r="G12" s="11"/>
      <c r="H12" s="23"/>
      <c r="I12" s="29"/>
      <c r="J12" s="29"/>
      <c r="K12" s="29"/>
      <c r="L12" s="29"/>
      <c r="M12" s="12" t="str">
        <f t="shared" ref="M12:M33" si="5">IFERROR(ROUND(C12*C$10+E12*E$10+F12*F$10+G12*G$10+H12*H$10,2),"")</f>
        <v/>
      </c>
      <c r="N12" s="30"/>
      <c r="O12" s="30"/>
      <c r="P12" s="30"/>
      <c r="Q12" s="30"/>
      <c r="R12" s="30"/>
      <c r="S12" s="32"/>
      <c r="T12" s="32"/>
      <c r="U12" s="33"/>
      <c r="V12" s="34"/>
    </row>
    <row r="13" spans="1:22">
      <c r="A13" s="9">
        <v>3</v>
      </c>
      <c r="B13" s="10" t="str">
        <f>Input!B27</f>
        <v>Jonathan Samuel (8.2)</v>
      </c>
      <c r="C13" s="11" t="str">
        <f t="shared" si="0"/>
        <v/>
      </c>
      <c r="D13" s="11" t="str">
        <f t="shared" si="4"/>
        <v/>
      </c>
      <c r="E13" s="11" t="str">
        <f t="shared" si="1"/>
        <v/>
      </c>
      <c r="F13" s="11"/>
      <c r="G13" s="11"/>
      <c r="H13" s="23"/>
      <c r="I13" s="29"/>
      <c r="J13" s="29"/>
      <c r="K13" s="29"/>
      <c r="L13" s="29"/>
      <c r="M13" s="12" t="str">
        <f t="shared" si="5"/>
        <v/>
      </c>
      <c r="N13" s="30"/>
      <c r="O13" s="30"/>
      <c r="P13" s="30"/>
      <c r="Q13" s="30"/>
      <c r="R13" s="30"/>
      <c r="S13" s="32"/>
      <c r="T13" s="32"/>
      <c r="U13" s="33"/>
      <c r="V13" s="34"/>
    </row>
    <row r="14" spans="1:22">
      <c r="A14" s="9">
        <v>4</v>
      </c>
      <c r="B14" s="10" t="str">
        <f>Input!B28</f>
        <v>Raul (8.2)</v>
      </c>
      <c r="C14" s="11" t="str">
        <f t="shared" si="0"/>
        <v/>
      </c>
      <c r="D14" s="11" t="str">
        <f t="shared" si="4"/>
        <v/>
      </c>
      <c r="E14" s="11" t="str">
        <f t="shared" si="1"/>
        <v/>
      </c>
      <c r="F14" s="11"/>
      <c r="G14" s="11"/>
      <c r="H14" s="23"/>
      <c r="I14" s="29"/>
      <c r="J14" s="29"/>
      <c r="K14" s="29"/>
      <c r="L14" s="29"/>
      <c r="M14" s="12" t="str">
        <f t="shared" si="5"/>
        <v/>
      </c>
      <c r="N14" s="30"/>
      <c r="O14" s="30"/>
      <c r="P14" s="30"/>
      <c r="Q14" s="30"/>
      <c r="R14" s="30"/>
      <c r="S14" s="32"/>
      <c r="T14" s="32"/>
      <c r="U14" s="33"/>
      <c r="V14" s="34"/>
    </row>
    <row r="15" spans="1:22">
      <c r="A15" s="9">
        <v>5</v>
      </c>
      <c r="B15" s="10" t="str">
        <f>Input!B29</f>
        <v>Grace Yohana Setiadi (8.2)</v>
      </c>
      <c r="C15" s="11" t="str">
        <f t="shared" si="0"/>
        <v/>
      </c>
      <c r="D15" s="11" t="str">
        <f t="shared" si="4"/>
        <v/>
      </c>
      <c r="E15" s="11" t="str">
        <f t="shared" si="1"/>
        <v/>
      </c>
      <c r="F15" s="11"/>
      <c r="G15" s="11"/>
      <c r="H15" s="23"/>
      <c r="I15" s="29"/>
      <c r="J15" s="29"/>
      <c r="K15" s="29"/>
      <c r="L15" s="29"/>
      <c r="M15" s="12" t="str">
        <f t="shared" si="5"/>
        <v/>
      </c>
      <c r="N15" s="30"/>
      <c r="O15" s="30"/>
      <c r="P15" s="30"/>
      <c r="Q15" s="30"/>
      <c r="R15" s="30"/>
      <c r="S15" s="32"/>
      <c r="T15" s="32"/>
      <c r="U15" s="33"/>
      <c r="V15" s="34"/>
    </row>
    <row r="16" spans="1:22">
      <c r="A16" s="9">
        <v>6</v>
      </c>
      <c r="B16" s="10" t="str">
        <f>Input!B30</f>
        <v>Marvel Rudy (8.2)</v>
      </c>
      <c r="C16" s="11" t="str">
        <f t="shared" si="0"/>
        <v/>
      </c>
      <c r="D16" s="11" t="str">
        <f t="shared" si="4"/>
        <v/>
      </c>
      <c r="E16" s="11" t="str">
        <f t="shared" si="1"/>
        <v/>
      </c>
      <c r="F16" s="11"/>
      <c r="G16" s="11"/>
      <c r="H16" s="23"/>
      <c r="I16" s="29"/>
      <c r="J16" s="29"/>
      <c r="K16" s="29"/>
      <c r="L16" s="29"/>
      <c r="M16" s="12" t="str">
        <f t="shared" si="5"/>
        <v/>
      </c>
      <c r="N16" s="30"/>
      <c r="O16" s="30"/>
      <c r="P16" s="30"/>
      <c r="Q16" s="30"/>
      <c r="R16" s="30"/>
      <c r="S16" s="32"/>
      <c r="T16" s="32"/>
      <c r="U16" s="33"/>
      <c r="V16" s="34"/>
    </row>
    <row r="17" spans="1:22">
      <c r="A17" s="9">
        <v>7</v>
      </c>
      <c r="B17" s="10" t="str">
        <f>Input!B31</f>
        <v>Makaio Wimilie (8.3)</v>
      </c>
      <c r="C17" s="11" t="str">
        <f t="shared" si="0"/>
        <v/>
      </c>
      <c r="D17" s="11" t="str">
        <f t="shared" si="4"/>
        <v/>
      </c>
      <c r="E17" s="11" t="str">
        <f t="shared" si="1"/>
        <v/>
      </c>
      <c r="F17" s="11"/>
      <c r="G17" s="11"/>
      <c r="H17" s="23"/>
      <c r="I17" s="29"/>
      <c r="J17" s="29"/>
      <c r="K17" s="29"/>
      <c r="L17" s="29"/>
      <c r="M17" s="12" t="str">
        <f t="shared" si="5"/>
        <v/>
      </c>
      <c r="N17" s="30"/>
      <c r="O17" s="30"/>
      <c r="P17" s="30"/>
      <c r="Q17" s="30"/>
      <c r="R17" s="30"/>
      <c r="S17" s="32"/>
      <c r="T17" s="32"/>
      <c r="U17" s="33"/>
      <c r="V17" s="34"/>
    </row>
    <row r="18" spans="1:22">
      <c r="A18" s="9">
        <v>8</v>
      </c>
      <c r="B18" s="10" t="str">
        <f>Input!B32</f>
        <v>Kenneth (8.3)</v>
      </c>
      <c r="C18" s="11" t="str">
        <f t="shared" si="0"/>
        <v/>
      </c>
      <c r="D18" s="11" t="str">
        <f t="shared" si="4"/>
        <v/>
      </c>
      <c r="E18" s="11" t="str">
        <f t="shared" si="1"/>
        <v/>
      </c>
      <c r="F18" s="11"/>
      <c r="G18" s="11"/>
      <c r="H18" s="23"/>
      <c r="I18" s="29"/>
      <c r="J18" s="29"/>
      <c r="K18" s="29"/>
      <c r="L18" s="29"/>
      <c r="M18" s="12" t="str">
        <f t="shared" si="5"/>
        <v/>
      </c>
      <c r="N18" s="30"/>
      <c r="O18" s="30"/>
      <c r="P18" s="30"/>
      <c r="Q18" s="30"/>
      <c r="R18" s="30"/>
      <c r="S18" s="32"/>
      <c r="T18" s="32"/>
      <c r="U18" s="33"/>
      <c r="V18" s="34"/>
    </row>
    <row r="19" spans="1:22">
      <c r="A19" s="9">
        <v>9</v>
      </c>
      <c r="B19" s="10" t="str">
        <f>Input!B33</f>
        <v>Owen (8.4)</v>
      </c>
      <c r="C19" s="11" t="str">
        <f t="shared" si="0"/>
        <v/>
      </c>
      <c r="D19" s="11" t="str">
        <f t="shared" si="4"/>
        <v/>
      </c>
      <c r="E19" s="11" t="str">
        <f t="shared" si="1"/>
        <v/>
      </c>
      <c r="F19" s="11"/>
      <c r="G19" s="11"/>
      <c r="H19" s="23"/>
      <c r="I19" s="29"/>
      <c r="J19" s="29"/>
      <c r="K19" s="29"/>
      <c r="L19" s="29"/>
      <c r="M19" s="12" t="str">
        <f t="shared" si="5"/>
        <v/>
      </c>
      <c r="N19" s="30"/>
      <c r="O19" s="30"/>
      <c r="P19" s="30"/>
      <c r="Q19" s="30"/>
      <c r="R19" s="30"/>
      <c r="S19" s="32"/>
      <c r="T19" s="32"/>
      <c r="U19" s="33"/>
      <c r="V19" s="34"/>
    </row>
    <row r="20" spans="1:22">
      <c r="A20" s="9">
        <v>10</v>
      </c>
      <c r="B20" s="10" t="str">
        <f>Input!B34</f>
        <v>Ben  Kristofer (8.4)</v>
      </c>
      <c r="C20" s="11" t="str">
        <f t="shared" si="0"/>
        <v/>
      </c>
      <c r="D20" s="11" t="str">
        <f t="shared" si="4"/>
        <v/>
      </c>
      <c r="E20" s="11" t="str">
        <f t="shared" si="1"/>
        <v/>
      </c>
      <c r="F20" s="11"/>
      <c r="G20" s="11"/>
      <c r="H20" s="23"/>
      <c r="I20" s="29"/>
      <c r="J20" s="29"/>
      <c r="K20" s="29"/>
      <c r="L20" s="29"/>
      <c r="M20" s="12" t="str">
        <f t="shared" si="5"/>
        <v/>
      </c>
      <c r="N20" s="30"/>
      <c r="O20" s="30"/>
      <c r="P20" s="30"/>
      <c r="Q20" s="30"/>
      <c r="R20" s="30"/>
      <c r="S20" s="32"/>
      <c r="T20" s="32"/>
      <c r="U20" s="33"/>
      <c r="V20" s="34"/>
    </row>
    <row r="21" spans="1:22">
      <c r="A21" s="9">
        <v>11</v>
      </c>
      <c r="B21" s="10" t="str">
        <f>Input!B35</f>
        <v>Michael Ethan (8.4)</v>
      </c>
      <c r="C21" s="11" t="str">
        <f t="shared" si="0"/>
        <v/>
      </c>
      <c r="D21" s="11" t="str">
        <f t="shared" si="4"/>
        <v/>
      </c>
      <c r="E21" s="11" t="str">
        <f t="shared" si="1"/>
        <v/>
      </c>
      <c r="F21" s="11"/>
      <c r="G21" s="11"/>
      <c r="H21" s="23"/>
      <c r="I21" s="29"/>
      <c r="J21" s="29"/>
      <c r="K21" s="29"/>
      <c r="L21" s="29"/>
      <c r="M21" s="12" t="str">
        <f t="shared" si="5"/>
        <v/>
      </c>
      <c r="N21" s="30"/>
      <c r="O21" s="30"/>
      <c r="P21" s="30"/>
      <c r="Q21" s="30"/>
      <c r="R21" s="30"/>
      <c r="S21" s="32"/>
      <c r="T21" s="32"/>
      <c r="U21" s="33"/>
      <c r="V21" s="34"/>
    </row>
    <row r="22" spans="1:22">
      <c r="A22" s="9">
        <v>12</v>
      </c>
      <c r="B22" s="10" t="str">
        <f>Input!B36</f>
        <v>Martina Emmanuel (8.4)</v>
      </c>
      <c r="C22" s="11" t="str">
        <f t="shared" si="0"/>
        <v/>
      </c>
      <c r="D22" s="11" t="str">
        <f t="shared" si="4"/>
        <v/>
      </c>
      <c r="E22" s="11" t="str">
        <f t="shared" si="1"/>
        <v/>
      </c>
      <c r="F22" s="11"/>
      <c r="G22" s="11"/>
      <c r="H22" s="23"/>
      <c r="I22" s="29"/>
      <c r="J22" s="29"/>
      <c r="K22" s="29"/>
      <c r="L22" s="29"/>
      <c r="M22" s="12" t="str">
        <f t="shared" si="5"/>
        <v/>
      </c>
      <c r="N22" s="30"/>
      <c r="O22" s="30"/>
      <c r="P22" s="30"/>
      <c r="Q22" s="30"/>
      <c r="R22" s="30"/>
      <c r="S22" s="32"/>
      <c r="T22" s="32"/>
      <c r="U22" s="33"/>
      <c r="V22" s="34"/>
    </row>
    <row r="23" spans="1:22">
      <c r="A23" s="9">
        <v>13</v>
      </c>
      <c r="B23" s="10" t="str">
        <f>Input!B37</f>
        <v>Rayland Chandra (8.4)</v>
      </c>
      <c r="C23" s="11" t="str">
        <f t="shared" si="0"/>
        <v/>
      </c>
      <c r="D23" s="11" t="str">
        <f t="shared" si="4"/>
        <v/>
      </c>
      <c r="E23" s="11" t="str">
        <f t="shared" si="1"/>
        <v/>
      </c>
      <c r="F23" s="11"/>
      <c r="G23" s="11"/>
      <c r="H23" s="23"/>
      <c r="I23" s="29"/>
      <c r="J23" s="29"/>
      <c r="K23" s="29"/>
      <c r="L23" s="29"/>
      <c r="M23" s="12" t="str">
        <f t="shared" si="5"/>
        <v/>
      </c>
      <c r="N23" s="30"/>
      <c r="O23" s="30"/>
      <c r="P23" s="30"/>
      <c r="Q23" s="30"/>
      <c r="R23" s="30"/>
      <c r="S23" s="32"/>
      <c r="T23" s="32"/>
      <c r="U23" s="33"/>
      <c r="V23" s="34"/>
    </row>
    <row r="24" spans="1:22">
      <c r="A24" s="9">
        <v>14</v>
      </c>
      <c r="B24" s="10" t="str">
        <f>Input!B38</f>
        <v>Jason Koswara )8.4)</v>
      </c>
      <c r="C24" s="11" t="str">
        <f t="shared" si="0"/>
        <v/>
      </c>
      <c r="D24" s="11" t="str">
        <f t="shared" si="4"/>
        <v/>
      </c>
      <c r="E24" s="11" t="str">
        <f t="shared" si="1"/>
        <v/>
      </c>
      <c r="F24" s="11"/>
      <c r="G24" s="11"/>
      <c r="H24" s="23"/>
      <c r="I24" s="29"/>
      <c r="J24" s="29"/>
      <c r="K24" s="29"/>
      <c r="L24" s="29"/>
      <c r="M24" s="12" t="str">
        <f t="shared" si="5"/>
        <v/>
      </c>
      <c r="N24" s="30"/>
      <c r="O24" s="30"/>
      <c r="P24" s="30"/>
      <c r="Q24" s="30"/>
      <c r="R24" s="30"/>
      <c r="S24" s="32"/>
      <c r="T24" s="32"/>
      <c r="U24" s="33"/>
      <c r="V24" s="34"/>
    </row>
    <row r="25" spans="1:22">
      <c r="A25" s="9">
        <v>15</v>
      </c>
      <c r="B25" s="10" t="str">
        <f>Input!B39</f>
        <v/>
      </c>
      <c r="C25" s="11" t="str">
        <f t="shared" si="0"/>
        <v/>
      </c>
      <c r="D25" s="11"/>
      <c r="E25" s="11" t="str">
        <f t="shared" si="1"/>
        <v/>
      </c>
      <c r="F25" s="11" t="str">
        <f t="shared" si="2"/>
        <v/>
      </c>
      <c r="G25" s="11" t="str">
        <f t="shared" si="3"/>
        <v/>
      </c>
      <c r="H25" s="23"/>
      <c r="I25" s="29"/>
      <c r="J25" s="29"/>
      <c r="K25" s="29"/>
      <c r="L25" s="29"/>
      <c r="M25" s="12" t="str">
        <f t="shared" si="5"/>
        <v/>
      </c>
      <c r="N25" s="30"/>
      <c r="O25" s="30"/>
      <c r="P25" s="30"/>
      <c r="Q25" s="30"/>
      <c r="R25" s="30"/>
      <c r="S25" s="32"/>
      <c r="T25" s="32"/>
      <c r="U25" s="33"/>
      <c r="V25" s="34"/>
    </row>
    <row r="26" spans="1:22">
      <c r="A26" s="9">
        <v>16</v>
      </c>
      <c r="B26" s="10" t="str">
        <f>Input!B40</f>
        <v/>
      </c>
      <c r="C26" s="11" t="str">
        <f t="shared" si="0"/>
        <v/>
      </c>
      <c r="D26" s="11"/>
      <c r="E26" s="11" t="str">
        <f t="shared" si="1"/>
        <v/>
      </c>
      <c r="F26" s="11" t="str">
        <f t="shared" si="2"/>
        <v/>
      </c>
      <c r="G26" s="11" t="str">
        <f t="shared" si="3"/>
        <v/>
      </c>
      <c r="H26" s="23"/>
      <c r="I26" s="29"/>
      <c r="J26" s="29"/>
      <c r="K26" s="29"/>
      <c r="L26" s="29"/>
      <c r="M26" s="12" t="str">
        <f t="shared" si="5"/>
        <v/>
      </c>
      <c r="N26" s="30"/>
      <c r="O26" s="30"/>
      <c r="P26" s="30"/>
      <c r="Q26" s="30"/>
      <c r="R26" s="30"/>
      <c r="S26" s="32"/>
      <c r="T26" s="32"/>
      <c r="U26" s="33"/>
      <c r="V26" s="34"/>
    </row>
    <row r="27" spans="1:22">
      <c r="A27" s="9">
        <v>17</v>
      </c>
      <c r="B27" s="10" t="str">
        <f>Input!B41</f>
        <v/>
      </c>
      <c r="C27" s="11" t="str">
        <f t="shared" si="0"/>
        <v/>
      </c>
      <c r="D27" s="11"/>
      <c r="E27" s="11" t="str">
        <f t="shared" si="1"/>
        <v/>
      </c>
      <c r="F27" s="11" t="str">
        <f t="shared" si="2"/>
        <v/>
      </c>
      <c r="G27" s="11" t="str">
        <f t="shared" si="3"/>
        <v/>
      </c>
      <c r="H27" s="23"/>
      <c r="I27" s="29"/>
      <c r="J27" s="29"/>
      <c r="K27" s="29"/>
      <c r="L27" s="29"/>
      <c r="M27" s="12" t="str">
        <f t="shared" si="5"/>
        <v/>
      </c>
      <c r="N27" s="30"/>
      <c r="O27" s="30"/>
      <c r="P27" s="30"/>
      <c r="Q27" s="30"/>
      <c r="R27" s="30"/>
      <c r="S27" s="32"/>
      <c r="T27" s="32"/>
      <c r="U27" s="33"/>
      <c r="V27" s="34"/>
    </row>
    <row r="28" spans="1:22">
      <c r="A28" s="9">
        <v>18</v>
      </c>
      <c r="B28" s="10" t="str">
        <f>Input!B42</f>
        <v/>
      </c>
      <c r="C28" s="11" t="str">
        <f t="shared" si="0"/>
        <v/>
      </c>
      <c r="D28" s="11"/>
      <c r="E28" s="11" t="str">
        <f t="shared" si="1"/>
        <v/>
      </c>
      <c r="F28" s="11" t="str">
        <f t="shared" si="2"/>
        <v/>
      </c>
      <c r="G28" s="11" t="str">
        <f t="shared" si="3"/>
        <v/>
      </c>
      <c r="H28" s="23"/>
      <c r="I28" s="29"/>
      <c r="J28" s="29"/>
      <c r="K28" s="29"/>
      <c r="L28" s="29"/>
      <c r="M28" s="12" t="str">
        <f t="shared" si="5"/>
        <v/>
      </c>
      <c r="N28" s="30"/>
      <c r="O28" s="30"/>
      <c r="P28" s="30"/>
      <c r="Q28" s="30"/>
      <c r="R28" s="30"/>
      <c r="S28" s="32"/>
      <c r="T28" s="32"/>
      <c r="U28" s="33"/>
      <c r="V28" s="34"/>
    </row>
    <row r="29" spans="1:22">
      <c r="A29" s="9">
        <v>19</v>
      </c>
      <c r="B29" s="10" t="str">
        <f>Input!B43</f>
        <v/>
      </c>
      <c r="C29" s="11" t="str">
        <f t="shared" si="0"/>
        <v/>
      </c>
      <c r="D29" s="11"/>
      <c r="E29" s="11" t="str">
        <f t="shared" si="1"/>
        <v/>
      </c>
      <c r="F29" s="11" t="str">
        <f t="shared" si="2"/>
        <v/>
      </c>
      <c r="G29" s="11" t="str">
        <f t="shared" si="3"/>
        <v/>
      </c>
      <c r="H29" s="23"/>
      <c r="I29" s="29"/>
      <c r="J29" s="29"/>
      <c r="K29" s="29"/>
      <c r="L29" s="29"/>
      <c r="M29" s="12" t="str">
        <f t="shared" si="5"/>
        <v/>
      </c>
      <c r="N29" s="30"/>
      <c r="O29" s="30"/>
      <c r="P29" s="30"/>
      <c r="Q29" s="30"/>
      <c r="R29" s="30"/>
      <c r="S29" s="32"/>
      <c r="T29" s="32"/>
      <c r="U29" s="33"/>
      <c r="V29" s="34"/>
    </row>
    <row r="30" spans="1:22">
      <c r="A30" s="9">
        <v>20</v>
      </c>
      <c r="B30" s="10" t="str">
        <f>Input!B44</f>
        <v/>
      </c>
      <c r="C30" s="11" t="str">
        <f t="shared" si="0"/>
        <v/>
      </c>
      <c r="D30" s="11"/>
      <c r="E30" s="11" t="str">
        <f t="shared" si="1"/>
        <v/>
      </c>
      <c r="F30" s="11" t="str">
        <f t="shared" si="2"/>
        <v/>
      </c>
      <c r="G30" s="11" t="str">
        <f t="shared" si="3"/>
        <v/>
      </c>
      <c r="H30" s="23"/>
      <c r="I30" s="29"/>
      <c r="J30" s="29"/>
      <c r="K30" s="29"/>
      <c r="L30" s="29"/>
      <c r="M30" s="12" t="str">
        <f t="shared" si="5"/>
        <v/>
      </c>
      <c r="N30" s="30"/>
      <c r="O30" s="30"/>
      <c r="P30" s="30"/>
      <c r="Q30" s="30"/>
      <c r="R30" s="30"/>
      <c r="S30" s="32"/>
      <c r="T30" s="32"/>
      <c r="U30" s="33"/>
      <c r="V30" s="34"/>
    </row>
    <row r="31" spans="1:22">
      <c r="A31" s="9">
        <v>21</v>
      </c>
      <c r="B31" s="10" t="str">
        <f>Input!B45</f>
        <v/>
      </c>
      <c r="C31" s="11" t="str">
        <f t="shared" si="0"/>
        <v/>
      </c>
      <c r="D31" s="11"/>
      <c r="E31" s="11" t="str">
        <f t="shared" si="1"/>
        <v/>
      </c>
      <c r="F31" s="11" t="str">
        <f t="shared" si="2"/>
        <v/>
      </c>
      <c r="G31" s="11" t="str">
        <f t="shared" si="3"/>
        <v/>
      </c>
      <c r="H31" s="23"/>
      <c r="I31" s="29"/>
      <c r="J31" s="29"/>
      <c r="K31" s="29"/>
      <c r="L31" s="29"/>
      <c r="M31" s="12" t="str">
        <f t="shared" si="5"/>
        <v/>
      </c>
      <c r="N31" s="30"/>
      <c r="O31" s="30"/>
      <c r="P31" s="30"/>
      <c r="Q31" s="30"/>
      <c r="R31" s="30"/>
      <c r="S31" s="32"/>
      <c r="T31" s="32"/>
      <c r="U31" s="33"/>
      <c r="V31" s="34"/>
    </row>
    <row r="32" spans="1:22">
      <c r="A32" s="9">
        <v>22</v>
      </c>
      <c r="B32" s="10" t="str">
        <f>Input!B46</f>
        <v/>
      </c>
      <c r="C32" s="11" t="str">
        <f t="shared" si="0"/>
        <v/>
      </c>
      <c r="D32" s="11"/>
      <c r="E32" s="11" t="str">
        <f t="shared" si="1"/>
        <v/>
      </c>
      <c r="F32" s="11" t="str">
        <f t="shared" si="2"/>
        <v/>
      </c>
      <c r="G32" s="11" t="str">
        <f t="shared" si="3"/>
        <v/>
      </c>
      <c r="H32" s="23"/>
      <c r="I32" s="29"/>
      <c r="J32" s="29"/>
      <c r="K32" s="29"/>
      <c r="L32" s="29"/>
      <c r="M32" s="12" t="str">
        <f t="shared" si="5"/>
        <v/>
      </c>
      <c r="N32" s="30"/>
      <c r="O32" s="30"/>
      <c r="P32" s="30"/>
      <c r="Q32" s="30"/>
      <c r="R32" s="30"/>
      <c r="S32" s="32"/>
      <c r="T32" s="32"/>
      <c r="U32" s="33"/>
      <c r="V32" s="34"/>
    </row>
    <row r="33" spans="1:22">
      <c r="A33" s="9">
        <v>23</v>
      </c>
      <c r="B33" s="10" t="str">
        <f>Input!B47</f>
        <v/>
      </c>
      <c r="C33" s="11" t="str">
        <f t="shared" si="0"/>
        <v/>
      </c>
      <c r="D33" s="11"/>
      <c r="E33" s="11" t="str">
        <f t="shared" si="1"/>
        <v/>
      </c>
      <c r="F33" s="11" t="str">
        <f t="shared" si="2"/>
        <v/>
      </c>
      <c r="G33" s="11" t="str">
        <f t="shared" si="3"/>
        <v/>
      </c>
      <c r="H33" s="23"/>
      <c r="I33" s="29"/>
      <c r="J33" s="29"/>
      <c r="K33" s="29"/>
      <c r="L33" s="29"/>
      <c r="M33" s="12" t="str">
        <f t="shared" si="5"/>
        <v/>
      </c>
      <c r="N33" s="30"/>
      <c r="O33" s="30"/>
      <c r="P33" s="30"/>
      <c r="Q33" s="30"/>
      <c r="R33" s="30"/>
      <c r="S33" s="32"/>
      <c r="T33" s="32"/>
      <c r="U33" s="33"/>
      <c r="V33" s="34"/>
    </row>
    <row r="34" spans="1:22">
      <c r="A34" s="9">
        <v>24</v>
      </c>
      <c r="B34" s="10" t="str">
        <f>Input!B48</f>
        <v/>
      </c>
      <c r="C34" s="11" t="str">
        <f t="shared" ref="C34:C36" si="6">M65</f>
        <v/>
      </c>
      <c r="D34" s="11"/>
      <c r="E34" s="11" t="str">
        <f t="shared" ref="E34:E36" si="7">M127</f>
        <v/>
      </c>
      <c r="F34" s="11" t="str">
        <f t="shared" ref="F34:F36" si="8">M158</f>
        <v/>
      </c>
      <c r="G34" s="11" t="str">
        <f t="shared" ref="G34:G36" si="9">M189</f>
        <v/>
      </c>
      <c r="H34" s="23"/>
      <c r="I34" s="29"/>
      <c r="J34" s="29"/>
      <c r="K34" s="29"/>
      <c r="L34" s="29"/>
      <c r="M34" s="12" t="str">
        <f t="shared" ref="M34:M36" si="10">IFERROR(ROUND(C34*C$10+E34*E$10+F34*F$10+G34*G$10+H34*H$10,2),"")</f>
        <v/>
      </c>
      <c r="N34" s="30"/>
      <c r="O34" s="30"/>
      <c r="P34" s="30"/>
      <c r="Q34" s="30"/>
      <c r="R34" s="30"/>
      <c r="S34" s="32"/>
      <c r="T34" s="32"/>
      <c r="U34" s="33"/>
      <c r="V34" s="34"/>
    </row>
    <row r="35" spans="1:22">
      <c r="A35" s="9">
        <v>25</v>
      </c>
      <c r="B35" s="10" t="str">
        <f>Input!B49</f>
        <v/>
      </c>
      <c r="C35" s="11" t="str">
        <f t="shared" si="6"/>
        <v/>
      </c>
      <c r="D35" s="11"/>
      <c r="E35" s="11" t="str">
        <f t="shared" si="7"/>
        <v/>
      </c>
      <c r="F35" s="11" t="str">
        <f t="shared" si="8"/>
        <v/>
      </c>
      <c r="G35" s="11" t="str">
        <f t="shared" si="9"/>
        <v/>
      </c>
      <c r="H35" s="23"/>
      <c r="I35" s="29"/>
      <c r="J35" s="29"/>
      <c r="K35" s="29"/>
      <c r="L35" s="29"/>
      <c r="M35" s="12" t="str">
        <f t="shared" si="10"/>
        <v/>
      </c>
      <c r="N35" s="30"/>
      <c r="O35" s="30"/>
      <c r="P35" s="30"/>
      <c r="Q35" s="30"/>
      <c r="R35" s="30"/>
      <c r="S35" s="32"/>
      <c r="T35" s="32"/>
      <c r="U35" s="33"/>
      <c r="V35" s="34"/>
    </row>
    <row r="36" spans="1:22">
      <c r="A36" s="9">
        <v>26</v>
      </c>
      <c r="B36" s="10" t="str">
        <f>Input!B50</f>
        <v/>
      </c>
      <c r="C36" s="11" t="str">
        <f t="shared" si="6"/>
        <v/>
      </c>
      <c r="D36" s="11"/>
      <c r="E36" s="11" t="str">
        <f t="shared" si="7"/>
        <v/>
      </c>
      <c r="F36" s="11" t="str">
        <f t="shared" si="8"/>
        <v/>
      </c>
      <c r="G36" s="11" t="str">
        <f t="shared" si="9"/>
        <v/>
      </c>
      <c r="H36" s="23"/>
      <c r="I36" s="29"/>
      <c r="J36" s="29"/>
      <c r="K36" s="29"/>
      <c r="L36" s="29"/>
      <c r="M36" s="12" t="str">
        <f t="shared" si="10"/>
        <v/>
      </c>
      <c r="N36" s="30"/>
      <c r="O36" s="30"/>
      <c r="P36" s="30"/>
      <c r="Q36" s="30"/>
      <c r="R36" s="30"/>
      <c r="S36" s="32"/>
      <c r="T36" s="32"/>
      <c r="U36" s="33"/>
      <c r="V36" s="34"/>
    </row>
    <row r="38" spans="19:21">
      <c r="S38" s="13"/>
      <c r="T38" s="13"/>
      <c r="U38" s="13"/>
    </row>
    <row r="39" spans="1:19">
      <c r="A39" s="98" t="s">
        <v>178</v>
      </c>
      <c r="B39" s="24" t="s">
        <v>179</v>
      </c>
      <c r="S39" s="14"/>
    </row>
    <row r="41" spans="2:13">
      <c r="B41" s="12" t="s">
        <v>180</v>
      </c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12" t="s">
        <v>181</v>
      </c>
    </row>
    <row r="42" spans="1:19">
      <c r="A42" s="9">
        <v>1</v>
      </c>
      <c r="B42" s="10" t="str">
        <f t="shared" ref="B42:B67" si="11">B11</f>
        <v>Justin Surlaya (8.1)</v>
      </c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12" t="str">
        <f>IFERROR(ROUND(AVERAGE(C42:L42),2),"")</f>
        <v/>
      </c>
      <c r="S42" s="14"/>
    </row>
    <row r="43" spans="1:13">
      <c r="A43" s="9">
        <v>2</v>
      </c>
      <c r="B43" s="10" t="str">
        <f t="shared" si="11"/>
        <v>Keisha Viola (8.1)</v>
      </c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12" t="str">
        <f t="shared" ref="M43:M67" si="12">IFERROR(ROUND(AVERAGE(C43:L43),2),"")</f>
        <v/>
      </c>
    </row>
    <row r="44" spans="1:13">
      <c r="A44" s="9">
        <v>3</v>
      </c>
      <c r="B44" s="10" t="str">
        <f t="shared" si="11"/>
        <v>Jonathan Samuel (8.2)</v>
      </c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12" t="str">
        <f t="shared" si="12"/>
        <v/>
      </c>
    </row>
    <row r="45" spans="1:13">
      <c r="A45" s="9">
        <v>4</v>
      </c>
      <c r="B45" s="10" t="str">
        <f t="shared" si="11"/>
        <v>Raul (8.2)</v>
      </c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12" t="str">
        <f t="shared" si="12"/>
        <v/>
      </c>
    </row>
    <row r="46" spans="1:13">
      <c r="A46" s="9">
        <v>5</v>
      </c>
      <c r="B46" s="10" t="str">
        <f t="shared" si="11"/>
        <v>Grace Yohana Setiadi (8.2)</v>
      </c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12" t="str">
        <f t="shared" si="12"/>
        <v/>
      </c>
    </row>
    <row r="47" spans="1:13">
      <c r="A47" s="9">
        <v>6</v>
      </c>
      <c r="B47" s="10" t="str">
        <f t="shared" si="11"/>
        <v>Marvel Rudy (8.2)</v>
      </c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12" t="str">
        <f t="shared" si="12"/>
        <v/>
      </c>
    </row>
    <row r="48" spans="1:13">
      <c r="A48" s="9">
        <v>7</v>
      </c>
      <c r="B48" s="10" t="str">
        <f t="shared" si="11"/>
        <v>Makaio Wimilie (8.3)</v>
      </c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12" t="str">
        <f t="shared" si="12"/>
        <v/>
      </c>
    </row>
    <row r="49" spans="1:13">
      <c r="A49" s="9">
        <v>8</v>
      </c>
      <c r="B49" s="10" t="str">
        <f t="shared" si="11"/>
        <v>Kenneth (8.3)</v>
      </c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12" t="str">
        <f t="shared" si="12"/>
        <v/>
      </c>
    </row>
    <row r="50" spans="1:13">
      <c r="A50" s="9">
        <v>9</v>
      </c>
      <c r="B50" s="10" t="str">
        <f t="shared" si="11"/>
        <v>Owen (8.4)</v>
      </c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12" t="str">
        <f t="shared" si="12"/>
        <v/>
      </c>
    </row>
    <row r="51" spans="1:13">
      <c r="A51" s="9">
        <v>10</v>
      </c>
      <c r="B51" s="10" t="str">
        <f t="shared" si="11"/>
        <v>Ben  Kristofer (8.4)</v>
      </c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12" t="str">
        <f t="shared" si="12"/>
        <v/>
      </c>
    </row>
    <row r="52" spans="1:13">
      <c r="A52" s="9">
        <v>11</v>
      </c>
      <c r="B52" s="10" t="str">
        <f t="shared" si="11"/>
        <v>Michael Ethan (8.4)</v>
      </c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12" t="str">
        <f t="shared" si="12"/>
        <v/>
      </c>
    </row>
    <row r="53" spans="1:13">
      <c r="A53" s="9">
        <v>12</v>
      </c>
      <c r="B53" s="10" t="str">
        <f t="shared" si="11"/>
        <v>Martina Emmanuel (8.4)</v>
      </c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12" t="str">
        <f t="shared" si="12"/>
        <v/>
      </c>
    </row>
    <row r="54" spans="1:13">
      <c r="A54" s="9">
        <v>13</v>
      </c>
      <c r="B54" s="10" t="str">
        <f t="shared" si="11"/>
        <v>Rayland Chandra (8.4)</v>
      </c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12" t="str">
        <f t="shared" si="12"/>
        <v/>
      </c>
    </row>
    <row r="55" spans="1:13">
      <c r="A55" s="9">
        <v>14</v>
      </c>
      <c r="B55" s="10" t="str">
        <f t="shared" si="11"/>
        <v>Jason Koswara )8.4)</v>
      </c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12" t="str">
        <f t="shared" si="12"/>
        <v/>
      </c>
    </row>
    <row r="56" spans="1:13">
      <c r="A56" s="9">
        <v>15</v>
      </c>
      <c r="B56" s="10" t="str">
        <f t="shared" si="11"/>
        <v/>
      </c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12" t="str">
        <f t="shared" si="12"/>
        <v/>
      </c>
    </row>
    <row r="57" spans="1:13">
      <c r="A57" s="9">
        <v>16</v>
      </c>
      <c r="B57" s="10" t="str">
        <f t="shared" si="11"/>
        <v/>
      </c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12" t="str">
        <f t="shared" si="12"/>
        <v/>
      </c>
    </row>
    <row r="58" spans="1:13">
      <c r="A58" s="9">
        <v>17</v>
      </c>
      <c r="B58" s="10" t="str">
        <f t="shared" si="11"/>
        <v/>
      </c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12" t="str">
        <f t="shared" si="12"/>
        <v/>
      </c>
    </row>
    <row r="59" spans="1:13">
      <c r="A59" s="9">
        <v>18</v>
      </c>
      <c r="B59" s="10" t="str">
        <f t="shared" si="11"/>
        <v/>
      </c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12" t="str">
        <f t="shared" si="12"/>
        <v/>
      </c>
    </row>
    <row r="60" spans="1:13">
      <c r="A60" s="9">
        <v>19</v>
      </c>
      <c r="B60" s="10" t="str">
        <f t="shared" si="11"/>
        <v/>
      </c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12" t="str">
        <f t="shared" si="12"/>
        <v/>
      </c>
    </row>
    <row r="61" spans="1:13">
      <c r="A61" s="9">
        <v>20</v>
      </c>
      <c r="B61" s="10" t="str">
        <f t="shared" si="11"/>
        <v/>
      </c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12" t="str">
        <f t="shared" si="12"/>
        <v/>
      </c>
    </row>
    <row r="62" spans="1:13">
      <c r="A62" s="9">
        <v>21</v>
      </c>
      <c r="B62" s="10" t="str">
        <f t="shared" si="11"/>
        <v/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12" t="str">
        <f t="shared" si="12"/>
        <v/>
      </c>
    </row>
    <row r="63" spans="1:13">
      <c r="A63" s="9">
        <v>22</v>
      </c>
      <c r="B63" s="10" t="str">
        <f t="shared" si="11"/>
        <v/>
      </c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12" t="str">
        <f t="shared" si="12"/>
        <v/>
      </c>
    </row>
    <row r="64" spans="1:13">
      <c r="A64" s="9">
        <v>23</v>
      </c>
      <c r="B64" s="10" t="str">
        <f t="shared" si="11"/>
        <v/>
      </c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12" t="str">
        <f t="shared" si="12"/>
        <v/>
      </c>
    </row>
    <row r="65" spans="1:13">
      <c r="A65" s="9">
        <v>24</v>
      </c>
      <c r="B65" s="10" t="str">
        <f t="shared" si="11"/>
        <v/>
      </c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12" t="str">
        <f t="shared" si="12"/>
        <v/>
      </c>
    </row>
    <row r="66" spans="1:13">
      <c r="A66" s="9">
        <v>25</v>
      </c>
      <c r="B66" s="10" t="str">
        <f t="shared" si="11"/>
        <v/>
      </c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12" t="str">
        <f t="shared" si="12"/>
        <v/>
      </c>
    </row>
    <row r="67" spans="1:13">
      <c r="A67" s="9">
        <v>26</v>
      </c>
      <c r="B67" s="10" t="str">
        <f t="shared" si="11"/>
        <v/>
      </c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12" t="str">
        <f t="shared" si="12"/>
        <v/>
      </c>
    </row>
    <row r="70" spans="1:2">
      <c r="A70" s="2" t="s">
        <v>182</v>
      </c>
      <c r="B70" s="24" t="s">
        <v>183</v>
      </c>
    </row>
    <row r="72" spans="2:13">
      <c r="B72" s="12" t="s">
        <v>180</v>
      </c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12" t="s">
        <v>181</v>
      </c>
    </row>
    <row r="73" spans="1:13">
      <c r="A73" s="9">
        <v>1</v>
      </c>
      <c r="B73" s="10" t="str">
        <f t="shared" ref="B73:B98" si="13">B11</f>
        <v>Justin Surlaya (8.1)</v>
      </c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12" t="str">
        <f>IFERROR(ROUND(AVERAGE(C73:L73),2),"")</f>
        <v/>
      </c>
    </row>
    <row r="74" spans="1:13">
      <c r="A74" s="9">
        <v>2</v>
      </c>
      <c r="B74" s="10" t="str">
        <f t="shared" si="13"/>
        <v>Keisha Viola (8.1)</v>
      </c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12" t="str">
        <f t="shared" ref="M74:M98" si="14">IFERROR(ROUND(AVERAGE(C74:L74),2),"")</f>
        <v/>
      </c>
    </row>
    <row r="75" spans="1:13">
      <c r="A75" s="9">
        <v>3</v>
      </c>
      <c r="B75" s="10" t="str">
        <f t="shared" si="13"/>
        <v>Jonathan Samuel (8.2)</v>
      </c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12" t="str">
        <f t="shared" si="14"/>
        <v/>
      </c>
    </row>
    <row r="76" spans="1:13">
      <c r="A76" s="9">
        <v>4</v>
      </c>
      <c r="B76" s="10" t="str">
        <f t="shared" si="13"/>
        <v>Raul (8.2)</v>
      </c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12" t="str">
        <f t="shared" si="14"/>
        <v/>
      </c>
    </row>
    <row r="77" spans="1:13">
      <c r="A77" s="9">
        <v>5</v>
      </c>
      <c r="B77" s="10" t="str">
        <f t="shared" si="13"/>
        <v>Grace Yohana Setiadi (8.2)</v>
      </c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12" t="str">
        <f t="shared" si="14"/>
        <v/>
      </c>
    </row>
    <row r="78" spans="1:13">
      <c r="A78" s="9">
        <v>6</v>
      </c>
      <c r="B78" s="10" t="str">
        <f t="shared" si="13"/>
        <v>Marvel Rudy (8.2)</v>
      </c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12" t="str">
        <f t="shared" si="14"/>
        <v/>
      </c>
    </row>
    <row r="79" spans="1:13">
      <c r="A79" s="9">
        <v>7</v>
      </c>
      <c r="B79" s="10" t="str">
        <f t="shared" si="13"/>
        <v>Makaio Wimilie (8.3)</v>
      </c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12" t="str">
        <f t="shared" si="14"/>
        <v/>
      </c>
    </row>
    <row r="80" spans="1:13">
      <c r="A80" s="9">
        <v>8</v>
      </c>
      <c r="B80" s="10" t="str">
        <f t="shared" si="13"/>
        <v>Kenneth (8.3)</v>
      </c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12" t="str">
        <f t="shared" si="14"/>
        <v/>
      </c>
    </row>
    <row r="81" spans="1:13">
      <c r="A81" s="9">
        <v>9</v>
      </c>
      <c r="B81" s="10" t="str">
        <f t="shared" si="13"/>
        <v>Owen (8.4)</v>
      </c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12" t="str">
        <f t="shared" si="14"/>
        <v/>
      </c>
    </row>
    <row r="82" spans="1:13">
      <c r="A82" s="9">
        <v>10</v>
      </c>
      <c r="B82" s="10" t="str">
        <f t="shared" si="13"/>
        <v>Ben  Kristofer (8.4)</v>
      </c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12" t="str">
        <f t="shared" si="14"/>
        <v/>
      </c>
    </row>
    <row r="83" spans="1:13">
      <c r="A83" s="9">
        <v>11</v>
      </c>
      <c r="B83" s="10" t="str">
        <f t="shared" si="13"/>
        <v>Michael Ethan (8.4)</v>
      </c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12" t="str">
        <f t="shared" si="14"/>
        <v/>
      </c>
    </row>
    <row r="84" spans="1:13">
      <c r="A84" s="9">
        <v>12</v>
      </c>
      <c r="B84" s="10" t="str">
        <f t="shared" si="13"/>
        <v>Martina Emmanuel (8.4)</v>
      </c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12" t="str">
        <f t="shared" si="14"/>
        <v/>
      </c>
    </row>
    <row r="85" spans="1:13">
      <c r="A85" s="9">
        <v>13</v>
      </c>
      <c r="B85" s="10" t="str">
        <f t="shared" si="13"/>
        <v>Rayland Chandra (8.4)</v>
      </c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12" t="str">
        <f t="shared" si="14"/>
        <v/>
      </c>
    </row>
    <row r="86" spans="1:13">
      <c r="A86" s="9">
        <v>14</v>
      </c>
      <c r="B86" s="10" t="str">
        <f t="shared" si="13"/>
        <v>Jason Koswara )8.4)</v>
      </c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12" t="str">
        <f t="shared" si="14"/>
        <v/>
      </c>
    </row>
    <row r="87" spans="1:13">
      <c r="A87" s="9">
        <v>15</v>
      </c>
      <c r="B87" s="10" t="str">
        <f t="shared" si="13"/>
        <v/>
      </c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12" t="str">
        <f t="shared" si="14"/>
        <v/>
      </c>
    </row>
    <row r="88" spans="1:13">
      <c r="A88" s="9">
        <v>16</v>
      </c>
      <c r="B88" s="10" t="str">
        <f t="shared" si="13"/>
        <v/>
      </c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12" t="str">
        <f t="shared" si="14"/>
        <v/>
      </c>
    </row>
    <row r="89" spans="1:13">
      <c r="A89" s="9">
        <v>17</v>
      </c>
      <c r="B89" s="10" t="str">
        <f t="shared" si="13"/>
        <v/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12" t="str">
        <f t="shared" si="14"/>
        <v/>
      </c>
    </row>
    <row r="90" spans="1:13">
      <c r="A90" s="9">
        <v>18</v>
      </c>
      <c r="B90" s="10" t="str">
        <f t="shared" si="13"/>
        <v/>
      </c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12" t="str">
        <f t="shared" si="14"/>
        <v/>
      </c>
    </row>
    <row r="91" spans="1:13">
      <c r="A91" s="9">
        <v>19</v>
      </c>
      <c r="B91" s="10" t="str">
        <f t="shared" si="13"/>
        <v/>
      </c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12" t="str">
        <f t="shared" si="14"/>
        <v/>
      </c>
    </row>
    <row r="92" spans="1:13">
      <c r="A92" s="9">
        <v>20</v>
      </c>
      <c r="B92" s="10" t="str">
        <f t="shared" si="13"/>
        <v/>
      </c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12" t="str">
        <f t="shared" si="14"/>
        <v/>
      </c>
    </row>
    <row r="93" spans="1:13">
      <c r="A93" s="9">
        <v>21</v>
      </c>
      <c r="B93" s="10" t="str">
        <f t="shared" si="13"/>
        <v/>
      </c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12" t="str">
        <f t="shared" si="14"/>
        <v/>
      </c>
    </row>
    <row r="94" spans="1:13">
      <c r="A94" s="9">
        <v>22</v>
      </c>
      <c r="B94" s="10" t="str">
        <f t="shared" si="13"/>
        <v/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12" t="str">
        <f t="shared" si="14"/>
        <v/>
      </c>
    </row>
    <row r="95" spans="1:13">
      <c r="A95" s="9">
        <v>23</v>
      </c>
      <c r="B95" s="10" t="str">
        <f t="shared" si="13"/>
        <v/>
      </c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12" t="str">
        <f t="shared" si="14"/>
        <v/>
      </c>
    </row>
    <row r="96" spans="1:13">
      <c r="A96" s="9">
        <v>24</v>
      </c>
      <c r="B96" s="10" t="str">
        <f t="shared" si="13"/>
        <v/>
      </c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12" t="str">
        <f t="shared" si="14"/>
        <v/>
      </c>
    </row>
    <row r="97" spans="1:13">
      <c r="A97" s="9">
        <v>25</v>
      </c>
      <c r="B97" s="10" t="str">
        <f t="shared" si="13"/>
        <v/>
      </c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12" t="str">
        <f t="shared" si="14"/>
        <v/>
      </c>
    </row>
    <row r="98" spans="1:13">
      <c r="A98" s="9">
        <v>26</v>
      </c>
      <c r="B98" s="10" t="str">
        <f t="shared" si="13"/>
        <v/>
      </c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12" t="str">
        <f t="shared" si="14"/>
        <v/>
      </c>
    </row>
    <row r="101" spans="1:2">
      <c r="A101" s="2" t="s">
        <v>184</v>
      </c>
      <c r="B101" s="24" t="s">
        <v>194</v>
      </c>
    </row>
    <row r="103" spans="2:13">
      <c r="B103" s="12" t="s">
        <v>180</v>
      </c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12" t="s">
        <v>181</v>
      </c>
    </row>
    <row r="104" spans="1:13">
      <c r="A104" s="9">
        <v>1</v>
      </c>
      <c r="B104" s="10" t="str">
        <f t="shared" ref="B104:B129" si="15">B11</f>
        <v>Justin Surlaya (8.1)</v>
      </c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12" t="str">
        <f>IFERROR(ROUND(AVERAGE(C104:L104),2),"")</f>
        <v/>
      </c>
    </row>
    <row r="105" spans="1:13">
      <c r="A105" s="9">
        <v>2</v>
      </c>
      <c r="B105" s="10" t="str">
        <f t="shared" si="15"/>
        <v>Keisha Viola (8.1)</v>
      </c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12" t="str">
        <f t="shared" ref="M105:M129" si="16">IFERROR(ROUND(AVERAGE(C105:L105),2),"")</f>
        <v/>
      </c>
    </row>
    <row r="106" spans="1:13">
      <c r="A106" s="9">
        <v>3</v>
      </c>
      <c r="B106" s="10" t="str">
        <f t="shared" si="15"/>
        <v>Jonathan Samuel (8.2)</v>
      </c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12" t="str">
        <f t="shared" si="16"/>
        <v/>
      </c>
    </row>
    <row r="107" spans="1:13">
      <c r="A107" s="9">
        <v>4</v>
      </c>
      <c r="B107" s="10" t="str">
        <f t="shared" si="15"/>
        <v>Raul (8.2)</v>
      </c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12" t="str">
        <f t="shared" si="16"/>
        <v/>
      </c>
    </row>
    <row r="108" spans="1:13">
      <c r="A108" s="9">
        <v>5</v>
      </c>
      <c r="B108" s="10" t="str">
        <f t="shared" si="15"/>
        <v>Grace Yohana Setiadi (8.2)</v>
      </c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12" t="str">
        <f t="shared" si="16"/>
        <v/>
      </c>
    </row>
    <row r="109" spans="1:13">
      <c r="A109" s="9">
        <v>6</v>
      </c>
      <c r="B109" s="10" t="str">
        <f t="shared" si="15"/>
        <v>Marvel Rudy (8.2)</v>
      </c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12" t="str">
        <f t="shared" si="16"/>
        <v/>
      </c>
    </row>
    <row r="110" spans="1:13">
      <c r="A110" s="9">
        <v>7</v>
      </c>
      <c r="B110" s="10" t="str">
        <f t="shared" si="15"/>
        <v>Makaio Wimilie (8.3)</v>
      </c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12" t="str">
        <f t="shared" si="16"/>
        <v/>
      </c>
    </row>
    <row r="111" spans="1:13">
      <c r="A111" s="9">
        <v>8</v>
      </c>
      <c r="B111" s="10" t="str">
        <f t="shared" si="15"/>
        <v>Kenneth (8.3)</v>
      </c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12" t="str">
        <f t="shared" si="16"/>
        <v/>
      </c>
    </row>
    <row r="112" spans="1:13">
      <c r="A112" s="9">
        <v>9</v>
      </c>
      <c r="B112" s="10" t="str">
        <f t="shared" si="15"/>
        <v>Owen (8.4)</v>
      </c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12" t="str">
        <f t="shared" si="16"/>
        <v/>
      </c>
    </row>
    <row r="113" spans="1:13">
      <c r="A113" s="9">
        <v>10</v>
      </c>
      <c r="B113" s="10" t="str">
        <f t="shared" si="15"/>
        <v>Ben  Kristofer (8.4)</v>
      </c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12" t="str">
        <f t="shared" si="16"/>
        <v/>
      </c>
    </row>
    <row r="114" spans="1:13">
      <c r="A114" s="9">
        <v>11</v>
      </c>
      <c r="B114" s="10" t="str">
        <f t="shared" si="15"/>
        <v>Michael Ethan (8.4)</v>
      </c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12" t="str">
        <f t="shared" si="16"/>
        <v/>
      </c>
    </row>
    <row r="115" spans="1:13">
      <c r="A115" s="9">
        <v>12</v>
      </c>
      <c r="B115" s="10" t="str">
        <f t="shared" si="15"/>
        <v>Martina Emmanuel (8.4)</v>
      </c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12" t="str">
        <f t="shared" si="16"/>
        <v/>
      </c>
    </row>
    <row r="116" spans="1:13">
      <c r="A116" s="9">
        <v>13</v>
      </c>
      <c r="B116" s="10" t="str">
        <f t="shared" si="15"/>
        <v>Rayland Chandra (8.4)</v>
      </c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12" t="str">
        <f t="shared" si="16"/>
        <v/>
      </c>
    </row>
    <row r="117" spans="1:13">
      <c r="A117" s="9">
        <v>14</v>
      </c>
      <c r="B117" s="10" t="str">
        <f t="shared" si="15"/>
        <v>Jason Koswara )8.4)</v>
      </c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12" t="str">
        <f t="shared" si="16"/>
        <v/>
      </c>
    </row>
    <row r="118" spans="1:13">
      <c r="A118" s="9">
        <v>15</v>
      </c>
      <c r="B118" s="10" t="str">
        <f t="shared" si="15"/>
        <v/>
      </c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12" t="str">
        <f t="shared" si="16"/>
        <v/>
      </c>
    </row>
    <row r="119" spans="1:13">
      <c r="A119" s="9">
        <v>16</v>
      </c>
      <c r="B119" s="10" t="str">
        <f t="shared" si="15"/>
        <v/>
      </c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12" t="str">
        <f t="shared" si="16"/>
        <v/>
      </c>
    </row>
    <row r="120" spans="1:13">
      <c r="A120" s="9">
        <v>17</v>
      </c>
      <c r="B120" s="10" t="str">
        <f t="shared" si="15"/>
        <v/>
      </c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12" t="str">
        <f t="shared" si="16"/>
        <v/>
      </c>
    </row>
    <row r="121" spans="1:13">
      <c r="A121" s="9">
        <v>18</v>
      </c>
      <c r="B121" s="10" t="str">
        <f t="shared" si="15"/>
        <v/>
      </c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12" t="str">
        <f t="shared" si="16"/>
        <v/>
      </c>
    </row>
    <row r="122" spans="1:13">
      <c r="A122" s="9">
        <v>19</v>
      </c>
      <c r="B122" s="10" t="str">
        <f t="shared" si="15"/>
        <v/>
      </c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12" t="str">
        <f t="shared" si="16"/>
        <v/>
      </c>
    </row>
    <row r="123" spans="1:13">
      <c r="A123" s="9">
        <v>20</v>
      </c>
      <c r="B123" s="10" t="str">
        <f t="shared" si="15"/>
        <v/>
      </c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12" t="str">
        <f t="shared" si="16"/>
        <v/>
      </c>
    </row>
    <row r="124" spans="1:13">
      <c r="A124" s="9">
        <v>21</v>
      </c>
      <c r="B124" s="10" t="str">
        <f t="shared" si="15"/>
        <v/>
      </c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12" t="str">
        <f t="shared" si="16"/>
        <v/>
      </c>
    </row>
    <row r="125" spans="1:13">
      <c r="A125" s="9">
        <v>22</v>
      </c>
      <c r="B125" s="10" t="str">
        <f t="shared" si="15"/>
        <v/>
      </c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12" t="str">
        <f t="shared" si="16"/>
        <v/>
      </c>
    </row>
    <row r="126" spans="1:13">
      <c r="A126" s="9">
        <v>23</v>
      </c>
      <c r="B126" s="10" t="str">
        <f t="shared" si="15"/>
        <v/>
      </c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12" t="str">
        <f t="shared" si="16"/>
        <v/>
      </c>
    </row>
    <row r="127" spans="1:13">
      <c r="A127" s="9">
        <v>24</v>
      </c>
      <c r="B127" s="10" t="str">
        <f t="shared" si="15"/>
        <v/>
      </c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12" t="str">
        <f t="shared" si="16"/>
        <v/>
      </c>
    </row>
    <row r="128" spans="1:13">
      <c r="A128" s="9">
        <v>25</v>
      </c>
      <c r="B128" s="10" t="str">
        <f t="shared" si="15"/>
        <v/>
      </c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12" t="str">
        <f t="shared" si="16"/>
        <v/>
      </c>
    </row>
    <row r="129" spans="1:13">
      <c r="A129" s="9">
        <v>26</v>
      </c>
      <c r="B129" s="10" t="str">
        <f t="shared" si="15"/>
        <v/>
      </c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12" t="str">
        <f t="shared" si="16"/>
        <v/>
      </c>
    </row>
    <row r="132" spans="1:2">
      <c r="A132" s="2" t="s">
        <v>186</v>
      </c>
      <c r="B132" s="24" t="s">
        <v>187</v>
      </c>
    </row>
    <row r="134" spans="2:13">
      <c r="B134" s="12" t="s">
        <v>180</v>
      </c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12" t="s">
        <v>181</v>
      </c>
    </row>
    <row r="135" spans="1:13">
      <c r="A135" s="9">
        <v>1</v>
      </c>
      <c r="B135" s="10" t="str">
        <f t="shared" ref="B135:B160" si="17">B11</f>
        <v>Justin Surlaya (8.1)</v>
      </c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12" t="str">
        <f>IFERROR(ROUND(AVERAGE(C135:L135),2),"")</f>
        <v/>
      </c>
    </row>
    <row r="136" spans="1:13">
      <c r="A136" s="9">
        <v>2</v>
      </c>
      <c r="B136" s="10" t="str">
        <f t="shared" si="17"/>
        <v>Keisha Viola (8.1)</v>
      </c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12" t="str">
        <f t="shared" ref="M136:M160" si="18">IFERROR(ROUND(AVERAGE(C136:L136),2),"")</f>
        <v/>
      </c>
    </row>
    <row r="137" spans="1:13">
      <c r="A137" s="9">
        <v>3</v>
      </c>
      <c r="B137" s="10" t="str">
        <f t="shared" si="17"/>
        <v>Jonathan Samuel (8.2)</v>
      </c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12" t="str">
        <f t="shared" si="18"/>
        <v/>
      </c>
    </row>
    <row r="138" spans="1:13">
      <c r="A138" s="9">
        <v>4</v>
      </c>
      <c r="B138" s="10" t="str">
        <f t="shared" si="17"/>
        <v>Raul (8.2)</v>
      </c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12" t="str">
        <f t="shared" si="18"/>
        <v/>
      </c>
    </row>
    <row r="139" spans="1:13">
      <c r="A139" s="9">
        <v>5</v>
      </c>
      <c r="B139" s="10" t="str">
        <f t="shared" si="17"/>
        <v>Grace Yohana Setiadi (8.2)</v>
      </c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12" t="str">
        <f t="shared" si="18"/>
        <v/>
      </c>
    </row>
    <row r="140" spans="1:13">
      <c r="A140" s="9">
        <v>6</v>
      </c>
      <c r="B140" s="10" t="str">
        <f t="shared" si="17"/>
        <v>Marvel Rudy (8.2)</v>
      </c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12" t="str">
        <f t="shared" si="18"/>
        <v/>
      </c>
    </row>
    <row r="141" spans="1:13">
      <c r="A141" s="9">
        <v>7</v>
      </c>
      <c r="B141" s="10" t="str">
        <f t="shared" si="17"/>
        <v>Makaio Wimilie (8.3)</v>
      </c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12" t="str">
        <f t="shared" si="18"/>
        <v/>
      </c>
    </row>
    <row r="142" spans="1:13">
      <c r="A142" s="9">
        <v>8</v>
      </c>
      <c r="B142" s="10" t="str">
        <f t="shared" si="17"/>
        <v>Kenneth (8.3)</v>
      </c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12" t="str">
        <f t="shared" si="18"/>
        <v/>
      </c>
    </row>
    <row r="143" spans="1:13">
      <c r="A143" s="9">
        <v>9</v>
      </c>
      <c r="B143" s="10" t="str">
        <f t="shared" si="17"/>
        <v>Owen (8.4)</v>
      </c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12" t="str">
        <f t="shared" si="18"/>
        <v/>
      </c>
    </row>
    <row r="144" spans="1:13">
      <c r="A144" s="9">
        <v>10</v>
      </c>
      <c r="B144" s="10" t="str">
        <f t="shared" si="17"/>
        <v>Ben  Kristofer (8.4)</v>
      </c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12" t="str">
        <f t="shared" si="18"/>
        <v/>
      </c>
    </row>
    <row r="145" spans="1:13">
      <c r="A145" s="9">
        <v>11</v>
      </c>
      <c r="B145" s="10" t="str">
        <f t="shared" si="17"/>
        <v>Michael Ethan (8.4)</v>
      </c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12" t="str">
        <f t="shared" si="18"/>
        <v/>
      </c>
    </row>
    <row r="146" spans="1:13">
      <c r="A146" s="9">
        <v>12</v>
      </c>
      <c r="B146" s="10" t="str">
        <f t="shared" si="17"/>
        <v>Martina Emmanuel (8.4)</v>
      </c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12" t="str">
        <f t="shared" si="18"/>
        <v/>
      </c>
    </row>
    <row r="147" spans="1:13">
      <c r="A147" s="9">
        <v>13</v>
      </c>
      <c r="B147" s="10" t="str">
        <f t="shared" si="17"/>
        <v>Rayland Chandra (8.4)</v>
      </c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12" t="str">
        <f t="shared" si="18"/>
        <v/>
      </c>
    </row>
    <row r="148" spans="1:13">
      <c r="A148" s="9">
        <v>14</v>
      </c>
      <c r="B148" s="10" t="str">
        <f t="shared" si="17"/>
        <v>Jason Koswara )8.4)</v>
      </c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12" t="str">
        <f t="shared" si="18"/>
        <v/>
      </c>
    </row>
    <row r="149" spans="1:13">
      <c r="A149" s="9">
        <v>15</v>
      </c>
      <c r="B149" s="10" t="str">
        <f t="shared" si="17"/>
        <v/>
      </c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12" t="str">
        <f t="shared" si="18"/>
        <v/>
      </c>
    </row>
    <row r="150" spans="1:13">
      <c r="A150" s="9">
        <v>16</v>
      </c>
      <c r="B150" s="10" t="str">
        <f t="shared" si="17"/>
        <v/>
      </c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12" t="str">
        <f t="shared" si="18"/>
        <v/>
      </c>
    </row>
    <row r="151" spans="1:13">
      <c r="A151" s="9">
        <v>17</v>
      </c>
      <c r="B151" s="10" t="str">
        <f t="shared" si="17"/>
        <v/>
      </c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12" t="str">
        <f t="shared" si="18"/>
        <v/>
      </c>
    </row>
    <row r="152" spans="1:13">
      <c r="A152" s="9">
        <v>18</v>
      </c>
      <c r="B152" s="10" t="str">
        <f t="shared" si="17"/>
        <v/>
      </c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12" t="str">
        <f t="shared" si="18"/>
        <v/>
      </c>
    </row>
    <row r="153" spans="1:13">
      <c r="A153" s="9">
        <v>19</v>
      </c>
      <c r="B153" s="10" t="str">
        <f t="shared" si="17"/>
        <v/>
      </c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12" t="str">
        <f t="shared" si="18"/>
        <v/>
      </c>
    </row>
    <row r="154" spans="1:13">
      <c r="A154" s="9">
        <v>20</v>
      </c>
      <c r="B154" s="10" t="str">
        <f t="shared" si="17"/>
        <v/>
      </c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12" t="str">
        <f t="shared" si="18"/>
        <v/>
      </c>
    </row>
    <row r="155" spans="1:13">
      <c r="A155" s="9">
        <v>21</v>
      </c>
      <c r="B155" s="10" t="str">
        <f t="shared" si="17"/>
        <v/>
      </c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12" t="str">
        <f t="shared" si="18"/>
        <v/>
      </c>
    </row>
    <row r="156" spans="1:13">
      <c r="A156" s="9">
        <v>22</v>
      </c>
      <c r="B156" s="10" t="str">
        <f t="shared" si="17"/>
        <v/>
      </c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12" t="str">
        <f t="shared" si="18"/>
        <v/>
      </c>
    </row>
    <row r="157" spans="1:13">
      <c r="A157" s="9">
        <v>23</v>
      </c>
      <c r="B157" s="10" t="str">
        <f t="shared" si="17"/>
        <v/>
      </c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12" t="str">
        <f t="shared" si="18"/>
        <v/>
      </c>
    </row>
    <row r="158" spans="1:13">
      <c r="A158" s="9">
        <v>24</v>
      </c>
      <c r="B158" s="10" t="str">
        <f t="shared" si="17"/>
        <v/>
      </c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12" t="str">
        <f t="shared" si="18"/>
        <v/>
      </c>
    </row>
    <row r="159" spans="1:13">
      <c r="A159" s="9">
        <v>25</v>
      </c>
      <c r="B159" s="10" t="str">
        <f t="shared" si="17"/>
        <v/>
      </c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12" t="str">
        <f t="shared" si="18"/>
        <v/>
      </c>
    </row>
    <row r="160" spans="1:13">
      <c r="A160" s="9">
        <v>26</v>
      </c>
      <c r="B160" s="10" t="str">
        <f t="shared" si="17"/>
        <v/>
      </c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12" t="str">
        <f t="shared" si="18"/>
        <v/>
      </c>
    </row>
    <row r="163" spans="1:2">
      <c r="A163" s="2" t="s">
        <v>188</v>
      </c>
      <c r="B163" s="24"/>
    </row>
    <row r="165" spans="2:13">
      <c r="B165" s="12" t="s">
        <v>180</v>
      </c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12" t="s">
        <v>181</v>
      </c>
    </row>
    <row r="166" spans="1:13">
      <c r="A166" s="9">
        <v>1</v>
      </c>
      <c r="B166" s="10" t="str">
        <f t="shared" ref="B166:B191" si="19">B11</f>
        <v>Justin Surlaya (8.1)</v>
      </c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12" t="str">
        <f>IFERROR(ROUND(AVERAGE(C166:L166),2),"")</f>
        <v/>
      </c>
    </row>
    <row r="167" spans="1:13">
      <c r="A167" s="9">
        <v>2</v>
      </c>
      <c r="B167" s="10" t="str">
        <f t="shared" si="19"/>
        <v>Keisha Viola (8.1)</v>
      </c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12" t="str">
        <f t="shared" ref="M167:M191" si="20">IFERROR(ROUND(AVERAGE(C167:L167),2),"")</f>
        <v/>
      </c>
    </row>
    <row r="168" spans="1:13">
      <c r="A168" s="9">
        <v>3</v>
      </c>
      <c r="B168" s="10" t="str">
        <f t="shared" si="19"/>
        <v>Jonathan Samuel (8.2)</v>
      </c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12" t="str">
        <f t="shared" si="20"/>
        <v/>
      </c>
    </row>
    <row r="169" spans="1:13">
      <c r="A169" s="9">
        <v>4</v>
      </c>
      <c r="B169" s="10" t="str">
        <f t="shared" si="19"/>
        <v>Raul (8.2)</v>
      </c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12" t="str">
        <f t="shared" si="20"/>
        <v/>
      </c>
    </row>
    <row r="170" spans="1:13">
      <c r="A170" s="9">
        <v>5</v>
      </c>
      <c r="B170" s="10" t="str">
        <f t="shared" si="19"/>
        <v>Grace Yohana Setiadi (8.2)</v>
      </c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12" t="str">
        <f t="shared" si="20"/>
        <v/>
      </c>
    </row>
    <row r="171" spans="1:13">
      <c r="A171" s="9">
        <v>6</v>
      </c>
      <c r="B171" s="10" t="str">
        <f t="shared" si="19"/>
        <v>Marvel Rudy (8.2)</v>
      </c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12" t="str">
        <f t="shared" si="20"/>
        <v/>
      </c>
    </row>
    <row r="172" spans="1:13">
      <c r="A172" s="9">
        <v>7</v>
      </c>
      <c r="B172" s="10" t="str">
        <f t="shared" si="19"/>
        <v>Makaio Wimilie (8.3)</v>
      </c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12" t="str">
        <f t="shared" si="20"/>
        <v/>
      </c>
    </row>
    <row r="173" spans="1:13">
      <c r="A173" s="9">
        <v>8</v>
      </c>
      <c r="B173" s="10" t="str">
        <f t="shared" si="19"/>
        <v>Kenneth (8.3)</v>
      </c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12" t="str">
        <f t="shared" si="20"/>
        <v/>
      </c>
    </row>
    <row r="174" spans="1:13">
      <c r="A174" s="9">
        <v>9</v>
      </c>
      <c r="B174" s="10" t="str">
        <f t="shared" si="19"/>
        <v>Owen (8.4)</v>
      </c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12" t="str">
        <f t="shared" si="20"/>
        <v/>
      </c>
    </row>
    <row r="175" spans="1:13">
      <c r="A175" s="9">
        <v>10</v>
      </c>
      <c r="B175" s="10" t="str">
        <f t="shared" si="19"/>
        <v>Ben  Kristofer (8.4)</v>
      </c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12" t="str">
        <f t="shared" si="20"/>
        <v/>
      </c>
    </row>
    <row r="176" spans="1:13">
      <c r="A176" s="9">
        <v>11</v>
      </c>
      <c r="B176" s="10" t="str">
        <f t="shared" si="19"/>
        <v>Michael Ethan (8.4)</v>
      </c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12" t="str">
        <f t="shared" si="20"/>
        <v/>
      </c>
    </row>
    <row r="177" spans="1:13">
      <c r="A177" s="9">
        <v>12</v>
      </c>
      <c r="B177" s="10" t="str">
        <f t="shared" si="19"/>
        <v>Martina Emmanuel (8.4)</v>
      </c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12" t="str">
        <f t="shared" si="20"/>
        <v/>
      </c>
    </row>
    <row r="178" spans="1:13">
      <c r="A178" s="9">
        <v>13</v>
      </c>
      <c r="B178" s="10" t="str">
        <f t="shared" si="19"/>
        <v>Rayland Chandra (8.4)</v>
      </c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12" t="str">
        <f t="shared" si="20"/>
        <v/>
      </c>
    </row>
    <row r="179" spans="1:13">
      <c r="A179" s="9">
        <v>14</v>
      </c>
      <c r="B179" s="10" t="str">
        <f t="shared" si="19"/>
        <v>Jason Koswara )8.4)</v>
      </c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12" t="str">
        <f t="shared" si="20"/>
        <v/>
      </c>
    </row>
    <row r="180" spans="1:13">
      <c r="A180" s="9">
        <v>15</v>
      </c>
      <c r="B180" s="10" t="str">
        <f t="shared" si="19"/>
        <v/>
      </c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12" t="str">
        <f t="shared" si="20"/>
        <v/>
      </c>
    </row>
    <row r="181" spans="1:13">
      <c r="A181" s="9">
        <v>16</v>
      </c>
      <c r="B181" s="10" t="str">
        <f t="shared" si="19"/>
        <v/>
      </c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12" t="str">
        <f t="shared" si="20"/>
        <v/>
      </c>
    </row>
    <row r="182" spans="1:13">
      <c r="A182" s="9">
        <v>17</v>
      </c>
      <c r="B182" s="10" t="str">
        <f t="shared" si="19"/>
        <v/>
      </c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12" t="str">
        <f t="shared" si="20"/>
        <v/>
      </c>
    </row>
    <row r="183" spans="1:13">
      <c r="A183" s="9">
        <v>18</v>
      </c>
      <c r="B183" s="10" t="str">
        <f t="shared" si="19"/>
        <v/>
      </c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12" t="str">
        <f t="shared" si="20"/>
        <v/>
      </c>
    </row>
    <row r="184" spans="1:13">
      <c r="A184" s="9">
        <v>19</v>
      </c>
      <c r="B184" s="10" t="str">
        <f t="shared" si="19"/>
        <v/>
      </c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12" t="str">
        <f t="shared" si="20"/>
        <v/>
      </c>
    </row>
    <row r="185" spans="1:13">
      <c r="A185" s="9">
        <v>20</v>
      </c>
      <c r="B185" s="10" t="str">
        <f t="shared" si="19"/>
        <v/>
      </c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12" t="str">
        <f t="shared" si="20"/>
        <v/>
      </c>
    </row>
    <row r="186" spans="1:13">
      <c r="A186" s="9">
        <v>21</v>
      </c>
      <c r="B186" s="10" t="str">
        <f t="shared" si="19"/>
        <v/>
      </c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12" t="str">
        <f t="shared" si="20"/>
        <v/>
      </c>
    </row>
    <row r="187" spans="1:13">
      <c r="A187" s="9">
        <v>22</v>
      </c>
      <c r="B187" s="10" t="str">
        <f t="shared" si="19"/>
        <v/>
      </c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12" t="str">
        <f t="shared" si="20"/>
        <v/>
      </c>
    </row>
    <row r="188" spans="1:13">
      <c r="A188" s="9">
        <v>23</v>
      </c>
      <c r="B188" s="10" t="str">
        <f t="shared" si="19"/>
        <v/>
      </c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12" t="str">
        <f t="shared" si="20"/>
        <v/>
      </c>
    </row>
    <row r="189" spans="1:13">
      <c r="A189" s="9">
        <v>24</v>
      </c>
      <c r="B189" s="10" t="str">
        <f t="shared" si="19"/>
        <v/>
      </c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12" t="str">
        <f t="shared" si="20"/>
        <v/>
      </c>
    </row>
    <row r="190" spans="1:13">
      <c r="A190" s="9">
        <v>25</v>
      </c>
      <c r="B190" s="10" t="str">
        <f t="shared" si="19"/>
        <v/>
      </c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12" t="str">
        <f t="shared" si="20"/>
        <v/>
      </c>
    </row>
    <row r="191" spans="1:13">
      <c r="A191" s="9">
        <v>26</v>
      </c>
      <c r="B191" s="10" t="str">
        <f t="shared" si="19"/>
        <v/>
      </c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12" t="str">
        <f t="shared" si="20"/>
        <v/>
      </c>
    </row>
  </sheetData>
  <sheetProtection algorithmName="SHA-512" hashValue="4qVnIzWNAr/Kbx/jf6+3n9dVB5GBmUJistHi/CrERztRsLOC3UhAGRONE3lUVnTl3iVy2UwZ8313UJeNux4VQw==" saltValue="b9vUffOmvmnaFYp5kohQYQ==" spinCount="100000" sheet="1" objects="1" scenarios="1"/>
  <mergeCells count="6">
    <mergeCell ref="A1:M1"/>
    <mergeCell ref="A2:M2"/>
    <mergeCell ref="S38:U38"/>
    <mergeCell ref="A9:A10"/>
    <mergeCell ref="B9:B10"/>
    <mergeCell ref="M9:M10"/>
  </mergeCells>
  <printOptions horizontalCentered="1"/>
  <pageMargins left="0.699305555555556" right="0.699305555555556" top="0.25" bottom="0" header="0.3" footer="0.3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6"/>
  <sheetViews>
    <sheetView zoomScale="70" zoomScaleNormal="70" workbookViewId="0">
      <selection activeCell="D10" sqref="D10"/>
    </sheetView>
  </sheetViews>
  <sheetFormatPr defaultColWidth="9.08571428571429" defaultRowHeight="15"/>
  <cols>
    <col min="1" max="1" width="9.08571428571429" style="1"/>
    <col min="2" max="2" width="27.1809523809524" style="1" customWidth="1"/>
    <col min="3" max="6" width="13.1809523809524" style="1" customWidth="1"/>
    <col min="7" max="7" width="14" style="1" customWidth="1"/>
    <col min="8" max="16384" width="9.08571428571429" style="1"/>
  </cols>
  <sheetData>
    <row r="1" spans="1:7">
      <c r="A1" s="2" t="s">
        <v>167</v>
      </c>
      <c r="B1" s="2"/>
      <c r="C1" s="2"/>
      <c r="D1" s="2"/>
      <c r="E1" s="2"/>
      <c r="F1" s="2"/>
      <c r="G1" s="2"/>
    </row>
    <row r="2" spans="1:7">
      <c r="A2" s="2" t="s">
        <v>168</v>
      </c>
      <c r="B2" s="2"/>
      <c r="C2" s="2"/>
      <c r="D2" s="2"/>
      <c r="E2" s="2"/>
      <c r="F2" s="2"/>
      <c r="G2" s="2"/>
    </row>
    <row r="3" spans="1:7">
      <c r="A3" s="2"/>
      <c r="B3" s="2"/>
      <c r="C3" s="2"/>
      <c r="D3" s="2"/>
      <c r="E3" s="2"/>
      <c r="F3" s="2"/>
      <c r="G3" s="2"/>
    </row>
    <row r="4" spans="3:7">
      <c r="C4" s="3"/>
      <c r="D4" s="3"/>
      <c r="E4" s="3"/>
      <c r="F4" s="3"/>
      <c r="G4" s="3"/>
    </row>
    <row r="5" spans="1:7">
      <c r="A5" s="3" t="s">
        <v>189</v>
      </c>
      <c r="B5" s="3" t="str">
        <f>": "&amp;Input!K16</f>
        <v>: 8.1</v>
      </c>
      <c r="C5" s="4"/>
      <c r="E5" s="3"/>
      <c r="F5" s="5" t="s">
        <v>173</v>
      </c>
      <c r="G5" s="3" t="str">
        <f>": "&amp;Input!D18</f>
        <v>: 2018-2019</v>
      </c>
    </row>
    <row r="6" spans="1:5">
      <c r="A6" s="3" t="s">
        <v>172</v>
      </c>
      <c r="B6" s="4" t="str">
        <f>": "&amp;Input!D16</f>
        <v>: Seni Budaya (Gitar)</v>
      </c>
      <c r="E6" s="3"/>
    </row>
    <row r="7" spans="1:5">
      <c r="A7" s="3" t="s">
        <v>174</v>
      </c>
      <c r="B7" s="4" t="str">
        <f>": "&amp;Input!D15</f>
        <v>: John E Karouw</v>
      </c>
      <c r="E7" s="3"/>
    </row>
    <row r="8" spans="1:7">
      <c r="A8" s="3"/>
      <c r="B8" s="3"/>
      <c r="C8" s="3"/>
      <c r="D8" s="3"/>
      <c r="E8" s="3"/>
      <c r="F8" s="3"/>
      <c r="G8" s="3"/>
    </row>
    <row r="9" ht="30" spans="1:8">
      <c r="A9" s="6" t="s">
        <v>175</v>
      </c>
      <c r="B9" s="7" t="s">
        <v>176</v>
      </c>
      <c r="C9" s="7" t="s">
        <v>195</v>
      </c>
      <c r="D9" s="7" t="s">
        <v>196</v>
      </c>
      <c r="E9" s="7" t="s">
        <v>197</v>
      </c>
      <c r="F9" s="7" t="s">
        <v>198</v>
      </c>
      <c r="G9" s="7" t="s">
        <v>199</v>
      </c>
      <c r="H9" s="8" t="s">
        <v>200</v>
      </c>
    </row>
    <row r="10" spans="1:8">
      <c r="A10" s="9">
        <v>1</v>
      </c>
      <c r="B10" s="10" t="str">
        <f>Input!B25</f>
        <v>Justin Surlaya (8.1)</v>
      </c>
      <c r="C10" s="9">
        <f>'Term 1'!M11</f>
        <v>79</v>
      </c>
      <c r="D10" s="11">
        <f>'Term 2'!M11</f>
        <v>70.5</v>
      </c>
      <c r="E10" s="9" t="str">
        <f>'Term 3'!M11</f>
        <v/>
      </c>
      <c r="F10" s="9" t="str">
        <f>'Term 4'!M11</f>
        <v/>
      </c>
      <c r="G10" s="12" t="str">
        <f>IFERROR(ROUND(C10*0.15+D10*0.25+E10*0.15+F10*0.45,2),"")</f>
        <v/>
      </c>
      <c r="H10" s="12" t="str">
        <f>IF(G10&gt;=90,"A*",IF(G10&gt;=80,"A",IF(G10&gt;=70,"B",IF(G10&gt;=60,"C",IF(G10&gt;=50,"D",IF(G10&gt;=40,"E","U"))))))</f>
        <v>A*</v>
      </c>
    </row>
    <row r="11" spans="1:8">
      <c r="A11" s="9">
        <v>2</v>
      </c>
      <c r="B11" s="10" t="str">
        <f>Input!B26</f>
        <v>Keisha Viola (8.1)</v>
      </c>
      <c r="C11" s="9">
        <f>'Term 1'!M12</f>
        <v>83.4</v>
      </c>
      <c r="D11" s="11">
        <f>'Term 2'!M12</f>
        <v>58.5</v>
      </c>
      <c r="E11" s="9" t="str">
        <f>'Term 3'!M12</f>
        <v/>
      </c>
      <c r="F11" s="9" t="str">
        <f>'Term 4'!M12</f>
        <v/>
      </c>
      <c r="G11" s="12" t="str">
        <f t="shared" ref="G11:G29" si="0">IFERROR(ROUND(C11*0.15+D11*0.25+E11*0.15+F11*0.45,2),"")</f>
        <v/>
      </c>
      <c r="H11" s="12" t="str">
        <f t="shared" ref="H11:H29" si="1">IF(G11&gt;=90,"A*",IF(G11&gt;=80,"A",IF(G11&gt;=70,"B",IF(G11&gt;=60,"C",IF(G11&gt;=50,"D",IF(G11&gt;=40,"E","U"))))))</f>
        <v>A*</v>
      </c>
    </row>
    <row r="12" spans="1:8">
      <c r="A12" s="9">
        <v>3</v>
      </c>
      <c r="B12" s="10" t="str">
        <f>Input!B27</f>
        <v>Jonathan Samuel (8.2)</v>
      </c>
      <c r="C12" s="9">
        <f>'Term 1'!M13</f>
        <v>90</v>
      </c>
      <c r="D12" s="11">
        <f>'Term 2'!M13</f>
        <v>55</v>
      </c>
      <c r="E12" s="9" t="str">
        <f>'Term 3'!M13</f>
        <v/>
      </c>
      <c r="F12" s="9" t="str">
        <f>'Term 4'!M13</f>
        <v/>
      </c>
      <c r="G12" s="12" t="str">
        <f t="shared" si="0"/>
        <v/>
      </c>
      <c r="H12" s="12" t="str">
        <f t="shared" si="1"/>
        <v>A*</v>
      </c>
    </row>
    <row r="13" spans="1:8">
      <c r="A13" s="9">
        <v>4</v>
      </c>
      <c r="B13" s="10" t="str">
        <f>Input!B28</f>
        <v>Raul (8.2)</v>
      </c>
      <c r="C13" s="9">
        <f>'Term 1'!M14</f>
        <v>83.6</v>
      </c>
      <c r="D13" s="11">
        <f>'Term 2'!M14</f>
        <v>56.5</v>
      </c>
      <c r="E13" s="9" t="str">
        <f>'Term 3'!M14</f>
        <v/>
      </c>
      <c r="F13" s="9" t="str">
        <f>'Term 4'!M14</f>
        <v/>
      </c>
      <c r="G13" s="12" t="str">
        <f t="shared" si="0"/>
        <v/>
      </c>
      <c r="H13" s="12" t="str">
        <f t="shared" si="1"/>
        <v>A*</v>
      </c>
    </row>
    <row r="14" spans="1:8">
      <c r="A14" s="9">
        <v>5</v>
      </c>
      <c r="B14" s="10" t="str">
        <f>Input!B29</f>
        <v>Grace Yohana Setiadi (8.2)</v>
      </c>
      <c r="C14" s="9">
        <f>'Term 1'!M15</f>
        <v>74.4</v>
      </c>
      <c r="D14" s="11">
        <f>'Term 2'!M15</f>
        <v>67</v>
      </c>
      <c r="E14" s="9" t="str">
        <f>'Term 3'!M15</f>
        <v/>
      </c>
      <c r="F14" s="9" t="str">
        <f>'Term 4'!M15</f>
        <v/>
      </c>
      <c r="G14" s="12" t="str">
        <f t="shared" si="0"/>
        <v/>
      </c>
      <c r="H14" s="12" t="str">
        <f t="shared" si="1"/>
        <v>A*</v>
      </c>
    </row>
    <row r="15" spans="1:8">
      <c r="A15" s="9">
        <v>6</v>
      </c>
      <c r="B15" s="10" t="str">
        <f>Input!B30</f>
        <v>Marvel Rudy (8.2)</v>
      </c>
      <c r="C15" s="9">
        <f>'Term 1'!M16</f>
        <v>79.5</v>
      </c>
      <c r="D15" s="11">
        <f>'Term 2'!M16</f>
        <v>80</v>
      </c>
      <c r="E15" s="9" t="str">
        <f>'Term 3'!M16</f>
        <v/>
      </c>
      <c r="F15" s="9" t="str">
        <f>'Term 4'!M16</f>
        <v/>
      </c>
      <c r="G15" s="12" t="str">
        <f t="shared" si="0"/>
        <v/>
      </c>
      <c r="H15" s="12" t="str">
        <f t="shared" si="1"/>
        <v>A*</v>
      </c>
    </row>
    <row r="16" spans="1:8">
      <c r="A16" s="9">
        <v>7</v>
      </c>
      <c r="B16" s="10" t="str">
        <f>Input!B31</f>
        <v>Makaio Wimilie (8.3)</v>
      </c>
      <c r="C16" s="9">
        <f>'Term 1'!M17</f>
        <v>78.9</v>
      </c>
      <c r="D16" s="11">
        <f>'Term 2'!M17</f>
        <v>58</v>
      </c>
      <c r="E16" s="9" t="str">
        <f>'Term 3'!M17</f>
        <v/>
      </c>
      <c r="F16" s="9" t="str">
        <f>'Term 4'!M17</f>
        <v/>
      </c>
      <c r="G16" s="12" t="str">
        <f t="shared" si="0"/>
        <v/>
      </c>
      <c r="H16" s="12" t="str">
        <f t="shared" si="1"/>
        <v>A*</v>
      </c>
    </row>
    <row r="17" spans="1:8">
      <c r="A17" s="9">
        <v>8</v>
      </c>
      <c r="B17" s="10" t="str">
        <f>Input!B32</f>
        <v>Kenneth (8.3)</v>
      </c>
      <c r="C17" s="9">
        <f>'Term 1'!M18</f>
        <v>78.4</v>
      </c>
      <c r="D17" s="11">
        <f>'Term 2'!M18</f>
        <v>60</v>
      </c>
      <c r="E17" s="9" t="str">
        <f>'Term 3'!M18</f>
        <v/>
      </c>
      <c r="F17" s="9" t="str">
        <f>'Term 4'!M18</f>
        <v/>
      </c>
      <c r="G17" s="12" t="str">
        <f t="shared" si="0"/>
        <v/>
      </c>
      <c r="H17" s="12" t="str">
        <f t="shared" si="1"/>
        <v>A*</v>
      </c>
    </row>
    <row r="18" spans="1:8">
      <c r="A18" s="9">
        <v>9</v>
      </c>
      <c r="B18" s="10" t="str">
        <f>Input!B33</f>
        <v>Owen (8.4)</v>
      </c>
      <c r="C18" s="9">
        <f>'Term 1'!M19</f>
        <v>76.9</v>
      </c>
      <c r="D18" s="11">
        <f>'Term 2'!M19</f>
        <v>70.5</v>
      </c>
      <c r="E18" s="9" t="str">
        <f>'Term 3'!M19</f>
        <v/>
      </c>
      <c r="F18" s="9" t="str">
        <f>'Term 4'!M19</f>
        <v/>
      </c>
      <c r="G18" s="12" t="str">
        <f t="shared" si="0"/>
        <v/>
      </c>
      <c r="H18" s="12" t="str">
        <f t="shared" si="1"/>
        <v>A*</v>
      </c>
    </row>
    <row r="19" spans="1:8">
      <c r="A19" s="9">
        <v>10</v>
      </c>
      <c r="B19" s="10" t="str">
        <f>Input!B34</f>
        <v>Ben  Kristofer (8.4)</v>
      </c>
      <c r="C19" s="9">
        <f>'Term 1'!M20</f>
        <v>76.7</v>
      </c>
      <c r="D19" s="11">
        <f>'Term 2'!M20</f>
        <v>76.5</v>
      </c>
      <c r="E19" s="9" t="str">
        <f>'Term 3'!M20</f>
        <v/>
      </c>
      <c r="F19" s="9" t="str">
        <f>'Term 4'!M20</f>
        <v/>
      </c>
      <c r="G19" s="12" t="str">
        <f t="shared" si="0"/>
        <v/>
      </c>
      <c r="H19" s="12" t="str">
        <f t="shared" si="1"/>
        <v>A*</v>
      </c>
    </row>
    <row r="20" spans="1:8">
      <c r="A20" s="9">
        <v>11</v>
      </c>
      <c r="B20" s="10" t="str">
        <f>Input!B35</f>
        <v>Michael Ethan (8.4)</v>
      </c>
      <c r="C20" s="9">
        <f>'Term 1'!M21</f>
        <v>79.7</v>
      </c>
      <c r="D20" s="11">
        <f>'Term 2'!M21</f>
        <v>55</v>
      </c>
      <c r="E20" s="9" t="str">
        <f>'Term 3'!M21</f>
        <v/>
      </c>
      <c r="F20" s="9" t="str">
        <f>'Term 4'!M21</f>
        <v/>
      </c>
      <c r="G20" s="12" t="str">
        <f t="shared" si="0"/>
        <v/>
      </c>
      <c r="H20" s="12" t="str">
        <f t="shared" si="1"/>
        <v>A*</v>
      </c>
    </row>
    <row r="21" spans="1:8">
      <c r="A21" s="9">
        <v>12</v>
      </c>
      <c r="B21" s="10" t="str">
        <f>Input!B36</f>
        <v>Martina Emmanuel (8.4)</v>
      </c>
      <c r="C21" s="9">
        <f>'Term 1'!M22</f>
        <v>77.6</v>
      </c>
      <c r="D21" s="11">
        <f>'Term 2'!M22</f>
        <v>70.5</v>
      </c>
      <c r="E21" s="9" t="str">
        <f>'Term 3'!M22</f>
        <v/>
      </c>
      <c r="F21" s="9" t="str">
        <f>'Term 4'!M22</f>
        <v/>
      </c>
      <c r="G21" s="12" t="str">
        <f t="shared" si="0"/>
        <v/>
      </c>
      <c r="H21" s="12" t="str">
        <f t="shared" si="1"/>
        <v>A*</v>
      </c>
    </row>
    <row r="22" spans="1:8">
      <c r="A22" s="9">
        <v>13</v>
      </c>
      <c r="B22" s="10" t="str">
        <f>Input!B37</f>
        <v>Rayland Chandra (8.4)</v>
      </c>
      <c r="C22" s="9">
        <f>'Term 1'!M23</f>
        <v>79.1</v>
      </c>
      <c r="D22" s="11">
        <f>'Term 2'!M23</f>
        <v>60</v>
      </c>
      <c r="E22" s="9" t="str">
        <f>'Term 3'!M23</f>
        <v/>
      </c>
      <c r="F22" s="9" t="str">
        <f>'Term 4'!M23</f>
        <v/>
      </c>
      <c r="G22" s="12" t="str">
        <f t="shared" si="0"/>
        <v/>
      </c>
      <c r="H22" s="12" t="str">
        <f t="shared" si="1"/>
        <v>A*</v>
      </c>
    </row>
    <row r="23" spans="1:8">
      <c r="A23" s="9">
        <v>14</v>
      </c>
      <c r="B23" s="10" t="str">
        <f>Input!B38</f>
        <v>Jason Koswara )8.4)</v>
      </c>
      <c r="C23" s="9">
        <f>'Term 1'!M24</f>
        <v>85.7</v>
      </c>
      <c r="D23" s="11">
        <f>'Term 2'!M24</f>
        <v>60.5</v>
      </c>
      <c r="E23" s="9" t="str">
        <f>'Term 3'!M24</f>
        <v/>
      </c>
      <c r="F23" s="9" t="str">
        <f>'Term 4'!M24</f>
        <v/>
      </c>
      <c r="G23" s="12" t="str">
        <f t="shared" si="0"/>
        <v/>
      </c>
      <c r="H23" s="12" t="str">
        <f t="shared" si="1"/>
        <v>A*</v>
      </c>
    </row>
    <row r="24" spans="1:8">
      <c r="A24" s="9">
        <v>15</v>
      </c>
      <c r="B24" s="10" t="str">
        <f>Input!B39</f>
        <v/>
      </c>
      <c r="C24" s="9" t="str">
        <f>'Term 1'!M25</f>
        <v/>
      </c>
      <c r="D24" s="9" t="str">
        <f>'Term 2'!M25</f>
        <v/>
      </c>
      <c r="E24" s="9" t="str">
        <f>'Term 3'!M25</f>
        <v/>
      </c>
      <c r="F24" s="9" t="str">
        <f>'Term 4'!M25</f>
        <v/>
      </c>
      <c r="G24" s="12" t="str">
        <f t="shared" si="0"/>
        <v/>
      </c>
      <c r="H24" s="12" t="str">
        <f t="shared" si="1"/>
        <v>A*</v>
      </c>
    </row>
    <row r="25" spans="1:8">
      <c r="A25" s="9">
        <v>16</v>
      </c>
      <c r="B25" s="10" t="str">
        <f>Input!B40</f>
        <v/>
      </c>
      <c r="C25" s="9" t="str">
        <f>'Term 1'!M26</f>
        <v/>
      </c>
      <c r="D25" s="9" t="str">
        <f>'Term 2'!M26</f>
        <v/>
      </c>
      <c r="E25" s="9" t="str">
        <f>'Term 3'!M26</f>
        <v/>
      </c>
      <c r="F25" s="9" t="str">
        <f>'Term 4'!M26</f>
        <v/>
      </c>
      <c r="G25" s="12" t="str">
        <f t="shared" si="0"/>
        <v/>
      </c>
      <c r="H25" s="12" t="str">
        <f t="shared" si="1"/>
        <v>A*</v>
      </c>
    </row>
    <row r="26" spans="1:8">
      <c r="A26" s="9">
        <v>17</v>
      </c>
      <c r="B26" s="10" t="str">
        <f>Input!B41</f>
        <v/>
      </c>
      <c r="C26" s="9"/>
      <c r="D26" s="9" t="str">
        <f>'Term 2'!M27</f>
        <v/>
      </c>
      <c r="E26" s="9" t="str">
        <f>'Term 3'!M27</f>
        <v/>
      </c>
      <c r="F26" s="9" t="str">
        <f>'Term 4'!M27</f>
        <v/>
      </c>
      <c r="G26" s="12" t="str">
        <f t="shared" si="0"/>
        <v/>
      </c>
      <c r="H26" s="12" t="str">
        <f t="shared" si="1"/>
        <v>A*</v>
      </c>
    </row>
    <row r="27" spans="1:8">
      <c r="A27" s="9">
        <v>18</v>
      </c>
      <c r="B27" s="10" t="str">
        <f>Input!B42</f>
        <v/>
      </c>
      <c r="C27" s="9" t="str">
        <f>'Term 1'!M28</f>
        <v/>
      </c>
      <c r="D27" s="9" t="str">
        <f>'Term 2'!M28</f>
        <v/>
      </c>
      <c r="E27" s="9" t="str">
        <f>'Term 3'!M28</f>
        <v/>
      </c>
      <c r="F27" s="9" t="str">
        <f>'Term 4'!M28</f>
        <v/>
      </c>
      <c r="G27" s="12" t="str">
        <f t="shared" si="0"/>
        <v/>
      </c>
      <c r="H27" s="12" t="str">
        <f t="shared" si="1"/>
        <v>A*</v>
      </c>
    </row>
    <row r="28" spans="1:8">
      <c r="A28" s="9">
        <v>19</v>
      </c>
      <c r="B28" s="10" t="str">
        <f>Input!B43</f>
        <v/>
      </c>
      <c r="C28" s="9" t="str">
        <f>'Term 1'!M29</f>
        <v/>
      </c>
      <c r="D28" s="9" t="str">
        <f>'Term 2'!M29</f>
        <v/>
      </c>
      <c r="E28" s="9" t="str">
        <f>'Term 3'!M29</f>
        <v/>
      </c>
      <c r="F28" s="9" t="str">
        <f>'Term 4'!M29</f>
        <v/>
      </c>
      <c r="G28" s="12" t="str">
        <f t="shared" si="0"/>
        <v/>
      </c>
      <c r="H28" s="12" t="str">
        <f t="shared" si="1"/>
        <v>A*</v>
      </c>
    </row>
    <row r="29" spans="1:8">
      <c r="A29" s="9">
        <v>20</v>
      </c>
      <c r="B29" s="10" t="str">
        <f>Input!B44</f>
        <v/>
      </c>
      <c r="C29" s="9" t="str">
        <f>'Term 1'!M30</f>
        <v/>
      </c>
      <c r="D29" s="9" t="str">
        <f>'Term 2'!M30</f>
        <v/>
      </c>
      <c r="E29" s="9" t="str">
        <f>'Term 3'!M30</f>
        <v/>
      </c>
      <c r="F29" s="9" t="str">
        <f>'Term 4'!M30</f>
        <v/>
      </c>
      <c r="G29" s="12" t="str">
        <f t="shared" si="0"/>
        <v/>
      </c>
      <c r="H29" s="12" t="str">
        <f t="shared" si="1"/>
        <v>A*</v>
      </c>
    </row>
    <row r="30" spans="1:8">
      <c r="A30" s="9">
        <v>21</v>
      </c>
      <c r="B30" s="10" t="str">
        <f>Input!B45</f>
        <v/>
      </c>
      <c r="C30" s="9" t="str">
        <f>'Term 1'!M31</f>
        <v/>
      </c>
      <c r="D30" s="9" t="str">
        <f>'Term 2'!M31</f>
        <v/>
      </c>
      <c r="E30" s="9" t="str">
        <f>'Term 3'!M31</f>
        <v/>
      </c>
      <c r="F30" s="9" t="str">
        <f>'Term 4'!M31</f>
        <v/>
      </c>
      <c r="G30" s="12" t="str">
        <f t="shared" ref="G30:G33" si="2">IFERROR(ROUND(C30*0.15+D30*0.25+E30*0.15+F30*0.45,2),"")</f>
        <v/>
      </c>
      <c r="H30" s="12" t="str">
        <f t="shared" ref="H30:H33" si="3">IF(G30&gt;=90,"A*",IF(G30&gt;=80,"A",IF(G30&gt;=70,"B",IF(G30&gt;=60,"C",IF(G30&gt;=50,"D",IF(G30&gt;=40,"E","U"))))))</f>
        <v>A*</v>
      </c>
    </row>
    <row r="31" spans="1:8">
      <c r="A31" s="9">
        <v>22</v>
      </c>
      <c r="B31" s="10" t="str">
        <f>Input!B46</f>
        <v/>
      </c>
      <c r="C31" s="9" t="str">
        <f>'Term 1'!M32</f>
        <v/>
      </c>
      <c r="D31" s="9" t="str">
        <f>'Term 2'!M32</f>
        <v/>
      </c>
      <c r="E31" s="9" t="str">
        <f>'Term 3'!M32</f>
        <v/>
      </c>
      <c r="F31" s="9" t="str">
        <f>'Term 4'!M32</f>
        <v/>
      </c>
      <c r="G31" s="12" t="str">
        <f t="shared" si="2"/>
        <v/>
      </c>
      <c r="H31" s="12" t="str">
        <f t="shared" si="3"/>
        <v>A*</v>
      </c>
    </row>
    <row r="32" spans="1:8">
      <c r="A32" s="9">
        <v>23</v>
      </c>
      <c r="B32" s="10" t="str">
        <f>Input!B47</f>
        <v/>
      </c>
      <c r="C32" s="9" t="str">
        <f>'Term 1'!M33</f>
        <v/>
      </c>
      <c r="D32" s="9" t="str">
        <f>'Term 2'!M33</f>
        <v/>
      </c>
      <c r="E32" s="9" t="str">
        <f>'Term 3'!M33</f>
        <v/>
      </c>
      <c r="F32" s="9" t="str">
        <f>'Term 4'!M33</f>
        <v/>
      </c>
      <c r="G32" s="12" t="str">
        <f t="shared" si="2"/>
        <v/>
      </c>
      <c r="H32" s="12" t="str">
        <f t="shared" si="3"/>
        <v>A*</v>
      </c>
    </row>
    <row r="33" spans="1:8">
      <c r="A33" s="9">
        <v>24</v>
      </c>
      <c r="B33" s="10" t="str">
        <f>Input!B48</f>
        <v/>
      </c>
      <c r="C33" s="9"/>
      <c r="D33" s="9" t="str">
        <f>'Term 2'!M34</f>
        <v/>
      </c>
      <c r="E33" s="9" t="str">
        <f>'Term 3'!M34</f>
        <v/>
      </c>
      <c r="F33" s="9" t="str">
        <f>'Term 4'!M34</f>
        <v/>
      </c>
      <c r="G33" s="12" t="str">
        <f t="shared" si="2"/>
        <v/>
      </c>
      <c r="H33" s="12" t="str">
        <f t="shared" si="3"/>
        <v>A*</v>
      </c>
    </row>
    <row r="34" spans="1:8">
      <c r="A34" s="9">
        <v>25</v>
      </c>
      <c r="B34" s="10" t="str">
        <f>Input!B49</f>
        <v/>
      </c>
      <c r="C34" s="9" t="str">
        <f>'Term 1'!M35</f>
        <v/>
      </c>
      <c r="D34" s="9" t="str">
        <f>'Term 2'!M35</f>
        <v/>
      </c>
      <c r="E34" s="9" t="str">
        <f>'Term 3'!M35</f>
        <v/>
      </c>
      <c r="F34" s="9" t="str">
        <f>'Term 4'!M35</f>
        <v/>
      </c>
      <c r="G34" s="12" t="str">
        <f t="shared" ref="G34:G35" si="4">IFERROR(ROUND(C34*0.15+D34*0.25+E34*0.15+F34*0.45,2),"")</f>
        <v/>
      </c>
      <c r="H34" s="12" t="str">
        <f t="shared" ref="H34:H35" si="5">IF(G34&gt;=90,"A*",IF(G34&gt;=80,"A",IF(G34&gt;=70,"B",IF(G34&gt;=60,"C",IF(G34&gt;=50,"D",IF(G34&gt;=40,"E","U"))))))</f>
        <v>A*</v>
      </c>
    </row>
    <row r="35" spans="1:8">
      <c r="A35" s="9">
        <v>26</v>
      </c>
      <c r="B35" s="10" t="str">
        <f>Input!B50</f>
        <v/>
      </c>
      <c r="C35" s="9" t="str">
        <f>'Term 1'!M36</f>
        <v/>
      </c>
      <c r="D35" s="9" t="str">
        <f>'Term 2'!M36</f>
        <v/>
      </c>
      <c r="E35" s="9" t="str">
        <f>'Term 3'!M36</f>
        <v/>
      </c>
      <c r="F35" s="9" t="str">
        <f>'Term 4'!M36</f>
        <v/>
      </c>
      <c r="G35" s="12" t="str">
        <f t="shared" si="4"/>
        <v/>
      </c>
      <c r="H35" s="12" t="str">
        <f t="shared" si="5"/>
        <v>A*</v>
      </c>
    </row>
    <row r="36" spans="6:9">
      <c r="F36" s="1" t="s">
        <v>201</v>
      </c>
      <c r="G36" s="13">
        <f ca="1">NOW()</f>
        <v>43472.4345717593</v>
      </c>
      <c r="H36" s="13"/>
      <c r="I36" s="13"/>
    </row>
    <row r="37" spans="7:7">
      <c r="G37" s="14" t="s">
        <v>202</v>
      </c>
    </row>
    <row r="40" spans="7:7">
      <c r="G40" s="14" t="str">
        <f>Input!D15</f>
        <v>John E Karouw</v>
      </c>
    </row>
    <row r="41" spans="2:2">
      <c r="B41" s="15"/>
    </row>
    <row r="42" spans="2:2">
      <c r="B42" s="15"/>
    </row>
    <row r="43" spans="2:2">
      <c r="B43" s="15"/>
    </row>
    <row r="44" spans="2:2">
      <c r="B44" s="15"/>
    </row>
    <row r="45" spans="2:2">
      <c r="B45" s="15"/>
    </row>
    <row r="46" spans="2:2">
      <c r="B46" s="15"/>
    </row>
    <row r="47" spans="2:2">
      <c r="B47" s="15"/>
    </row>
    <row r="48" spans="2:2">
      <c r="B48" s="15"/>
    </row>
    <row r="49" spans="2:2">
      <c r="B49" s="15"/>
    </row>
    <row r="50" spans="2:2">
      <c r="B50" s="15"/>
    </row>
    <row r="51" spans="2:2">
      <c r="B51" s="15"/>
    </row>
    <row r="52" spans="2:2">
      <c r="B52" s="15"/>
    </row>
    <row r="53" spans="2:2">
      <c r="B53" s="15"/>
    </row>
    <row r="54" spans="2:2">
      <c r="B54" s="15"/>
    </row>
    <row r="55" spans="2:2">
      <c r="B55" s="15"/>
    </row>
    <row r="56" spans="2:2">
      <c r="B56" s="15"/>
    </row>
    <row r="57" spans="2:2">
      <c r="B57" s="15"/>
    </row>
    <row r="58" spans="2:2">
      <c r="B58" s="15"/>
    </row>
    <row r="59" spans="2:2">
      <c r="B59" s="15"/>
    </row>
    <row r="60" spans="2:2">
      <c r="B60" s="15"/>
    </row>
    <row r="61" spans="2:2">
      <c r="B61" s="15"/>
    </row>
    <row r="62" spans="2:2">
      <c r="B62" s="15"/>
    </row>
    <row r="63" spans="2:2">
      <c r="B63" s="15"/>
    </row>
    <row r="64" spans="2:2">
      <c r="B64" s="15"/>
    </row>
    <row r="65" spans="2:2">
      <c r="B65" s="15"/>
    </row>
    <row r="66" spans="2:2">
      <c r="B66" s="15"/>
    </row>
  </sheetData>
  <sheetProtection algorithmName="SHA-512" hashValue="JthuyCqTLpHV5p5BNHYlZcmO0nlUdZW/EIWYML4jM4jCVc+I/rY9V0gSbLEGxGNdYjlFaDtHcpdclu/iZ9HwoQ==" saltValue="dZo2AYlavpMybI7b72PWWw==" spinCount="100000" sheet="1" objects="1" scenarios="1"/>
  <mergeCells count="4">
    <mergeCell ref="A1:G1"/>
    <mergeCell ref="A2:G2"/>
    <mergeCell ref="A3:G3"/>
    <mergeCell ref="G36:I36"/>
  </mergeCells>
  <pageMargins left="0.699305555555556" right="0.699305555555556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Input</vt:lpstr>
      <vt:lpstr>Student List</vt:lpstr>
      <vt:lpstr>Term 1</vt:lpstr>
      <vt:lpstr>Term 2</vt:lpstr>
      <vt:lpstr>Term 3</vt:lpstr>
      <vt:lpstr>Term 4</vt:lpstr>
      <vt:lpstr>Final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John E Karouw</cp:lastModifiedBy>
  <dcterms:created xsi:type="dcterms:W3CDTF">2015-06-05T18:17:00Z</dcterms:created>
  <dcterms:modified xsi:type="dcterms:W3CDTF">2019-01-07T03:27:47Z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1033-10.2.0.7549</vt:lpwstr>
  </property>
</Properties>
</file>