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80" windowWidth="18195" windowHeight="7935"/>
  </bookViews>
  <sheets>
    <sheet name="mau mua sua_T5" sheetId="6" r:id="rId1"/>
    <sheet name="T4" sheetId="5" r:id="rId2"/>
  </sheets>
  <definedNames>
    <definedName name="_xlnm._FilterDatabase" localSheetId="0" hidden="1">'mau mua sua_T5'!$A$37:$AE$38</definedName>
    <definedName name="_xlnm.Print_Area" localSheetId="0">'mau mua sua_T5'!$A$34:$AF$62</definedName>
    <definedName name="_xlnm.Print_Area" localSheetId="1">'T4'!$A$24:$AB$46</definedName>
  </definedNames>
  <calcPr calcId="124519"/>
</workbook>
</file>

<file path=xl/calcChain.xml><?xml version="1.0" encoding="utf-8"?>
<calcChain xmlns="http://schemas.openxmlformats.org/spreadsheetml/2006/main">
  <c r="AE52" i="6"/>
  <c r="AB40"/>
  <c r="AC40" s="1"/>
  <c r="AF40" s="1"/>
  <c r="AB41"/>
  <c r="AE45"/>
  <c r="AE42"/>
  <c r="AE62" s="1"/>
  <c r="E62"/>
  <c r="G62"/>
  <c r="I62"/>
  <c r="K62"/>
  <c r="M62"/>
  <c r="O62"/>
  <c r="Q62"/>
  <c r="S62"/>
  <c r="U62"/>
  <c r="W62"/>
  <c r="Y62"/>
  <c r="C62"/>
  <c r="AB61"/>
  <c r="AC61" s="1"/>
  <c r="AF61" s="1"/>
  <c r="AB46" i="5"/>
  <c r="E46"/>
  <c r="G46"/>
  <c r="I46"/>
  <c r="J46"/>
  <c r="K46"/>
  <c r="M46"/>
  <c r="O46"/>
  <c r="Q46"/>
  <c r="S46"/>
  <c r="U46"/>
  <c r="W46"/>
  <c r="Y46"/>
  <c r="C46"/>
  <c r="AB54" i="6"/>
  <c r="AB55"/>
  <c r="AC55" s="1"/>
  <c r="AF55" s="1"/>
  <c r="AB56"/>
  <c r="AB57"/>
  <c r="AC57" s="1"/>
  <c r="AF57" s="1"/>
  <c r="AB58"/>
  <c r="AB59"/>
  <c r="AC59" s="1"/>
  <c r="AF59" s="1"/>
  <c r="AB60"/>
  <c r="AB39"/>
  <c r="AC39" s="1"/>
  <c r="AB53"/>
  <c r="AA53"/>
  <c r="AB52"/>
  <c r="AC52" s="1"/>
  <c r="AF52" s="1"/>
  <c r="AA52"/>
  <c r="AB51"/>
  <c r="AC51" s="1"/>
  <c r="AF51" s="1"/>
  <c r="AA51"/>
  <c r="AB50"/>
  <c r="AA50"/>
  <c r="AB49"/>
  <c r="AA49"/>
  <c r="AB48"/>
  <c r="AC48" s="1"/>
  <c r="AF48" s="1"/>
  <c r="AA48"/>
  <c r="AB47"/>
  <c r="AC47" s="1"/>
  <c r="AF47" s="1"/>
  <c r="AA47"/>
  <c r="AB46"/>
  <c r="AC46" s="1"/>
  <c r="AF46" s="1"/>
  <c r="AA46"/>
  <c r="AB45"/>
  <c r="AC45" s="1"/>
  <c r="AF45" s="1"/>
  <c r="AA45"/>
  <c r="AB44"/>
  <c r="AC44" s="1"/>
  <c r="AF44" s="1"/>
  <c r="AA44"/>
  <c r="AB43"/>
  <c r="AC43" s="1"/>
  <c r="AF43" s="1"/>
  <c r="AA43"/>
  <c r="AB42"/>
  <c r="AB62" s="1"/>
  <c r="AA42"/>
  <c r="AA41"/>
  <c r="AA40"/>
  <c r="AA62" s="1"/>
  <c r="AA46" i="5"/>
  <c r="AB30"/>
  <c r="AB32"/>
  <c r="AB31"/>
  <c r="AB33"/>
  <c r="AB34"/>
  <c r="AB35"/>
  <c r="AB36"/>
  <c r="AB37"/>
  <c r="AB38"/>
  <c r="AB39"/>
  <c r="AB40"/>
  <c r="AB41"/>
  <c r="AB42"/>
  <c r="AB43"/>
  <c r="AB44"/>
  <c r="AB45"/>
  <c r="AA31"/>
  <c r="AA32"/>
  <c r="AA33"/>
  <c r="AA34"/>
  <c r="AA35"/>
  <c r="AA36"/>
  <c r="AA37"/>
  <c r="AA38"/>
  <c r="AA39"/>
  <c r="AA40"/>
  <c r="AA41"/>
  <c r="AA42"/>
  <c r="AA43"/>
  <c r="AA44"/>
  <c r="AA45"/>
  <c r="AF39" i="6" l="1"/>
  <c r="AC42"/>
  <c r="AF42" s="1"/>
  <c r="AF62" l="1"/>
  <c r="AC62"/>
</calcChain>
</file>

<file path=xl/sharedStrings.xml><?xml version="1.0" encoding="utf-8"?>
<sst xmlns="http://schemas.openxmlformats.org/spreadsheetml/2006/main" count="687" uniqueCount="109">
  <si>
    <t>TT</t>
  </si>
  <si>
    <t>Đơn vị</t>
  </si>
  <si>
    <t>Họ tên</t>
  </si>
  <si>
    <t>DANH SÁCH ĐĂNG KÝ MUA SỮA THÁNG 4 NĂM 2015</t>
  </si>
  <si>
    <t>TRƯỜNG ĐẠI HỌC THĂNG LONG</t>
  </si>
  <si>
    <t>Đề nghị mọi người đăng ký theo ký hiệu viết tắt sau:</t>
  </si>
  <si>
    <t>Sữa tươi thanh trùng túi KĐ:</t>
  </si>
  <si>
    <t>Sữa tươi thanh trùng túi CĐ:</t>
  </si>
  <si>
    <t>Sữa tươi thanh trùng chai KĐ:</t>
  </si>
  <si>
    <t>Sữa tươi thanh trùng chai CĐ:</t>
  </si>
  <si>
    <t>Sữa tươi thanh trùng chai ít béo:</t>
  </si>
  <si>
    <t>Sữa tươi tiệt trùng loại 180ml:</t>
  </si>
  <si>
    <t>Sữa tươi tiệt trùng loại 110ml:</t>
  </si>
  <si>
    <t>Sữa chua có đường:</t>
  </si>
  <si>
    <t>Sữa chua không đường:</t>
  </si>
  <si>
    <t>Sữa chua nha đam:</t>
  </si>
  <si>
    <t>Sữa chua hoa quả:</t>
  </si>
  <si>
    <t>Sữa đặc có đường hộp:</t>
  </si>
  <si>
    <t>SĐ</t>
  </si>
  <si>
    <t>Tổng tiền (đ)</t>
  </si>
  <si>
    <t>Đơn giá</t>
  </si>
  <si>
    <t>Váng sữa (Cream)</t>
  </si>
  <si>
    <t>V</t>
  </si>
  <si>
    <t>Hộp</t>
  </si>
  <si>
    <t>Lít</t>
  </si>
  <si>
    <t>Chai</t>
  </si>
  <si>
    <t>Thùng</t>
  </si>
  <si>
    <t>Sữa đặc có đường 25 kg</t>
  </si>
  <si>
    <t>SĐ25</t>
  </si>
  <si>
    <t>Bơ</t>
  </si>
  <si>
    <t>gói</t>
  </si>
  <si>
    <t>Bánh sữa DS</t>
  </si>
  <si>
    <t>Bánh sữa ca cao</t>
  </si>
  <si>
    <t>Sữa bánh hộp vàng</t>
  </si>
  <si>
    <t>Phomat</t>
  </si>
  <si>
    <t>Kg</t>
  </si>
  <si>
    <t>BSĐS</t>
  </si>
  <si>
    <t>BSCC</t>
  </si>
  <si>
    <t>BSHV</t>
  </si>
  <si>
    <t>PM</t>
  </si>
  <si>
    <t>Trần Thị Hải Bình</t>
  </si>
  <si>
    <t>Cao Thị Tô Hoài</t>
  </si>
  <si>
    <t>Hoàng Thị Thu Dung</t>
  </si>
  <si>
    <t>Nguyễn Kiều Dung</t>
  </si>
  <si>
    <t>Trần Thị Thanh Hương</t>
  </si>
  <si>
    <t>Đinh Diệu Trang</t>
  </si>
  <si>
    <t>Hoàng Kim Thúy</t>
  </si>
  <si>
    <t>Nguyễn Thị Hải Oanh</t>
  </si>
  <si>
    <t>Trần Thị Phượng</t>
  </si>
  <si>
    <t>Lê Thị Phượng</t>
  </si>
  <si>
    <t>Phan Thị Minh Tú</t>
  </si>
  <si>
    <t>Nguyễn Kiều Oanh</t>
  </si>
  <si>
    <t>SCKĐ</t>
  </si>
  <si>
    <t>CIB</t>
  </si>
  <si>
    <t>LCĐ</t>
  </si>
  <si>
    <t>CKĐ</t>
  </si>
  <si>
    <t>SCNĐ</t>
  </si>
  <si>
    <t>LKĐ</t>
  </si>
  <si>
    <t>CCĐ</t>
  </si>
  <si>
    <t>TL</t>
  </si>
  <si>
    <t>TN</t>
  </si>
  <si>
    <t>SCCĐ</t>
  </si>
  <si>
    <t>SCHQ</t>
  </si>
  <si>
    <t>Tổng</t>
  </si>
  <si>
    <t>.</t>
  </si>
  <si>
    <r>
      <t xml:space="preserve"> (Ví dụ: 3L</t>
    </r>
    <r>
      <rPr>
        <vertAlign val="subscript"/>
        <sz val="11"/>
        <rFont val="Times New Roman"/>
        <family val="1"/>
      </rPr>
      <t>KĐ</t>
    </r>
    <r>
      <rPr>
        <sz val="11"/>
        <rFont val="Times New Roman"/>
        <family val="1"/>
      </rPr>
      <t>: 3 lít sữa tươi thanh trùng túi KĐ)</t>
    </r>
  </si>
  <si>
    <t>T4
1/4</t>
  </si>
  <si>
    <t>T6
3/4</t>
  </si>
  <si>
    <t>T2
6/4</t>
  </si>
  <si>
    <t xml:space="preserve"> T4
8/4</t>
  </si>
  <si>
    <t xml:space="preserve"> T6
10/4</t>
  </si>
  <si>
    <t>T2
13/4</t>
  </si>
  <si>
    <t>T4
15/4</t>
  </si>
  <si>
    <t>T6
17/4</t>
  </si>
  <si>
    <t xml:space="preserve"> T2
20/4</t>
  </si>
  <si>
    <t>T4
22/4</t>
  </si>
  <si>
    <t xml:space="preserve"> T6
24/4</t>
  </si>
  <si>
    <t>T2
27/4</t>
  </si>
  <si>
    <t>Các SP khác</t>
  </si>
  <si>
    <t>x</t>
  </si>
  <si>
    <t>BỘ MÔN NGÔN NGỮ ANH</t>
  </si>
  <si>
    <t>BẢNG GIÁ</t>
  </si>
  <si>
    <t>DANH SÁCH ĐĂNG KÝ MUA SỮA THÁNG 5 NĂM 2015</t>
  </si>
  <si>
    <t>T2
4/5</t>
  </si>
  <si>
    <t>T4
6/5</t>
  </si>
  <si>
    <t>T6
8/5</t>
  </si>
  <si>
    <t xml:space="preserve"> T2
11/5</t>
  </si>
  <si>
    <t xml:space="preserve"> T4
13/5</t>
  </si>
  <si>
    <t>T6
15/5</t>
  </si>
  <si>
    <t>T2
18/5</t>
  </si>
  <si>
    <t>T4
20/5</t>
  </si>
  <si>
    <t xml:space="preserve"> T6
22/5</t>
  </si>
  <si>
    <t>T2
25/5</t>
  </si>
  <si>
    <t xml:space="preserve"> T4
27/5</t>
  </si>
  <si>
    <t>T6
29/5</t>
  </si>
  <si>
    <t>Phí Thị Thu Trang</t>
  </si>
  <si>
    <t>Đặng Thị Kim Chung</t>
  </si>
  <si>
    <t>Nguyễn Vân Khánh</t>
  </si>
  <si>
    <t>Nguyễn Thị Thanh</t>
  </si>
  <si>
    <t>Tô Hoài An</t>
  </si>
  <si>
    <t>Đặt sữa ngày 27/4</t>
  </si>
  <si>
    <t>1 LKĐ</t>
  </si>
  <si>
    <t>1 CIB</t>
  </si>
  <si>
    <t>1 LCĐ</t>
  </si>
  <si>
    <t>1 CKĐ</t>
  </si>
  <si>
    <t>2 LKĐ</t>
  </si>
  <si>
    <t>2 LCĐ</t>
  </si>
  <si>
    <t>Tổng tiền</t>
  </si>
  <si>
    <t>Còn lại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</si>
</sst>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vertAlign val="subscript"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4" fillId="0" borderId="0" xfId="0" applyFont="1"/>
    <xf numFmtId="0" fontId="3" fillId="0" borderId="0" xfId="0" applyFont="1"/>
    <xf numFmtId="3" fontId="3" fillId="0" borderId="0" xfId="0" applyNumberFormat="1" applyFont="1"/>
    <xf numFmtId="0" fontId="5" fillId="0" borderId="0" xfId="1" applyFont="1" applyAlignment="1">
      <alignment horizontal="left"/>
    </xf>
    <xf numFmtId="0" fontId="2" fillId="0" borderId="0" xfId="1" applyFont="1" applyAlignment="1">
      <alignment vertical="center"/>
    </xf>
    <xf numFmtId="3" fontId="2" fillId="0" borderId="0" xfId="1" applyNumberFormat="1" applyFont="1" applyAlignment="1">
      <alignment vertical="center"/>
    </xf>
    <xf numFmtId="0" fontId="7" fillId="0" borderId="0" xfId="0" applyFont="1"/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vertical="center"/>
    </xf>
    <xf numFmtId="0" fontId="2" fillId="0" borderId="7" xfId="1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2" fillId="0" borderId="10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vertical="center"/>
    </xf>
    <xf numFmtId="3" fontId="2" fillId="0" borderId="11" xfId="1" applyNumberFormat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3" fontId="2" fillId="0" borderId="10" xfId="1" applyNumberFormat="1" applyFont="1" applyBorder="1" applyAlignment="1">
      <alignment horizontal="center" vertical="center"/>
    </xf>
    <xf numFmtId="3" fontId="5" fillId="0" borderId="11" xfId="1" applyNumberFormat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3" fontId="0" fillId="0" borderId="0" xfId="0" applyNumberFormat="1"/>
    <xf numFmtId="0" fontId="5" fillId="0" borderId="11" xfId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 vertical="center"/>
    </xf>
    <xf numFmtId="4" fontId="5" fillId="0" borderId="11" xfId="1" applyNumberFormat="1" applyFont="1" applyBorder="1" applyAlignment="1">
      <alignment horizontal="center" vertical="center"/>
    </xf>
    <xf numFmtId="3" fontId="2" fillId="0" borderId="13" xfId="1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2" fillId="0" borderId="15" xfId="1" applyNumberFormat="1" applyFont="1" applyBorder="1" applyAlignment="1">
      <alignment horizontal="center" vertical="center"/>
    </xf>
    <xf numFmtId="4" fontId="5" fillId="0" borderId="15" xfId="1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3" fontId="7" fillId="0" borderId="15" xfId="0" applyNumberFormat="1" applyFont="1" applyBorder="1" applyAlignment="1"/>
    <xf numFmtId="3" fontId="5" fillId="0" borderId="15" xfId="1" applyNumberFormat="1" applyFont="1" applyBorder="1" applyAlignment="1">
      <alignment vertical="center"/>
    </xf>
    <xf numFmtId="3" fontId="7" fillId="0" borderId="15" xfId="0" applyNumberFormat="1" applyFont="1" applyBorder="1" applyAlignment="1">
      <alignment horizontal="center"/>
    </xf>
    <xf numFmtId="0" fontId="2" fillId="0" borderId="16" xfId="1" applyFont="1" applyBorder="1" applyAlignment="1">
      <alignment horizontal="left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vertical="center"/>
    </xf>
    <xf numFmtId="3" fontId="2" fillId="0" borderId="17" xfId="1" applyNumberFormat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8" xfId="1" applyFont="1" applyBorder="1" applyAlignment="1">
      <alignment horizontal="left" vertical="center"/>
    </xf>
    <xf numFmtId="0" fontId="2" fillId="0" borderId="16" xfId="1" applyFont="1" applyBorder="1" applyAlignment="1">
      <alignment horizontal="center" vertical="center"/>
    </xf>
    <xf numFmtId="3" fontId="2" fillId="0" borderId="16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/>
    <xf numFmtId="0" fontId="2" fillId="0" borderId="13" xfId="1" applyFont="1" applyBorder="1" applyAlignment="1">
      <alignment horizontal="left" vertical="center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vertical="center"/>
    </xf>
    <xf numFmtId="0" fontId="2" fillId="0" borderId="13" xfId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7" fillId="0" borderId="2" xfId="0" applyNumberFormat="1" applyFont="1" applyBorder="1" applyAlignment="1"/>
    <xf numFmtId="0" fontId="2" fillId="0" borderId="9" xfId="1" applyFont="1" applyBorder="1" applyAlignment="1">
      <alignment horizontal="center" vertical="center"/>
    </xf>
    <xf numFmtId="0" fontId="3" fillId="0" borderId="21" xfId="0" applyFont="1" applyBorder="1"/>
    <xf numFmtId="0" fontId="3" fillId="0" borderId="0" xfId="0" applyFont="1" applyBorder="1"/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vertical="center"/>
    </xf>
    <xf numFmtId="3" fontId="2" fillId="0" borderId="23" xfId="1" applyNumberFormat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3" fontId="2" fillId="0" borderId="22" xfId="1" applyNumberFormat="1" applyFont="1" applyBorder="1" applyAlignment="1">
      <alignment horizontal="center" vertical="center"/>
    </xf>
    <xf numFmtId="0" fontId="3" fillId="0" borderId="25" xfId="0" applyFont="1" applyBorder="1"/>
    <xf numFmtId="0" fontId="2" fillId="0" borderId="26" xfId="1" applyFont="1" applyBorder="1" applyAlignment="1">
      <alignment horizontal="left" vertical="center"/>
    </xf>
    <xf numFmtId="0" fontId="2" fillId="0" borderId="14" xfId="1" applyFont="1" applyBorder="1" applyAlignment="1">
      <alignment horizontal="center" vertical="center"/>
    </xf>
    <xf numFmtId="0" fontId="2" fillId="0" borderId="27" xfId="1" applyFont="1" applyBorder="1" applyAlignment="1">
      <alignment vertical="center"/>
    </xf>
    <xf numFmtId="0" fontId="2" fillId="0" borderId="26" xfId="1" applyFont="1" applyBorder="1" applyAlignment="1">
      <alignment horizontal="center" vertical="center"/>
    </xf>
    <xf numFmtId="3" fontId="2" fillId="0" borderId="26" xfId="1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/>
    </xf>
    <xf numFmtId="3" fontId="7" fillId="0" borderId="26" xfId="0" applyNumberFormat="1" applyFont="1" applyBorder="1" applyAlignment="1">
      <alignment horizontal="center"/>
    </xf>
    <xf numFmtId="3" fontId="7" fillId="0" borderId="26" xfId="0" applyNumberFormat="1" applyFont="1" applyBorder="1" applyAlignment="1"/>
    <xf numFmtId="3" fontId="2" fillId="0" borderId="19" xfId="1" applyNumberFormat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3" fontId="2" fillId="0" borderId="4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3" fontId="5" fillId="0" borderId="15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7" xfId="1" applyFont="1" applyBorder="1" applyAlignment="1">
      <alignment horizontal="left" vertical="center"/>
    </xf>
    <xf numFmtId="3" fontId="2" fillId="0" borderId="14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3" fontId="2" fillId="0" borderId="15" xfId="1" applyNumberFormat="1" applyFont="1" applyBorder="1" applyAlignment="1">
      <alignment horizontal="center" vertical="center"/>
    </xf>
    <xf numFmtId="3" fontId="7" fillId="0" borderId="15" xfId="0" applyNumberFormat="1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 vertical="center"/>
    </xf>
    <xf numFmtId="3" fontId="2" fillId="0" borderId="0" xfId="1" applyNumberFormat="1" applyFont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 wrapText="1"/>
    </xf>
    <xf numFmtId="3" fontId="5" fillId="0" borderId="5" xfId="1" applyNumberFormat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36</xdr:row>
      <xdr:rowOff>57150</xdr:rowOff>
    </xdr:from>
    <xdr:to>
      <xdr:col>1</xdr:col>
      <xdr:colOff>847725</xdr:colOff>
      <xdr:row>37</xdr:row>
      <xdr:rowOff>38100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" t="17240" r="19148" b="20690"/>
        <a:stretch/>
      </xdr:blipFill>
      <xdr:spPr>
        <a:xfrm>
          <a:off x="1047750" y="5219700"/>
          <a:ext cx="0" cy="17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27</xdr:row>
      <xdr:rowOff>57150</xdr:rowOff>
    </xdr:from>
    <xdr:to>
      <xdr:col>1</xdr:col>
      <xdr:colOff>847725</xdr:colOff>
      <xdr:row>28</xdr:row>
      <xdr:rowOff>38100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" t="17240" r="19148" b="20690"/>
        <a:stretch/>
      </xdr:blipFill>
      <xdr:spPr>
        <a:xfrm>
          <a:off x="1085850" y="1047750"/>
          <a:ext cx="361950" cy="171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4"/>
  <sheetViews>
    <sheetView tabSelected="1" topLeftCell="G54" workbookViewId="0">
      <selection activeCell="AC67" sqref="AC67"/>
    </sheetView>
  </sheetViews>
  <sheetFormatPr defaultRowHeight="15"/>
  <cols>
    <col min="1" max="1" width="3" style="39" customWidth="1"/>
    <col min="2" max="2" width="18.42578125" style="2" customWidth="1"/>
    <col min="3" max="3" width="4.7109375" style="2" customWidth="1"/>
    <col min="4" max="4" width="5.5703125" style="2" customWidth="1"/>
    <col min="5" max="5" width="8.28515625" style="3" customWidth="1"/>
    <col min="6" max="6" width="4.42578125" style="2" customWidth="1"/>
    <col min="7" max="7" width="4.7109375" style="2" customWidth="1"/>
    <col min="8" max="8" width="4.42578125" style="2" customWidth="1"/>
    <col min="9" max="9" width="4.85546875" style="2" customWidth="1"/>
    <col min="10" max="10" width="3.85546875" style="2" customWidth="1"/>
    <col min="11" max="11" width="4.7109375" style="2" customWidth="1"/>
    <col min="12" max="12" width="4.42578125" style="2" customWidth="1"/>
    <col min="13" max="13" width="4.7109375" style="2" customWidth="1"/>
    <col min="14" max="14" width="4.140625" style="2" customWidth="1"/>
    <col min="15" max="15" width="4.7109375" style="2" customWidth="1"/>
    <col min="16" max="16" width="4.140625" style="2" customWidth="1"/>
    <col min="17" max="17" width="4.7109375" style="2" customWidth="1"/>
    <col min="18" max="18" width="4.140625" style="2" customWidth="1"/>
    <col min="19" max="19" width="4.7109375" style="2" customWidth="1"/>
    <col min="20" max="20" width="5.28515625" style="2" customWidth="1"/>
    <col min="21" max="21" width="4.7109375" style="2" customWidth="1"/>
    <col min="22" max="22" width="4.140625" style="2" customWidth="1"/>
    <col min="23" max="23" width="4.7109375" style="2" customWidth="1"/>
    <col min="24" max="24" width="4.140625" style="2" customWidth="1"/>
    <col min="25" max="25" width="4.7109375" style="2" customWidth="1"/>
    <col min="26" max="26" width="4.140625" style="2" customWidth="1"/>
    <col min="27" max="27" width="7.140625" style="2" hidden="1" customWidth="1"/>
    <col min="28" max="28" width="12.85546875" style="2" customWidth="1"/>
    <col min="29" max="29" width="10.28515625" style="2" customWidth="1"/>
    <col min="30" max="30" width="6.42578125" style="39" customWidth="1"/>
    <col min="31" max="31" width="9.5703125" style="39" customWidth="1"/>
    <col min="32" max="32" width="9.85546875" style="37" customWidth="1"/>
    <col min="33" max="16384" width="9.140625" style="2"/>
  </cols>
  <sheetData>
    <row r="1" spans="1:32" s="1" customFormat="1">
      <c r="A1" s="114" t="s">
        <v>4</v>
      </c>
      <c r="B1" s="114"/>
      <c r="C1" s="114"/>
      <c r="D1" s="114"/>
      <c r="E1" s="114"/>
      <c r="F1" s="114"/>
      <c r="G1" s="114"/>
      <c r="H1" s="28"/>
      <c r="AD1" s="38"/>
      <c r="AE1" s="38"/>
      <c r="AF1" s="36"/>
    </row>
    <row r="2" spans="1:32" s="1" customFormat="1">
      <c r="A2" s="115" t="s">
        <v>81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32"/>
      <c r="AD2" s="38"/>
      <c r="AE2" s="38"/>
      <c r="AF2" s="36"/>
    </row>
    <row r="3" spans="1:32" ht="16.5">
      <c r="A3" s="92" t="s">
        <v>5</v>
      </c>
      <c r="B3" s="5"/>
      <c r="C3" s="5"/>
      <c r="D3" s="5"/>
      <c r="E3" s="6" t="s">
        <v>20</v>
      </c>
      <c r="F3" s="5"/>
      <c r="G3" s="5" t="s">
        <v>1</v>
      </c>
      <c r="H3" s="5"/>
      <c r="I3" s="5" t="s">
        <v>65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32">
      <c r="A4" s="92"/>
      <c r="B4" s="5" t="s">
        <v>6</v>
      </c>
      <c r="C4" s="5" t="s">
        <v>57</v>
      </c>
      <c r="D4" s="5"/>
      <c r="E4" s="6">
        <v>25000</v>
      </c>
      <c r="F4" s="6"/>
      <c r="G4" s="7" t="s">
        <v>24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32">
      <c r="A5" s="92"/>
      <c r="B5" s="5" t="s">
        <v>7</v>
      </c>
      <c r="C5" s="5" t="s">
        <v>54</v>
      </c>
      <c r="D5" s="5"/>
      <c r="E5" s="6">
        <v>25000</v>
      </c>
      <c r="F5" s="6"/>
      <c r="G5" s="7" t="s">
        <v>24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32">
      <c r="A6" s="92"/>
      <c r="B6" s="5" t="s">
        <v>8</v>
      </c>
      <c r="C6" s="5" t="s">
        <v>55</v>
      </c>
      <c r="D6" s="5"/>
      <c r="E6" s="6">
        <v>27000</v>
      </c>
      <c r="F6" s="6"/>
      <c r="G6" s="5" t="s">
        <v>25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32">
      <c r="A7" s="92"/>
      <c r="B7" s="5" t="s">
        <v>9</v>
      </c>
      <c r="C7" s="5" t="s">
        <v>58</v>
      </c>
      <c r="D7" s="5"/>
      <c r="E7" s="6">
        <v>27000</v>
      </c>
      <c r="F7" s="6"/>
      <c r="G7" s="5" t="s">
        <v>25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32">
      <c r="A8" s="92"/>
      <c r="B8" s="5" t="s">
        <v>10</v>
      </c>
      <c r="C8" s="5" t="s">
        <v>53</v>
      </c>
      <c r="D8" s="5"/>
      <c r="E8" s="6">
        <v>27000</v>
      </c>
      <c r="F8" s="6"/>
      <c r="G8" s="5" t="s">
        <v>25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32">
      <c r="A9" s="92"/>
      <c r="B9" s="5" t="s">
        <v>11</v>
      </c>
      <c r="C9" s="5" t="s">
        <v>59</v>
      </c>
      <c r="D9" s="5"/>
      <c r="E9" s="6">
        <v>292000</v>
      </c>
      <c r="F9" s="6"/>
      <c r="G9" s="5" t="s">
        <v>26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32">
      <c r="A10" s="92"/>
      <c r="B10" s="5" t="s">
        <v>12</v>
      </c>
      <c r="C10" s="5" t="s">
        <v>60</v>
      </c>
      <c r="D10" s="5"/>
      <c r="E10" s="6">
        <v>186000</v>
      </c>
      <c r="F10" s="6"/>
      <c r="G10" s="5" t="s">
        <v>26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32">
      <c r="A11" s="92"/>
      <c r="B11" s="5" t="s">
        <v>13</v>
      </c>
      <c r="C11" s="5" t="s">
        <v>61</v>
      </c>
      <c r="D11" s="5"/>
      <c r="E11" s="6">
        <v>207000</v>
      </c>
      <c r="F11" s="6"/>
      <c r="G11" s="5" t="s">
        <v>26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32">
      <c r="A12" s="92"/>
      <c r="B12" s="5" t="s">
        <v>14</v>
      </c>
      <c r="C12" s="5" t="s">
        <v>52</v>
      </c>
      <c r="D12" s="5"/>
      <c r="E12" s="6">
        <v>207000</v>
      </c>
      <c r="F12" s="6"/>
      <c r="G12" s="5" t="s">
        <v>26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32">
      <c r="A13" s="92"/>
      <c r="B13" s="5" t="s">
        <v>15</v>
      </c>
      <c r="C13" s="5" t="s">
        <v>56</v>
      </c>
      <c r="D13" s="5"/>
      <c r="E13" s="6">
        <v>215000</v>
      </c>
      <c r="F13" s="6"/>
      <c r="G13" s="5" t="s">
        <v>26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32">
      <c r="A14" s="92"/>
      <c r="B14" s="5" t="s">
        <v>16</v>
      </c>
      <c r="C14" s="5" t="s">
        <v>62</v>
      </c>
      <c r="D14" s="5"/>
      <c r="E14" s="6">
        <v>215000</v>
      </c>
      <c r="F14" s="6"/>
      <c r="G14" s="5" t="s">
        <v>26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32">
      <c r="A15" s="92"/>
      <c r="B15" s="5" t="s">
        <v>17</v>
      </c>
      <c r="C15" s="5" t="s">
        <v>18</v>
      </c>
      <c r="D15" s="5"/>
      <c r="E15" s="6">
        <v>20000</v>
      </c>
      <c r="F15" s="6"/>
      <c r="G15" s="5" t="s">
        <v>23</v>
      </c>
      <c r="H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32">
      <c r="A16" s="92"/>
      <c r="B16" s="5" t="s">
        <v>21</v>
      </c>
      <c r="C16" s="5" t="s">
        <v>22</v>
      </c>
      <c r="D16" s="5"/>
      <c r="E16" s="6">
        <v>27000</v>
      </c>
      <c r="F16" s="6"/>
      <c r="G16" s="5" t="s">
        <v>23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>
      <c r="A17" s="92"/>
      <c r="B17" s="5" t="s">
        <v>27</v>
      </c>
      <c r="C17" s="5" t="s">
        <v>28</v>
      </c>
      <c r="D17" s="5"/>
      <c r="E17" s="116">
        <v>1300000</v>
      </c>
      <c r="F17" s="116"/>
      <c r="G17" s="5" t="s">
        <v>23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>
      <c r="A18" s="92"/>
      <c r="B18" s="5" t="s">
        <v>29</v>
      </c>
      <c r="C18" s="5" t="s">
        <v>64</v>
      </c>
      <c r="D18" s="5"/>
      <c r="E18" s="6">
        <v>0</v>
      </c>
      <c r="F18" s="6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spans="1:27">
      <c r="A19" s="92"/>
      <c r="B19" s="5" t="s">
        <v>31</v>
      </c>
      <c r="C19" s="5" t="s">
        <v>36</v>
      </c>
      <c r="D19" s="5"/>
      <c r="E19" s="6">
        <v>25000</v>
      </c>
      <c r="F19" s="6"/>
      <c r="G19" s="5" t="s">
        <v>30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>
      <c r="A20" s="92"/>
      <c r="B20" s="5" t="s">
        <v>32</v>
      </c>
      <c r="C20" s="5" t="s">
        <v>37</v>
      </c>
      <c r="D20" s="5"/>
      <c r="E20" s="6">
        <v>26000</v>
      </c>
      <c r="F20" s="6"/>
      <c r="G20" s="5" t="s">
        <v>30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>
      <c r="A21" s="92"/>
      <c r="B21" s="5" t="s">
        <v>33</v>
      </c>
      <c r="C21" s="5" t="s">
        <v>38</v>
      </c>
      <c r="D21" s="5"/>
      <c r="E21" s="6">
        <v>27000</v>
      </c>
      <c r="F21" s="6"/>
      <c r="G21" s="5" t="s">
        <v>30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7">
      <c r="A22" s="92"/>
      <c r="B22" s="5" t="s">
        <v>34</v>
      </c>
      <c r="C22" s="5" t="s">
        <v>39</v>
      </c>
      <c r="D22" s="5"/>
      <c r="E22" s="6">
        <v>280000</v>
      </c>
      <c r="F22" s="6"/>
      <c r="G22" s="5" t="s">
        <v>35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7">
      <c r="A23" s="92"/>
      <c r="B23" s="5"/>
      <c r="C23" s="5"/>
      <c r="D23" s="5"/>
      <c r="E23" s="6">
        <v>0</v>
      </c>
      <c r="F23" s="6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7">
      <c r="A24" s="92"/>
      <c r="B24" s="5"/>
      <c r="C24" s="5"/>
      <c r="D24" s="5"/>
      <c r="E24" s="6"/>
      <c r="F24" s="6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>
      <c r="A25" s="92"/>
      <c r="B25" s="5"/>
      <c r="C25" s="5"/>
      <c r="D25" s="5"/>
      <c r="E25" s="6"/>
      <c r="F25" s="6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>
      <c r="A26" s="92"/>
      <c r="B26" s="5"/>
      <c r="C26" s="5"/>
      <c r="D26" s="5"/>
      <c r="E26" s="6"/>
      <c r="F26" s="6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1:27">
      <c r="A27" s="92"/>
      <c r="B27" s="5"/>
      <c r="C27" s="5"/>
      <c r="D27" s="5"/>
      <c r="E27" s="6"/>
      <c r="F27" s="6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>
      <c r="A28" s="92"/>
      <c r="B28" s="5"/>
      <c r="C28" s="5"/>
      <c r="D28" s="5"/>
      <c r="E28" s="6"/>
      <c r="F28" s="6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>
      <c r="A29" s="92"/>
      <c r="B29" s="5"/>
      <c r="C29" s="5"/>
      <c r="D29" s="5"/>
      <c r="E29" s="6"/>
      <c r="F29" s="6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>
      <c r="A30" s="92"/>
      <c r="B30" s="5"/>
      <c r="C30" s="5"/>
      <c r="D30" s="5"/>
      <c r="E30" s="6"/>
      <c r="F30" s="6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>
      <c r="A31" s="92"/>
      <c r="B31" s="5"/>
      <c r="C31" s="5"/>
      <c r="D31" s="5"/>
      <c r="E31" s="6"/>
      <c r="F31" s="6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>
      <c r="A32" s="92"/>
      <c r="B32" s="5"/>
      <c r="C32" s="5"/>
      <c r="D32" s="5"/>
      <c r="E32" s="6"/>
      <c r="F32" s="6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32">
      <c r="A33" s="92"/>
      <c r="B33" s="5"/>
      <c r="C33" s="5"/>
      <c r="D33" s="5"/>
      <c r="E33" s="6"/>
      <c r="F33" s="6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32">
      <c r="A34" s="114" t="s">
        <v>4</v>
      </c>
      <c r="B34" s="114"/>
      <c r="C34" s="114"/>
      <c r="D34" s="114"/>
      <c r="E34" s="114"/>
      <c r="F34" s="114"/>
      <c r="G34" s="114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32">
      <c r="A35" s="31" t="s">
        <v>80</v>
      </c>
      <c r="B35" s="28"/>
      <c r="C35" s="28"/>
      <c r="D35" s="28"/>
      <c r="E35" s="28"/>
      <c r="F35" s="28"/>
      <c r="G35" s="28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32">
      <c r="A36" s="115" t="s">
        <v>82</v>
      </c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32"/>
    </row>
    <row r="37" spans="1:32" s="1" customFormat="1" ht="15" customHeight="1">
      <c r="A37" s="117" t="s">
        <v>0</v>
      </c>
      <c r="B37" s="117" t="s">
        <v>2</v>
      </c>
      <c r="C37" s="112" t="s">
        <v>83</v>
      </c>
      <c r="D37" s="8"/>
      <c r="E37" s="119" t="s">
        <v>84</v>
      </c>
      <c r="F37" s="8"/>
      <c r="G37" s="112" t="s">
        <v>85</v>
      </c>
      <c r="H37" s="8"/>
      <c r="I37" s="112" t="s">
        <v>86</v>
      </c>
      <c r="J37" s="8"/>
      <c r="K37" s="112" t="s">
        <v>87</v>
      </c>
      <c r="L37" s="8"/>
      <c r="M37" s="112" t="s">
        <v>88</v>
      </c>
      <c r="N37" s="8"/>
      <c r="O37" s="112" t="s">
        <v>89</v>
      </c>
      <c r="P37" s="8"/>
      <c r="Q37" s="112" t="s">
        <v>90</v>
      </c>
      <c r="R37" s="8"/>
      <c r="S37" s="112" t="s">
        <v>91</v>
      </c>
      <c r="T37" s="8"/>
      <c r="U37" s="112" t="s">
        <v>92</v>
      </c>
      <c r="V37" s="8"/>
      <c r="W37" s="112" t="s">
        <v>93</v>
      </c>
      <c r="X37" s="8"/>
      <c r="Y37" s="112" t="s">
        <v>94</v>
      </c>
      <c r="Z37" s="8"/>
      <c r="AA37" s="109" t="s">
        <v>78</v>
      </c>
      <c r="AB37" s="109" t="s">
        <v>19</v>
      </c>
      <c r="AC37" s="101" t="s">
        <v>107</v>
      </c>
      <c r="AD37" s="100" t="s">
        <v>100</v>
      </c>
      <c r="AE37" s="100"/>
      <c r="AF37" s="97" t="s">
        <v>108</v>
      </c>
    </row>
    <row r="38" spans="1:32" s="1" customFormat="1" ht="29.25" customHeight="1">
      <c r="A38" s="118"/>
      <c r="B38" s="118"/>
      <c r="C38" s="113"/>
      <c r="D38" s="9"/>
      <c r="E38" s="120"/>
      <c r="F38" s="9"/>
      <c r="G38" s="113"/>
      <c r="H38" s="9"/>
      <c r="I38" s="113"/>
      <c r="J38" s="9"/>
      <c r="K38" s="113"/>
      <c r="L38" s="9"/>
      <c r="M38" s="113"/>
      <c r="N38" s="9"/>
      <c r="O38" s="113"/>
      <c r="P38" s="9"/>
      <c r="Q38" s="113"/>
      <c r="R38" s="9"/>
      <c r="S38" s="113"/>
      <c r="T38" s="9"/>
      <c r="U38" s="113"/>
      <c r="V38" s="9"/>
      <c r="W38" s="113"/>
      <c r="X38" s="9"/>
      <c r="Y38" s="113"/>
      <c r="Z38" s="9"/>
      <c r="AA38" s="110"/>
      <c r="AB38" s="110"/>
      <c r="AC38" s="101"/>
      <c r="AD38" s="100"/>
      <c r="AE38" s="100"/>
      <c r="AF38" s="97"/>
    </row>
    <row r="39" spans="1:32" ht="19.5" customHeight="1">
      <c r="A39" s="90">
        <v>1</v>
      </c>
      <c r="B39" s="86" t="s">
        <v>49</v>
      </c>
      <c r="C39" s="87"/>
      <c r="D39" s="88" t="s">
        <v>64</v>
      </c>
      <c r="E39" s="89">
        <v>2</v>
      </c>
      <c r="F39" s="88" t="s">
        <v>54</v>
      </c>
      <c r="G39" s="87">
        <v>1</v>
      </c>
      <c r="H39" s="88" t="s">
        <v>22</v>
      </c>
      <c r="I39" s="87"/>
      <c r="J39" s="88" t="s">
        <v>64</v>
      </c>
      <c r="K39" s="87">
        <v>2</v>
      </c>
      <c r="L39" s="88" t="s">
        <v>57</v>
      </c>
      <c r="M39" s="87"/>
      <c r="N39" s="88" t="s">
        <v>64</v>
      </c>
      <c r="O39" s="87"/>
      <c r="P39" s="88" t="s">
        <v>64</v>
      </c>
      <c r="Q39" s="87">
        <v>2</v>
      </c>
      <c r="R39" s="88" t="s">
        <v>54</v>
      </c>
      <c r="S39" s="87"/>
      <c r="T39" s="88" t="s">
        <v>64</v>
      </c>
      <c r="U39" s="87"/>
      <c r="V39" s="88" t="s">
        <v>64</v>
      </c>
      <c r="W39" s="87"/>
      <c r="X39" s="88" t="s">
        <v>64</v>
      </c>
      <c r="Y39" s="87"/>
      <c r="Z39" s="88" t="s">
        <v>64</v>
      </c>
      <c r="AA39" s="90"/>
      <c r="AB39" s="54">
        <f>C39*VLOOKUP(D39,$C$4:$E$22,3,0)+E39*VLOOKUP(F39,$C$4:$E$22,3,0)+G39*VLOOKUP(H39,$C$4:$E$22,3,0)+I39*VLOOKUP(J39,$C$4:$E$22,3,0)+K39*VLOOKUP(L39,$C$4:$E$22,3,0)+M39*VLOOKUP(N39,$C$4:$E$22,3,0)+O39*VLOOKUP(P39,$C$4:$E$22,3,0)+Q39*VLOOKUP(R39,$C$4:$E$22,3,0)+S39*VLOOKUP(T39,$C$4:$E$22,3,0)+U39*VLOOKUP(V39,$C$4:$E$22,3,0)+W39*VLOOKUP(X39,$C$4:$E$22,3,0)+Y39*VLOOKUP(Z39,$C$4:$E$22,3,0)</f>
        <v>177000</v>
      </c>
      <c r="AC39" s="54">
        <f>AB39</f>
        <v>177000</v>
      </c>
      <c r="AD39" s="55"/>
      <c r="AE39" s="55"/>
      <c r="AF39" s="57">
        <f>+AC39-AE39</f>
        <v>177000</v>
      </c>
    </row>
    <row r="40" spans="1:32" s="67" customFormat="1" ht="19.5" customHeight="1">
      <c r="A40" s="102">
        <v>2</v>
      </c>
      <c r="B40" s="102" t="s">
        <v>44</v>
      </c>
      <c r="C40" s="12">
        <v>2</v>
      </c>
      <c r="D40" s="13" t="s">
        <v>54</v>
      </c>
      <c r="E40" s="14"/>
      <c r="F40" s="13" t="s">
        <v>64</v>
      </c>
      <c r="G40" s="12">
        <v>1</v>
      </c>
      <c r="H40" s="13" t="s">
        <v>54</v>
      </c>
      <c r="I40" s="12">
        <v>2</v>
      </c>
      <c r="J40" s="66" t="s">
        <v>54</v>
      </c>
      <c r="K40" s="12"/>
      <c r="L40" s="13" t="s">
        <v>64</v>
      </c>
      <c r="M40" s="12">
        <v>1</v>
      </c>
      <c r="N40" s="13" t="s">
        <v>54</v>
      </c>
      <c r="O40" s="12">
        <v>2</v>
      </c>
      <c r="P40" s="66" t="s">
        <v>54</v>
      </c>
      <c r="Q40" s="12"/>
      <c r="R40" s="13" t="s">
        <v>64</v>
      </c>
      <c r="S40" s="12">
        <v>1</v>
      </c>
      <c r="T40" s="13" t="s">
        <v>54</v>
      </c>
      <c r="U40" s="12">
        <v>2</v>
      </c>
      <c r="V40" s="13" t="s">
        <v>54</v>
      </c>
      <c r="W40" s="12"/>
      <c r="X40" s="66" t="s">
        <v>64</v>
      </c>
      <c r="Y40" s="12">
        <v>1</v>
      </c>
      <c r="Z40" s="13" t="s">
        <v>54</v>
      </c>
      <c r="AA40" s="15" t="str">
        <f t="shared" ref="AA40:AA53" si="0">IF(OR(WEEKDAY(AA$38)=7,WEEKDAY(AA$38)=1),"","x")</f>
        <v/>
      </c>
      <c r="AB40" s="16">
        <f t="shared" ref="AB40:AB41" si="1">C40*VLOOKUP(D40,$C$4:$E$22,3,0)+E40*VLOOKUP(F40,$C$4:$E$22,3,0)+G40*VLOOKUP(H40,$C$4:$E$22,3,0)+I40*VLOOKUP(J40,$C$4:$E$22,3,0)+K40*VLOOKUP(L40,$C$4:$E$22,3,0)+M40*VLOOKUP(N40,$C$4:$E$22,3,0)+O40*VLOOKUP(P40,$C$4:$E$22,3,0)+Q40*VLOOKUP(R40,$C$4:$E$22,3,0)+S40*VLOOKUP(T40,$C$4:$E$22,3,0)+U40*VLOOKUP(V40,$C$4:$E$22,3,0)+W40*VLOOKUP(X40,$C$4:$E$22,3,0)+Y40*VLOOKUP(Z40,$C$4:$E$22,3,0)</f>
        <v>300000</v>
      </c>
      <c r="AC40" s="105">
        <f>+AB40+AB41</f>
        <v>400000</v>
      </c>
      <c r="AD40" s="107" t="s">
        <v>101</v>
      </c>
      <c r="AE40" s="108">
        <v>25000</v>
      </c>
      <c r="AF40" s="106">
        <f t="shared" ref="AF40:AF59" si="2">+AC40-AE40</f>
        <v>375000</v>
      </c>
    </row>
    <row r="41" spans="1:32" s="75" customFormat="1" ht="19.5" customHeight="1">
      <c r="A41" s="104"/>
      <c r="B41" s="104"/>
      <c r="C41" s="69"/>
      <c r="D41" s="70" t="s">
        <v>64</v>
      </c>
      <c r="E41" s="71"/>
      <c r="F41" s="72" t="s">
        <v>64</v>
      </c>
      <c r="G41" s="69">
        <v>1</v>
      </c>
      <c r="H41" s="70" t="s">
        <v>57</v>
      </c>
      <c r="I41" s="69"/>
      <c r="J41" s="72" t="s">
        <v>64</v>
      </c>
      <c r="K41" s="69"/>
      <c r="L41" s="72" t="s">
        <v>64</v>
      </c>
      <c r="M41" s="69">
        <v>1</v>
      </c>
      <c r="N41" s="70" t="s">
        <v>57</v>
      </c>
      <c r="O41" s="69"/>
      <c r="P41" s="72" t="s">
        <v>64</v>
      </c>
      <c r="Q41" s="69"/>
      <c r="R41" s="72" t="s">
        <v>64</v>
      </c>
      <c r="S41" s="69">
        <v>1</v>
      </c>
      <c r="T41" s="70" t="s">
        <v>57</v>
      </c>
      <c r="U41" s="69"/>
      <c r="V41" s="72" t="s">
        <v>64</v>
      </c>
      <c r="W41" s="69"/>
      <c r="X41" s="72" t="s">
        <v>64</v>
      </c>
      <c r="Y41" s="69">
        <v>1</v>
      </c>
      <c r="Z41" s="70" t="s">
        <v>57</v>
      </c>
      <c r="AA41" s="73" t="str">
        <f t="shared" si="0"/>
        <v/>
      </c>
      <c r="AB41" s="40">
        <f t="shared" si="1"/>
        <v>100000</v>
      </c>
      <c r="AC41" s="105"/>
      <c r="AD41" s="107"/>
      <c r="AE41" s="108"/>
      <c r="AF41" s="106"/>
    </row>
    <row r="42" spans="1:32" ht="19.5" customHeight="1">
      <c r="A42" s="61">
        <v>3</v>
      </c>
      <c r="B42" s="58" t="s">
        <v>41</v>
      </c>
      <c r="C42" s="59">
        <v>2</v>
      </c>
      <c r="D42" s="60" t="s">
        <v>57</v>
      </c>
      <c r="E42" s="84"/>
      <c r="F42" s="85" t="s">
        <v>64</v>
      </c>
      <c r="G42" s="59">
        <v>2</v>
      </c>
      <c r="H42" s="85" t="s">
        <v>57</v>
      </c>
      <c r="I42" s="59">
        <v>2</v>
      </c>
      <c r="J42" s="85" t="s">
        <v>57</v>
      </c>
      <c r="K42" s="59"/>
      <c r="L42" s="85" t="s">
        <v>64</v>
      </c>
      <c r="M42" s="59">
        <v>2</v>
      </c>
      <c r="N42" s="60" t="s">
        <v>57</v>
      </c>
      <c r="O42" s="59">
        <v>2</v>
      </c>
      <c r="P42" s="85" t="s">
        <v>57</v>
      </c>
      <c r="Q42" s="59"/>
      <c r="R42" s="85" t="s">
        <v>64</v>
      </c>
      <c r="S42" s="59">
        <v>2</v>
      </c>
      <c r="T42" s="60" t="s">
        <v>57</v>
      </c>
      <c r="U42" s="59">
        <v>2</v>
      </c>
      <c r="V42" s="85" t="s">
        <v>57</v>
      </c>
      <c r="W42" s="59"/>
      <c r="X42" s="85" t="s">
        <v>64</v>
      </c>
      <c r="Y42" s="59">
        <v>2</v>
      </c>
      <c r="Z42" s="60" t="s">
        <v>57</v>
      </c>
      <c r="AA42" s="61" t="str">
        <f t="shared" si="0"/>
        <v/>
      </c>
      <c r="AB42" s="34">
        <f t="shared" ref="AB42:AB61" si="3">C42*VLOOKUP(D42,$C$4:$E$22,3,0)+E42*VLOOKUP(F42,$C$4:$E$22,3,0)+G42*VLOOKUP(H42,$C$4:$E$22,3,0)+I42*VLOOKUP(J42,$C$4:$E$22,3,0)+K42*VLOOKUP(L42,$C$4:$E$22,3,0)+M42*VLOOKUP(N42,$C$4:$E$22,3,0)+O42*VLOOKUP(P42,$C$4:$E$22,3,0)+Q42*VLOOKUP(R42,$C$4:$E$22,3,0)+S42*VLOOKUP(T42,$C$4:$E$22,3,0)+U42*VLOOKUP(V42,$C$4:$E$22,3,0)+W42*VLOOKUP(X42,$C$4:$E$22,3,0)+Y42*VLOOKUP(Z42,$C$4:$E$22,3,0)</f>
        <v>400000</v>
      </c>
      <c r="AC42" s="62">
        <f>+AB42</f>
        <v>400000</v>
      </c>
      <c r="AD42" s="63" t="s">
        <v>105</v>
      </c>
      <c r="AE42" s="64">
        <f>25000*2</f>
        <v>50000</v>
      </c>
      <c r="AF42" s="65">
        <f t="shared" si="2"/>
        <v>350000</v>
      </c>
    </row>
    <row r="43" spans="1:32" ht="19.5" customHeight="1">
      <c r="A43" s="23">
        <v>4</v>
      </c>
      <c r="B43" s="18" t="s">
        <v>95</v>
      </c>
      <c r="C43" s="19"/>
      <c r="D43" s="20" t="s">
        <v>64</v>
      </c>
      <c r="E43" s="21"/>
      <c r="F43" s="22" t="s">
        <v>64</v>
      </c>
      <c r="G43" s="19">
        <v>2</v>
      </c>
      <c r="H43" s="22" t="s">
        <v>57</v>
      </c>
      <c r="I43" s="19"/>
      <c r="J43" s="22" t="s">
        <v>64</v>
      </c>
      <c r="K43" s="19"/>
      <c r="L43" s="22" t="s">
        <v>64</v>
      </c>
      <c r="M43" s="19">
        <v>2</v>
      </c>
      <c r="N43" s="22" t="s">
        <v>57</v>
      </c>
      <c r="O43" s="19"/>
      <c r="P43" s="22" t="s">
        <v>64</v>
      </c>
      <c r="Q43" s="19"/>
      <c r="R43" s="22" t="s">
        <v>64</v>
      </c>
      <c r="S43" s="19">
        <v>2</v>
      </c>
      <c r="T43" s="22" t="s">
        <v>57</v>
      </c>
      <c r="U43" s="19"/>
      <c r="V43" s="22" t="s">
        <v>64</v>
      </c>
      <c r="W43" s="19"/>
      <c r="X43" s="22" t="s">
        <v>64</v>
      </c>
      <c r="Y43" s="19"/>
      <c r="Z43" s="20" t="s">
        <v>64</v>
      </c>
      <c r="AA43" s="23" t="str">
        <f t="shared" si="0"/>
        <v/>
      </c>
      <c r="AB43" s="24">
        <f t="shared" si="3"/>
        <v>150000</v>
      </c>
      <c r="AC43" s="40">
        <f t="shared" ref="AC43:AC47" si="4">+AB43</f>
        <v>150000</v>
      </c>
      <c r="AD43" s="42"/>
      <c r="AE43" s="45"/>
      <c r="AF43" s="43">
        <f t="shared" si="2"/>
        <v>150000</v>
      </c>
    </row>
    <row r="44" spans="1:32" ht="19.5" customHeight="1">
      <c r="A44" s="23">
        <v>5</v>
      </c>
      <c r="B44" s="18" t="s">
        <v>96</v>
      </c>
      <c r="C44" s="19">
        <v>1</v>
      </c>
      <c r="D44" s="20" t="s">
        <v>58</v>
      </c>
      <c r="E44" s="19">
        <v>1</v>
      </c>
      <c r="F44" s="20" t="s">
        <v>58</v>
      </c>
      <c r="G44" s="19">
        <v>1</v>
      </c>
      <c r="H44" s="20" t="s">
        <v>58</v>
      </c>
      <c r="I44" s="19">
        <v>1</v>
      </c>
      <c r="J44" s="20" t="s">
        <v>58</v>
      </c>
      <c r="K44" s="19">
        <v>1</v>
      </c>
      <c r="L44" s="20" t="s">
        <v>58</v>
      </c>
      <c r="M44" s="19">
        <v>1</v>
      </c>
      <c r="N44" s="20" t="s">
        <v>58</v>
      </c>
      <c r="O44" s="19">
        <v>1</v>
      </c>
      <c r="P44" s="20" t="s">
        <v>58</v>
      </c>
      <c r="Q44" s="19">
        <v>1</v>
      </c>
      <c r="R44" s="20" t="s">
        <v>58</v>
      </c>
      <c r="S44" s="19">
        <v>1</v>
      </c>
      <c r="T44" s="20" t="s">
        <v>58</v>
      </c>
      <c r="U44" s="19">
        <v>1</v>
      </c>
      <c r="V44" s="20" t="s">
        <v>58</v>
      </c>
      <c r="W44" s="19">
        <v>1</v>
      </c>
      <c r="X44" s="20" t="s">
        <v>58</v>
      </c>
      <c r="Y44" s="19">
        <v>1</v>
      </c>
      <c r="Z44" s="20" t="s">
        <v>58</v>
      </c>
      <c r="AA44" s="23" t="str">
        <f t="shared" si="0"/>
        <v/>
      </c>
      <c r="AB44" s="24">
        <f t="shared" si="3"/>
        <v>324000</v>
      </c>
      <c r="AC44" s="40">
        <f t="shared" si="4"/>
        <v>324000</v>
      </c>
      <c r="AD44" s="42"/>
      <c r="AE44" s="45"/>
      <c r="AF44" s="43">
        <f t="shared" si="2"/>
        <v>324000</v>
      </c>
    </row>
    <row r="45" spans="1:32" ht="19.5" customHeight="1">
      <c r="A45" s="23">
        <v>6</v>
      </c>
      <c r="B45" s="18" t="s">
        <v>42</v>
      </c>
      <c r="C45" s="19">
        <v>1</v>
      </c>
      <c r="D45" s="20" t="s">
        <v>54</v>
      </c>
      <c r="E45" s="21"/>
      <c r="F45" s="22" t="s">
        <v>64</v>
      </c>
      <c r="G45" s="19"/>
      <c r="H45" s="22" t="s">
        <v>64</v>
      </c>
      <c r="I45" s="19">
        <v>1</v>
      </c>
      <c r="J45" s="20" t="s">
        <v>54</v>
      </c>
      <c r="K45" s="19"/>
      <c r="L45" s="22" t="s">
        <v>64</v>
      </c>
      <c r="M45" s="19"/>
      <c r="N45" s="22" t="s">
        <v>64</v>
      </c>
      <c r="O45" s="19">
        <v>1</v>
      </c>
      <c r="P45" s="20" t="s">
        <v>54</v>
      </c>
      <c r="Q45" s="19"/>
      <c r="R45" s="22" t="s">
        <v>64</v>
      </c>
      <c r="S45" s="19"/>
      <c r="T45" s="22" t="s">
        <v>64</v>
      </c>
      <c r="U45" s="19">
        <v>1</v>
      </c>
      <c r="V45" s="20" t="s">
        <v>54</v>
      </c>
      <c r="W45" s="19"/>
      <c r="X45" s="22" t="s">
        <v>64</v>
      </c>
      <c r="Y45" s="19"/>
      <c r="Z45" s="22" t="s">
        <v>64</v>
      </c>
      <c r="AA45" s="23" t="str">
        <f t="shared" si="0"/>
        <v/>
      </c>
      <c r="AB45" s="24">
        <f t="shared" si="3"/>
        <v>100000</v>
      </c>
      <c r="AC45" s="40">
        <f t="shared" si="4"/>
        <v>100000</v>
      </c>
      <c r="AD45" s="42" t="s">
        <v>106</v>
      </c>
      <c r="AE45" s="45">
        <f>2*25000</f>
        <v>50000</v>
      </c>
      <c r="AF45" s="43">
        <f t="shared" si="2"/>
        <v>50000</v>
      </c>
    </row>
    <row r="46" spans="1:32" ht="19.5" customHeight="1">
      <c r="A46" s="23">
        <v>7</v>
      </c>
      <c r="B46" s="18" t="s">
        <v>97</v>
      </c>
      <c r="C46" s="19">
        <v>2</v>
      </c>
      <c r="D46" s="20" t="s">
        <v>54</v>
      </c>
      <c r="E46" s="21"/>
      <c r="F46" s="22" t="s">
        <v>64</v>
      </c>
      <c r="G46" s="19">
        <v>2</v>
      </c>
      <c r="H46" s="20" t="s">
        <v>54</v>
      </c>
      <c r="I46" s="19">
        <v>2</v>
      </c>
      <c r="J46" s="20" t="s">
        <v>54</v>
      </c>
      <c r="K46" s="19"/>
      <c r="L46" s="22" t="s">
        <v>64</v>
      </c>
      <c r="M46" s="19">
        <v>2</v>
      </c>
      <c r="N46" s="20" t="s">
        <v>54</v>
      </c>
      <c r="O46" s="19">
        <v>2</v>
      </c>
      <c r="P46" s="20" t="s">
        <v>54</v>
      </c>
      <c r="Q46" s="19"/>
      <c r="R46" s="22" t="s">
        <v>64</v>
      </c>
      <c r="S46" s="19">
        <v>2</v>
      </c>
      <c r="T46" s="20" t="s">
        <v>54</v>
      </c>
      <c r="U46" s="19">
        <v>2</v>
      </c>
      <c r="V46" s="20" t="s">
        <v>54</v>
      </c>
      <c r="W46" s="19"/>
      <c r="X46" s="22" t="s">
        <v>64</v>
      </c>
      <c r="Y46" s="19">
        <v>2</v>
      </c>
      <c r="Z46" s="20" t="s">
        <v>54</v>
      </c>
      <c r="AA46" s="23" t="str">
        <f t="shared" si="0"/>
        <v/>
      </c>
      <c r="AB46" s="24">
        <f t="shared" si="3"/>
        <v>400000</v>
      </c>
      <c r="AC46" s="40">
        <f t="shared" si="4"/>
        <v>400000</v>
      </c>
      <c r="AD46" s="42"/>
      <c r="AE46" s="45"/>
      <c r="AF46" s="43">
        <f>+AC46-AE46</f>
        <v>400000</v>
      </c>
    </row>
    <row r="47" spans="1:32" ht="19.5" customHeight="1">
      <c r="A47" s="52">
        <v>8</v>
      </c>
      <c r="B47" s="46" t="s">
        <v>98</v>
      </c>
      <c r="C47" s="47">
        <v>1</v>
      </c>
      <c r="D47" s="48" t="s">
        <v>52</v>
      </c>
      <c r="E47" s="49"/>
      <c r="F47" s="50" t="s">
        <v>64</v>
      </c>
      <c r="G47" s="47"/>
      <c r="H47" s="48" t="s">
        <v>64</v>
      </c>
      <c r="I47" s="47"/>
      <c r="J47" s="48" t="s">
        <v>64</v>
      </c>
      <c r="K47" s="47"/>
      <c r="L47" s="50" t="s">
        <v>64</v>
      </c>
      <c r="M47" s="47"/>
      <c r="N47" s="48" t="s">
        <v>64</v>
      </c>
      <c r="O47" s="47"/>
      <c r="P47" s="48" t="s">
        <v>64</v>
      </c>
      <c r="Q47" s="47">
        <v>1</v>
      </c>
      <c r="R47" s="51" t="s">
        <v>52</v>
      </c>
      <c r="S47" s="47"/>
      <c r="T47" s="48" t="s">
        <v>64</v>
      </c>
      <c r="U47" s="47"/>
      <c r="V47" s="48" t="s">
        <v>64</v>
      </c>
      <c r="W47" s="47"/>
      <c r="X47" s="50" t="s">
        <v>64</v>
      </c>
      <c r="Y47" s="47"/>
      <c r="Z47" s="48" t="s">
        <v>64</v>
      </c>
      <c r="AA47" s="52" t="str">
        <f t="shared" si="0"/>
        <v/>
      </c>
      <c r="AB47" s="53">
        <f t="shared" si="3"/>
        <v>414000</v>
      </c>
      <c r="AC47" s="54">
        <f t="shared" si="4"/>
        <v>414000</v>
      </c>
      <c r="AD47" s="55"/>
      <c r="AE47" s="56"/>
      <c r="AF47" s="57">
        <f t="shared" si="2"/>
        <v>414000</v>
      </c>
    </row>
    <row r="48" spans="1:32" s="67" customFormat="1" ht="19.5" customHeight="1">
      <c r="A48" s="102">
        <v>9</v>
      </c>
      <c r="B48" s="102" t="s">
        <v>40</v>
      </c>
      <c r="C48" s="12">
        <v>1</v>
      </c>
      <c r="D48" s="13" t="s">
        <v>22</v>
      </c>
      <c r="E48" s="14">
        <v>1</v>
      </c>
      <c r="F48" s="13" t="s">
        <v>54</v>
      </c>
      <c r="G48" s="12">
        <v>1</v>
      </c>
      <c r="H48" s="66" t="s">
        <v>54</v>
      </c>
      <c r="I48" s="12">
        <v>1</v>
      </c>
      <c r="J48" s="66" t="s">
        <v>54</v>
      </c>
      <c r="K48" s="14">
        <v>1</v>
      </c>
      <c r="L48" s="13" t="s">
        <v>54</v>
      </c>
      <c r="M48" s="12">
        <v>1</v>
      </c>
      <c r="N48" s="66" t="s">
        <v>54</v>
      </c>
      <c r="O48" s="12">
        <v>1</v>
      </c>
      <c r="P48" s="66" t="s">
        <v>22</v>
      </c>
      <c r="Q48" s="14">
        <v>1</v>
      </c>
      <c r="R48" s="13" t="s">
        <v>54</v>
      </c>
      <c r="S48" s="12">
        <v>1</v>
      </c>
      <c r="T48" s="66" t="s">
        <v>54</v>
      </c>
      <c r="U48" s="12">
        <v>1</v>
      </c>
      <c r="V48" s="66" t="s">
        <v>22</v>
      </c>
      <c r="W48" s="14">
        <v>1</v>
      </c>
      <c r="X48" s="13" t="s">
        <v>54</v>
      </c>
      <c r="Y48" s="14">
        <v>1</v>
      </c>
      <c r="Z48" s="13" t="s">
        <v>54</v>
      </c>
      <c r="AA48" s="15" t="str">
        <f t="shared" si="0"/>
        <v/>
      </c>
      <c r="AB48" s="16">
        <f t="shared" si="3"/>
        <v>306000</v>
      </c>
      <c r="AC48" s="105">
        <f>+AB48+AB49+AB50</f>
        <v>455000</v>
      </c>
      <c r="AD48" s="107" t="s">
        <v>103</v>
      </c>
      <c r="AE48" s="108">
        <v>25000</v>
      </c>
      <c r="AF48" s="106">
        <f t="shared" si="2"/>
        <v>430000</v>
      </c>
    </row>
    <row r="49" spans="1:32" s="68" customFormat="1" ht="19.5" customHeight="1">
      <c r="A49" s="103"/>
      <c r="B49" s="103"/>
      <c r="C49" s="19">
        <v>1</v>
      </c>
      <c r="D49" s="20" t="s">
        <v>57</v>
      </c>
      <c r="E49" s="21"/>
      <c r="F49" s="22" t="s">
        <v>64</v>
      </c>
      <c r="G49" s="19"/>
      <c r="H49" s="22" t="s">
        <v>64</v>
      </c>
      <c r="I49" s="19">
        <v>1</v>
      </c>
      <c r="J49" s="20" t="s">
        <v>22</v>
      </c>
      <c r="K49" s="19"/>
      <c r="L49" s="22" t="s">
        <v>64</v>
      </c>
      <c r="M49" s="19"/>
      <c r="N49" s="22" t="s">
        <v>64</v>
      </c>
      <c r="O49" s="19">
        <v>1</v>
      </c>
      <c r="P49" s="20" t="s">
        <v>54</v>
      </c>
      <c r="Q49" s="19"/>
      <c r="R49" s="22" t="s">
        <v>64</v>
      </c>
      <c r="S49" s="19"/>
      <c r="T49" s="22" t="s">
        <v>64</v>
      </c>
      <c r="U49" s="19">
        <v>1</v>
      </c>
      <c r="V49" s="20" t="s">
        <v>54</v>
      </c>
      <c r="W49" s="19">
        <v>1</v>
      </c>
      <c r="X49" s="22" t="s">
        <v>22</v>
      </c>
      <c r="Y49" s="19"/>
      <c r="Z49" s="22" t="s">
        <v>64</v>
      </c>
      <c r="AA49" s="23" t="str">
        <f t="shared" si="0"/>
        <v/>
      </c>
      <c r="AB49" s="24">
        <f t="shared" si="3"/>
        <v>129000</v>
      </c>
      <c r="AC49" s="105"/>
      <c r="AD49" s="107"/>
      <c r="AE49" s="108"/>
      <c r="AF49" s="106"/>
    </row>
    <row r="50" spans="1:32" s="75" customFormat="1" ht="19.5" customHeight="1">
      <c r="A50" s="104"/>
      <c r="B50" s="104"/>
      <c r="C50" s="69">
        <v>1</v>
      </c>
      <c r="D50" s="70" t="s">
        <v>18</v>
      </c>
      <c r="E50" s="71"/>
      <c r="F50" s="72" t="s">
        <v>64</v>
      </c>
      <c r="G50" s="69"/>
      <c r="H50" s="72" t="s">
        <v>64</v>
      </c>
      <c r="I50" s="69"/>
      <c r="J50" s="72" t="s">
        <v>64</v>
      </c>
      <c r="K50" s="69"/>
      <c r="L50" s="72" t="s">
        <v>64</v>
      </c>
      <c r="M50" s="69"/>
      <c r="N50" s="72" t="s">
        <v>64</v>
      </c>
      <c r="O50" s="69"/>
      <c r="P50" s="72" t="s">
        <v>64</v>
      </c>
      <c r="Q50" s="69"/>
      <c r="R50" s="72" t="s">
        <v>64</v>
      </c>
      <c r="S50" s="69"/>
      <c r="T50" s="72" t="s">
        <v>64</v>
      </c>
      <c r="U50" s="69"/>
      <c r="V50" s="72" t="s">
        <v>64</v>
      </c>
      <c r="W50" s="69"/>
      <c r="X50" s="72" t="s">
        <v>64</v>
      </c>
      <c r="Y50" s="69"/>
      <c r="Z50" s="72" t="s">
        <v>64</v>
      </c>
      <c r="AA50" s="73" t="str">
        <f t="shared" si="0"/>
        <v/>
      </c>
      <c r="AB50" s="74">
        <f t="shared" si="3"/>
        <v>20000</v>
      </c>
      <c r="AC50" s="105"/>
      <c r="AD50" s="107"/>
      <c r="AE50" s="108"/>
      <c r="AF50" s="106"/>
    </row>
    <row r="51" spans="1:32" ht="19.5" customHeight="1">
      <c r="A51" s="79">
        <v>10</v>
      </c>
      <c r="B51" s="76" t="s">
        <v>45</v>
      </c>
      <c r="C51" s="77">
        <v>2</v>
      </c>
      <c r="D51" s="78" t="s">
        <v>57</v>
      </c>
      <c r="E51" s="77">
        <v>2</v>
      </c>
      <c r="F51" s="78" t="s">
        <v>57</v>
      </c>
      <c r="G51" s="77">
        <v>2</v>
      </c>
      <c r="H51" s="78" t="s">
        <v>57</v>
      </c>
      <c r="I51" s="77">
        <v>2</v>
      </c>
      <c r="J51" s="78" t="s">
        <v>57</v>
      </c>
      <c r="K51" s="77">
        <v>2</v>
      </c>
      <c r="L51" s="78" t="s">
        <v>57</v>
      </c>
      <c r="M51" s="77">
        <v>2</v>
      </c>
      <c r="N51" s="78" t="s">
        <v>57</v>
      </c>
      <c r="O51" s="77">
        <v>2</v>
      </c>
      <c r="P51" s="78" t="s">
        <v>57</v>
      </c>
      <c r="Q51" s="77">
        <v>2</v>
      </c>
      <c r="R51" s="78" t="s">
        <v>57</v>
      </c>
      <c r="S51" s="77">
        <v>2</v>
      </c>
      <c r="T51" s="78" t="s">
        <v>57</v>
      </c>
      <c r="U51" s="77">
        <v>2</v>
      </c>
      <c r="V51" s="78" t="s">
        <v>57</v>
      </c>
      <c r="W51" s="77">
        <v>2</v>
      </c>
      <c r="X51" s="78" t="s">
        <v>57</v>
      </c>
      <c r="Y51" s="77">
        <v>2</v>
      </c>
      <c r="Z51" s="78" t="s">
        <v>57</v>
      </c>
      <c r="AA51" s="79" t="str">
        <f t="shared" si="0"/>
        <v/>
      </c>
      <c r="AB51" s="80">
        <f t="shared" si="3"/>
        <v>600000</v>
      </c>
      <c r="AC51" s="80">
        <f>+AB51</f>
        <v>600000</v>
      </c>
      <c r="AD51" s="81" t="s">
        <v>101</v>
      </c>
      <c r="AE51" s="82">
        <v>25000</v>
      </c>
      <c r="AF51" s="83">
        <f t="shared" si="2"/>
        <v>575000</v>
      </c>
    </row>
    <row r="52" spans="1:32" s="67" customFormat="1" ht="19.5" customHeight="1">
      <c r="A52" s="102">
        <v>11</v>
      </c>
      <c r="B52" s="102" t="s">
        <v>43</v>
      </c>
      <c r="C52" s="12">
        <v>2</v>
      </c>
      <c r="D52" s="13" t="s">
        <v>22</v>
      </c>
      <c r="E52" s="14"/>
      <c r="F52" s="66" t="s">
        <v>64</v>
      </c>
      <c r="G52" s="12"/>
      <c r="H52" s="66" t="s">
        <v>64</v>
      </c>
      <c r="I52" s="12"/>
      <c r="J52" s="13" t="s">
        <v>64</v>
      </c>
      <c r="K52" s="12"/>
      <c r="L52" s="66" t="s">
        <v>64</v>
      </c>
      <c r="M52" s="12"/>
      <c r="N52" s="66" t="s">
        <v>64</v>
      </c>
      <c r="O52" s="12">
        <v>2</v>
      </c>
      <c r="P52" s="13" t="s">
        <v>22</v>
      </c>
      <c r="Q52" s="12"/>
      <c r="R52" s="13" t="s">
        <v>64</v>
      </c>
      <c r="S52" s="12"/>
      <c r="T52" s="66" t="s">
        <v>64</v>
      </c>
      <c r="U52" s="12"/>
      <c r="V52" s="66" t="s">
        <v>64</v>
      </c>
      <c r="W52" s="12"/>
      <c r="X52" s="66" t="s">
        <v>64</v>
      </c>
      <c r="Y52" s="12"/>
      <c r="Z52" s="66" t="s">
        <v>64</v>
      </c>
      <c r="AA52" s="15" t="str">
        <f t="shared" si="0"/>
        <v/>
      </c>
      <c r="AB52" s="16">
        <f t="shared" si="3"/>
        <v>108000</v>
      </c>
      <c r="AC52" s="105">
        <f>+AB52+AB53+AB54</f>
        <v>432000</v>
      </c>
      <c r="AD52" s="42" t="s">
        <v>102</v>
      </c>
      <c r="AE52" s="108">
        <f>27000+25000+27000</f>
        <v>79000</v>
      </c>
      <c r="AF52" s="106">
        <f t="shared" si="2"/>
        <v>353000</v>
      </c>
    </row>
    <row r="53" spans="1:32" s="68" customFormat="1" ht="19.5" customHeight="1">
      <c r="A53" s="103"/>
      <c r="B53" s="103"/>
      <c r="C53" s="19">
        <v>2</v>
      </c>
      <c r="D53" s="20" t="s">
        <v>55</v>
      </c>
      <c r="E53" s="21"/>
      <c r="F53" s="22" t="s">
        <v>64</v>
      </c>
      <c r="G53" s="19"/>
      <c r="H53" s="22" t="s">
        <v>64</v>
      </c>
      <c r="I53" s="19">
        <v>2</v>
      </c>
      <c r="J53" s="20" t="s">
        <v>55</v>
      </c>
      <c r="K53" s="19"/>
      <c r="L53" s="22" t="s">
        <v>64</v>
      </c>
      <c r="M53" s="19"/>
      <c r="N53" s="22" t="s">
        <v>64</v>
      </c>
      <c r="O53" s="19">
        <v>2</v>
      </c>
      <c r="P53" s="20" t="s">
        <v>55</v>
      </c>
      <c r="Q53" s="19"/>
      <c r="R53" s="20" t="s">
        <v>64</v>
      </c>
      <c r="S53" s="19"/>
      <c r="T53" s="22" t="s">
        <v>64</v>
      </c>
      <c r="U53" s="19">
        <v>2</v>
      </c>
      <c r="V53" s="20" t="s">
        <v>55</v>
      </c>
      <c r="W53" s="19"/>
      <c r="X53" s="22" t="s">
        <v>64</v>
      </c>
      <c r="Y53" s="19"/>
      <c r="Z53" s="22" t="s">
        <v>64</v>
      </c>
      <c r="AA53" s="23" t="str">
        <f t="shared" si="0"/>
        <v/>
      </c>
      <c r="AB53" s="24">
        <f t="shared" si="3"/>
        <v>216000</v>
      </c>
      <c r="AC53" s="105"/>
      <c r="AD53" s="42" t="s">
        <v>103</v>
      </c>
      <c r="AE53" s="108"/>
      <c r="AF53" s="106"/>
    </row>
    <row r="54" spans="1:32" s="75" customFormat="1" ht="19.5" customHeight="1">
      <c r="A54" s="104"/>
      <c r="B54" s="104"/>
      <c r="C54" s="69">
        <v>1</v>
      </c>
      <c r="D54" s="70" t="s">
        <v>53</v>
      </c>
      <c r="E54" s="71"/>
      <c r="F54" s="72" t="s">
        <v>64</v>
      </c>
      <c r="G54" s="69"/>
      <c r="H54" s="72" t="s">
        <v>64</v>
      </c>
      <c r="I54" s="69">
        <v>1</v>
      </c>
      <c r="J54" s="70" t="s">
        <v>53</v>
      </c>
      <c r="K54" s="69"/>
      <c r="L54" s="72" t="s">
        <v>64</v>
      </c>
      <c r="M54" s="69"/>
      <c r="N54" s="72" t="s">
        <v>64</v>
      </c>
      <c r="O54" s="69">
        <v>1</v>
      </c>
      <c r="P54" s="70" t="s">
        <v>53</v>
      </c>
      <c r="Q54" s="69"/>
      <c r="R54" s="70" t="s">
        <v>64</v>
      </c>
      <c r="S54" s="69"/>
      <c r="T54" s="72" t="s">
        <v>64</v>
      </c>
      <c r="U54" s="69">
        <v>1</v>
      </c>
      <c r="V54" s="70" t="s">
        <v>53</v>
      </c>
      <c r="W54" s="69"/>
      <c r="X54" s="72" t="s">
        <v>64</v>
      </c>
      <c r="Y54" s="69"/>
      <c r="Z54" s="72" t="s">
        <v>64</v>
      </c>
      <c r="AA54" s="73"/>
      <c r="AB54" s="74">
        <f t="shared" si="3"/>
        <v>108000</v>
      </c>
      <c r="AC54" s="105"/>
      <c r="AD54" s="42" t="s">
        <v>104</v>
      </c>
      <c r="AE54" s="108"/>
      <c r="AF54" s="106"/>
    </row>
    <row r="55" spans="1:32" s="67" customFormat="1" ht="19.5" customHeight="1">
      <c r="A55" s="102">
        <v>12</v>
      </c>
      <c r="B55" s="102" t="s">
        <v>46</v>
      </c>
      <c r="C55" s="12">
        <v>2</v>
      </c>
      <c r="D55" s="13" t="s">
        <v>53</v>
      </c>
      <c r="E55" s="14"/>
      <c r="F55" s="66" t="s">
        <v>64</v>
      </c>
      <c r="G55" s="12"/>
      <c r="H55" s="66" t="s">
        <v>64</v>
      </c>
      <c r="I55" s="12">
        <v>2</v>
      </c>
      <c r="J55" s="13" t="s">
        <v>53</v>
      </c>
      <c r="K55" s="12"/>
      <c r="L55" s="66" t="s">
        <v>64</v>
      </c>
      <c r="M55" s="12"/>
      <c r="N55" s="66" t="s">
        <v>64</v>
      </c>
      <c r="O55" s="12">
        <v>2</v>
      </c>
      <c r="P55" s="13" t="s">
        <v>53</v>
      </c>
      <c r="Q55" s="12"/>
      <c r="R55" s="13" t="s">
        <v>64</v>
      </c>
      <c r="S55" s="12"/>
      <c r="T55" s="66" t="s">
        <v>64</v>
      </c>
      <c r="U55" s="12">
        <v>2</v>
      </c>
      <c r="V55" s="13" t="s">
        <v>53</v>
      </c>
      <c r="W55" s="12"/>
      <c r="X55" s="66" t="s">
        <v>64</v>
      </c>
      <c r="Y55" s="12"/>
      <c r="Z55" s="66" t="s">
        <v>64</v>
      </c>
      <c r="AA55" s="15"/>
      <c r="AB55" s="16">
        <f t="shared" si="3"/>
        <v>216000</v>
      </c>
      <c r="AC55" s="105">
        <f>+AB55+AB56</f>
        <v>432000</v>
      </c>
      <c r="AD55" s="98"/>
      <c r="AE55" s="98"/>
      <c r="AF55" s="106">
        <f t="shared" si="2"/>
        <v>432000</v>
      </c>
    </row>
    <row r="56" spans="1:32" s="75" customFormat="1" ht="19.5" customHeight="1">
      <c r="A56" s="104"/>
      <c r="B56" s="104"/>
      <c r="C56" s="69">
        <v>2</v>
      </c>
      <c r="D56" s="70" t="s">
        <v>22</v>
      </c>
      <c r="E56" s="71"/>
      <c r="F56" s="72" t="s">
        <v>64</v>
      </c>
      <c r="G56" s="69"/>
      <c r="H56" s="72" t="s">
        <v>64</v>
      </c>
      <c r="I56" s="69">
        <v>2</v>
      </c>
      <c r="J56" s="70" t="s">
        <v>22</v>
      </c>
      <c r="K56" s="69"/>
      <c r="L56" s="72" t="s">
        <v>64</v>
      </c>
      <c r="M56" s="69"/>
      <c r="N56" s="72" t="s">
        <v>64</v>
      </c>
      <c r="O56" s="69">
        <v>2</v>
      </c>
      <c r="P56" s="70" t="s">
        <v>22</v>
      </c>
      <c r="Q56" s="69"/>
      <c r="R56" s="70" t="s">
        <v>64</v>
      </c>
      <c r="S56" s="69"/>
      <c r="T56" s="72" t="s">
        <v>64</v>
      </c>
      <c r="U56" s="69">
        <v>2</v>
      </c>
      <c r="V56" s="70" t="s">
        <v>22</v>
      </c>
      <c r="W56" s="69"/>
      <c r="X56" s="72" t="s">
        <v>64</v>
      </c>
      <c r="Y56" s="69"/>
      <c r="Z56" s="72" t="s">
        <v>64</v>
      </c>
      <c r="AA56" s="73"/>
      <c r="AB56" s="74">
        <f t="shared" si="3"/>
        <v>216000</v>
      </c>
      <c r="AC56" s="105"/>
      <c r="AD56" s="99"/>
      <c r="AE56" s="99"/>
      <c r="AF56" s="106"/>
    </row>
    <row r="57" spans="1:32" s="67" customFormat="1" ht="19.5" customHeight="1">
      <c r="A57" s="102">
        <v>13</v>
      </c>
      <c r="B57" s="102" t="s">
        <v>51</v>
      </c>
      <c r="C57" s="12">
        <v>1</v>
      </c>
      <c r="D57" s="13" t="s">
        <v>53</v>
      </c>
      <c r="E57" s="14">
        <v>1</v>
      </c>
      <c r="F57" s="66" t="s">
        <v>53</v>
      </c>
      <c r="G57" s="12">
        <v>1</v>
      </c>
      <c r="H57" s="66" t="s">
        <v>53</v>
      </c>
      <c r="I57" s="12">
        <v>1</v>
      </c>
      <c r="J57" s="66" t="s">
        <v>53</v>
      </c>
      <c r="K57" s="12">
        <v>1</v>
      </c>
      <c r="L57" s="13" t="s">
        <v>53</v>
      </c>
      <c r="M57" s="12">
        <v>1</v>
      </c>
      <c r="N57" s="66" t="s">
        <v>53</v>
      </c>
      <c r="O57" s="12">
        <v>1</v>
      </c>
      <c r="P57" s="66" t="s">
        <v>53</v>
      </c>
      <c r="Q57" s="12">
        <v>1</v>
      </c>
      <c r="R57" s="13" t="s">
        <v>53</v>
      </c>
      <c r="S57" s="12">
        <v>1</v>
      </c>
      <c r="T57" s="13" t="s">
        <v>53</v>
      </c>
      <c r="U57" s="12">
        <v>1</v>
      </c>
      <c r="V57" s="13" t="s">
        <v>53</v>
      </c>
      <c r="W57" s="12">
        <v>1</v>
      </c>
      <c r="X57" s="13" t="s">
        <v>53</v>
      </c>
      <c r="Y57" s="12">
        <v>1</v>
      </c>
      <c r="Z57" s="66" t="s">
        <v>53</v>
      </c>
      <c r="AA57" s="15"/>
      <c r="AB57" s="16">
        <f t="shared" si="3"/>
        <v>324000</v>
      </c>
      <c r="AC57" s="105">
        <f>+AB57+AB58</f>
        <v>540000</v>
      </c>
      <c r="AD57" s="98"/>
      <c r="AE57" s="98"/>
      <c r="AF57" s="106">
        <f t="shared" si="2"/>
        <v>540000</v>
      </c>
    </row>
    <row r="58" spans="1:32" s="75" customFormat="1" ht="19.5" customHeight="1">
      <c r="A58" s="104"/>
      <c r="B58" s="104"/>
      <c r="C58" s="69">
        <v>1</v>
      </c>
      <c r="D58" s="70" t="s">
        <v>22</v>
      </c>
      <c r="E58" s="71"/>
      <c r="F58" s="72" t="s">
        <v>64</v>
      </c>
      <c r="G58" s="69">
        <v>1</v>
      </c>
      <c r="H58" s="72" t="s">
        <v>22</v>
      </c>
      <c r="I58" s="69">
        <v>1</v>
      </c>
      <c r="J58" s="72" t="s">
        <v>22</v>
      </c>
      <c r="K58" s="69"/>
      <c r="L58" s="70" t="s">
        <v>64</v>
      </c>
      <c r="M58" s="69">
        <v>1</v>
      </c>
      <c r="N58" s="72" t="s">
        <v>22</v>
      </c>
      <c r="O58" s="69">
        <v>1</v>
      </c>
      <c r="P58" s="72" t="s">
        <v>22</v>
      </c>
      <c r="Q58" s="69"/>
      <c r="R58" s="70" t="s">
        <v>64</v>
      </c>
      <c r="S58" s="69">
        <v>1</v>
      </c>
      <c r="T58" s="72" t="s">
        <v>22</v>
      </c>
      <c r="U58" s="69">
        <v>1</v>
      </c>
      <c r="V58" s="72" t="s">
        <v>22</v>
      </c>
      <c r="W58" s="69"/>
      <c r="X58" s="70" t="s">
        <v>64</v>
      </c>
      <c r="Y58" s="69">
        <v>1</v>
      </c>
      <c r="Z58" s="72" t="s">
        <v>22</v>
      </c>
      <c r="AA58" s="73"/>
      <c r="AB58" s="74">
        <f t="shared" si="3"/>
        <v>216000</v>
      </c>
      <c r="AC58" s="105"/>
      <c r="AD58" s="99"/>
      <c r="AE58" s="99"/>
      <c r="AF58" s="106"/>
    </row>
    <row r="59" spans="1:32" s="67" customFormat="1" ht="19.5" customHeight="1">
      <c r="A59" s="102">
        <v>14</v>
      </c>
      <c r="B59" s="102" t="s">
        <v>99</v>
      </c>
      <c r="C59" s="12">
        <v>1</v>
      </c>
      <c r="D59" s="13" t="s">
        <v>56</v>
      </c>
      <c r="E59" s="14"/>
      <c r="F59" s="66" t="s">
        <v>64</v>
      </c>
      <c r="G59" s="12"/>
      <c r="H59" s="66" t="s">
        <v>64</v>
      </c>
      <c r="I59" s="12"/>
      <c r="J59" s="66" t="s">
        <v>64</v>
      </c>
      <c r="K59" s="12"/>
      <c r="L59" s="13" t="s">
        <v>64</v>
      </c>
      <c r="M59" s="12"/>
      <c r="N59" s="66" t="s">
        <v>64</v>
      </c>
      <c r="O59" s="12"/>
      <c r="P59" s="66" t="s">
        <v>64</v>
      </c>
      <c r="Q59" s="12"/>
      <c r="R59" s="13" t="s">
        <v>64</v>
      </c>
      <c r="S59" s="12"/>
      <c r="T59" s="66" t="s">
        <v>64</v>
      </c>
      <c r="U59" s="12"/>
      <c r="V59" s="66" t="s">
        <v>64</v>
      </c>
      <c r="W59" s="12"/>
      <c r="X59" s="66" t="s">
        <v>64</v>
      </c>
      <c r="Y59" s="12"/>
      <c r="Z59" s="66" t="s">
        <v>64</v>
      </c>
      <c r="AA59" s="15"/>
      <c r="AB59" s="16">
        <f t="shared" si="3"/>
        <v>215000</v>
      </c>
      <c r="AC59" s="105">
        <f>+AB59+AB60</f>
        <v>235000</v>
      </c>
      <c r="AD59" s="98"/>
      <c r="AE59" s="98"/>
      <c r="AF59" s="106">
        <f t="shared" si="2"/>
        <v>235000</v>
      </c>
    </row>
    <row r="60" spans="1:32" s="75" customFormat="1" ht="19.5" customHeight="1">
      <c r="A60" s="104"/>
      <c r="B60" s="104"/>
      <c r="C60" s="69">
        <v>1</v>
      </c>
      <c r="D60" s="70" t="s">
        <v>18</v>
      </c>
      <c r="E60" s="71"/>
      <c r="F60" s="72" t="s">
        <v>64</v>
      </c>
      <c r="G60" s="69"/>
      <c r="H60" s="72" t="s">
        <v>64</v>
      </c>
      <c r="I60" s="69"/>
      <c r="J60" s="72" t="s">
        <v>64</v>
      </c>
      <c r="K60" s="69"/>
      <c r="L60" s="70" t="s">
        <v>64</v>
      </c>
      <c r="M60" s="69"/>
      <c r="N60" s="72" t="s">
        <v>64</v>
      </c>
      <c r="O60" s="69"/>
      <c r="P60" s="72" t="s">
        <v>64</v>
      </c>
      <c r="Q60" s="69"/>
      <c r="R60" s="70" t="s">
        <v>64</v>
      </c>
      <c r="S60" s="69"/>
      <c r="T60" s="72" t="s">
        <v>64</v>
      </c>
      <c r="U60" s="69"/>
      <c r="V60" s="72" t="s">
        <v>64</v>
      </c>
      <c r="W60" s="69"/>
      <c r="X60" s="72" t="s">
        <v>64</v>
      </c>
      <c r="Y60" s="69"/>
      <c r="Z60" s="72" t="s">
        <v>64</v>
      </c>
      <c r="AA60" s="73"/>
      <c r="AB60" s="74">
        <f t="shared" si="3"/>
        <v>20000</v>
      </c>
      <c r="AC60" s="105"/>
      <c r="AD60" s="99"/>
      <c r="AE60" s="99"/>
      <c r="AF60" s="106"/>
    </row>
    <row r="61" spans="1:32" ht="19.5" customHeight="1">
      <c r="A61" s="77">
        <v>15</v>
      </c>
      <c r="B61" s="93" t="s">
        <v>50</v>
      </c>
      <c r="C61" s="77">
        <v>1</v>
      </c>
      <c r="D61" s="78" t="s">
        <v>54</v>
      </c>
      <c r="E61" s="94"/>
      <c r="F61" s="95" t="s">
        <v>64</v>
      </c>
      <c r="G61" s="77">
        <v>1</v>
      </c>
      <c r="H61" s="95" t="s">
        <v>54</v>
      </c>
      <c r="I61" s="77">
        <v>1</v>
      </c>
      <c r="J61" s="95" t="s">
        <v>54</v>
      </c>
      <c r="K61" s="77"/>
      <c r="L61" s="78" t="s">
        <v>64</v>
      </c>
      <c r="M61" s="77">
        <v>1</v>
      </c>
      <c r="N61" s="95" t="s">
        <v>54</v>
      </c>
      <c r="O61" s="77">
        <v>1</v>
      </c>
      <c r="P61" s="95" t="s">
        <v>54</v>
      </c>
      <c r="Q61" s="77"/>
      <c r="R61" s="95" t="s">
        <v>64</v>
      </c>
      <c r="S61" s="77">
        <v>1</v>
      </c>
      <c r="T61" s="95" t="s">
        <v>54</v>
      </c>
      <c r="U61" s="77">
        <v>1</v>
      </c>
      <c r="V61" s="95" t="s">
        <v>54</v>
      </c>
      <c r="W61" s="77"/>
      <c r="X61" s="95" t="s">
        <v>64</v>
      </c>
      <c r="Y61" s="77">
        <v>1</v>
      </c>
      <c r="Z61" s="95" t="s">
        <v>54</v>
      </c>
      <c r="AA61" s="59"/>
      <c r="AB61" s="34">
        <f t="shared" si="3"/>
        <v>200000</v>
      </c>
      <c r="AC61" s="62">
        <f>+AB61</f>
        <v>200000</v>
      </c>
      <c r="AD61" s="63"/>
      <c r="AE61" s="63"/>
      <c r="AF61" s="65">
        <f>+AC61-AE61</f>
        <v>200000</v>
      </c>
    </row>
    <row r="62" spans="1:32" ht="19.5" customHeight="1">
      <c r="A62" s="111" t="s">
        <v>63</v>
      </c>
      <c r="B62" s="111"/>
      <c r="C62" s="96">
        <f>SUM(C39:C61)</f>
        <v>28</v>
      </c>
      <c r="D62" s="96"/>
      <c r="E62" s="96">
        <f>SUM(E39:E61)</f>
        <v>7</v>
      </c>
      <c r="F62" s="96"/>
      <c r="G62" s="96">
        <f>SUM(G39:G61)</f>
        <v>16</v>
      </c>
      <c r="H62" s="96"/>
      <c r="I62" s="96">
        <f>SUM(I39:I61)</f>
        <v>22</v>
      </c>
      <c r="J62" s="96"/>
      <c r="K62" s="96">
        <f>SUM(K39:K61)</f>
        <v>7</v>
      </c>
      <c r="L62" s="96"/>
      <c r="M62" s="96">
        <f>SUM(M39:M61)</f>
        <v>15</v>
      </c>
      <c r="N62" s="96"/>
      <c r="O62" s="96">
        <f>SUM(O39:O61)</f>
        <v>24</v>
      </c>
      <c r="P62" s="96"/>
      <c r="Q62" s="96">
        <f>SUM(Q39:Q61)</f>
        <v>8</v>
      </c>
      <c r="R62" s="96"/>
      <c r="S62" s="96">
        <f>SUM(S39:S61)</f>
        <v>15</v>
      </c>
      <c r="T62" s="96"/>
      <c r="U62" s="96">
        <f>SUM(U39:U61)</f>
        <v>22</v>
      </c>
      <c r="V62" s="96"/>
      <c r="W62" s="96">
        <f>SUM(W39:W61)</f>
        <v>6</v>
      </c>
      <c r="X62" s="96"/>
      <c r="Y62" s="96">
        <f>SUM(Y39:Y61)</f>
        <v>13</v>
      </c>
      <c r="Z62" s="96"/>
      <c r="AA62" s="30">
        <f>SUM(AA39:AA61)</f>
        <v>0</v>
      </c>
      <c r="AB62" s="33">
        <f>SUM(AB39:AB61)</f>
        <v>5259000</v>
      </c>
      <c r="AC62" s="91">
        <f>SUM(AC39:AC61)</f>
        <v>5259000</v>
      </c>
      <c r="AD62" s="41"/>
      <c r="AE62" s="91">
        <f>SUM(AE39:AE61)</f>
        <v>254000</v>
      </c>
      <c r="AF62" s="44">
        <f>SUM(AF39:AF61)</f>
        <v>5005000</v>
      </c>
    </row>
    <row r="63" spans="1:32">
      <c r="C63"/>
      <c r="E63" s="29"/>
      <c r="G63"/>
    </row>
    <row r="64" spans="1:32">
      <c r="AE64" s="35"/>
    </row>
  </sheetData>
  <mergeCells count="60">
    <mergeCell ref="Y37:Y38"/>
    <mergeCell ref="AA37:AA38"/>
    <mergeCell ref="A1:G1"/>
    <mergeCell ref="A2:AB2"/>
    <mergeCell ref="E17:F17"/>
    <mergeCell ref="A34:G34"/>
    <mergeCell ref="A36:AB36"/>
    <mergeCell ref="AC52:AC54"/>
    <mergeCell ref="AC55:AC56"/>
    <mergeCell ref="AC57:AC58"/>
    <mergeCell ref="A62:B62"/>
    <mergeCell ref="I37:I38"/>
    <mergeCell ref="K37:K38"/>
    <mergeCell ref="M37:M38"/>
    <mergeCell ref="O37:O38"/>
    <mergeCell ref="A52:A54"/>
    <mergeCell ref="B52:B54"/>
    <mergeCell ref="A55:A56"/>
    <mergeCell ref="B55:B56"/>
    <mergeCell ref="A57:A58"/>
    <mergeCell ref="B57:B58"/>
    <mergeCell ref="A59:A60"/>
    <mergeCell ref="B59:B60"/>
    <mergeCell ref="AC59:AC60"/>
    <mergeCell ref="AC48:AC50"/>
    <mergeCell ref="AF40:AF41"/>
    <mergeCell ref="AF48:AF50"/>
    <mergeCell ref="AF52:AF54"/>
    <mergeCell ref="AF55:AF56"/>
    <mergeCell ref="AF57:AF58"/>
    <mergeCell ref="AF59:AF60"/>
    <mergeCell ref="AD48:AD50"/>
    <mergeCell ref="AE48:AE50"/>
    <mergeCell ref="AD40:AD41"/>
    <mergeCell ref="AE40:AE41"/>
    <mergeCell ref="AE52:AE54"/>
    <mergeCell ref="AE55:AE56"/>
    <mergeCell ref="AD55:AD56"/>
    <mergeCell ref="AD57:AD58"/>
    <mergeCell ref="AC37:AC38"/>
    <mergeCell ref="B48:B50"/>
    <mergeCell ref="B40:B41"/>
    <mergeCell ref="A40:A41"/>
    <mergeCell ref="A48:A50"/>
    <mergeCell ref="AB37:AB38"/>
    <mergeCell ref="AC40:AC41"/>
    <mergeCell ref="Q37:Q38"/>
    <mergeCell ref="S37:S38"/>
    <mergeCell ref="A37:A38"/>
    <mergeCell ref="B37:B38"/>
    <mergeCell ref="C37:C38"/>
    <mergeCell ref="E37:E38"/>
    <mergeCell ref="G37:G38"/>
    <mergeCell ref="U37:U38"/>
    <mergeCell ref="W37:W38"/>
    <mergeCell ref="AF37:AF38"/>
    <mergeCell ref="AE57:AE58"/>
    <mergeCell ref="AD59:AD60"/>
    <mergeCell ref="AE59:AE60"/>
    <mergeCell ref="AD37:AE38"/>
  </mergeCells>
  <pageMargins left="0" right="0.05" top="0.75" bottom="0.75" header="0.3" footer="0.3"/>
  <pageSetup paperSize="9"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47"/>
  <sheetViews>
    <sheetView topLeftCell="C36" workbookViewId="0">
      <selection activeCell="Z52" sqref="Z52"/>
    </sheetView>
  </sheetViews>
  <sheetFormatPr defaultRowHeight="15"/>
  <cols>
    <col min="1" max="1" width="3" style="2" customWidth="1"/>
    <col min="2" max="2" width="18.42578125" style="2" customWidth="1"/>
    <col min="3" max="3" width="4.7109375" style="2" customWidth="1"/>
    <col min="4" max="4" width="5.5703125" style="2" customWidth="1"/>
    <col min="5" max="5" width="7.140625" style="3" customWidth="1"/>
    <col min="6" max="6" width="4.42578125" style="2" customWidth="1"/>
    <col min="7" max="7" width="4.7109375" style="2" customWidth="1"/>
    <col min="8" max="8" width="4.42578125" style="2" customWidth="1"/>
    <col min="9" max="9" width="4.28515625" style="2" customWidth="1"/>
    <col min="10" max="10" width="2.5703125" style="2" customWidth="1"/>
    <col min="11" max="11" width="4.7109375" style="2" customWidth="1"/>
    <col min="12" max="12" width="4.42578125" style="2" customWidth="1"/>
    <col min="13" max="13" width="4.7109375" style="2" customWidth="1"/>
    <col min="14" max="14" width="5.5703125" style="2" customWidth="1"/>
    <col min="15" max="15" width="4.7109375" style="2" customWidth="1"/>
    <col min="16" max="16" width="4.140625" style="2" customWidth="1"/>
    <col min="17" max="17" width="4.7109375" style="2" customWidth="1"/>
    <col min="18" max="18" width="4.85546875" style="2" customWidth="1"/>
    <col min="19" max="21" width="4.7109375" style="2" customWidth="1"/>
    <col min="22" max="22" width="4.140625" style="2" customWidth="1"/>
    <col min="23" max="23" width="4.7109375" style="2" customWidth="1"/>
    <col min="24" max="24" width="4.140625" style="2" customWidth="1"/>
    <col min="25" max="25" width="4.7109375" style="2" customWidth="1"/>
    <col min="26" max="26" width="4.140625" style="2" customWidth="1"/>
    <col min="27" max="27" width="7.140625" style="2" hidden="1" customWidth="1"/>
    <col min="28" max="28" width="10.7109375" style="2" customWidth="1"/>
    <col min="29" max="16384" width="9.140625" style="2"/>
  </cols>
  <sheetData>
    <row r="1" spans="1:28" s="1" customFormat="1">
      <c r="A1" s="114" t="s">
        <v>4</v>
      </c>
      <c r="B1" s="114"/>
      <c r="C1" s="114"/>
      <c r="D1" s="114"/>
      <c r="E1" s="114"/>
      <c r="F1" s="114"/>
      <c r="G1" s="114"/>
      <c r="H1" s="4"/>
    </row>
    <row r="2" spans="1:28" s="1" customFormat="1">
      <c r="A2" s="115" t="s">
        <v>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</row>
    <row r="3" spans="1:28" ht="16.5">
      <c r="A3" s="5" t="s">
        <v>5</v>
      </c>
      <c r="B3" s="5"/>
      <c r="C3" s="5"/>
      <c r="D3" s="5"/>
      <c r="E3" s="6" t="s">
        <v>20</v>
      </c>
      <c r="F3" s="5"/>
      <c r="G3" s="5" t="s">
        <v>1</v>
      </c>
      <c r="H3" s="5"/>
      <c r="I3" s="5" t="s">
        <v>65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8">
      <c r="A4" s="5"/>
      <c r="B4" s="5" t="s">
        <v>6</v>
      </c>
      <c r="C4" s="5" t="s">
        <v>57</v>
      </c>
      <c r="D4" s="5"/>
      <c r="E4" s="6">
        <v>25000</v>
      </c>
      <c r="F4" s="6"/>
      <c r="G4" s="7" t="s">
        <v>24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8">
      <c r="A5" s="5"/>
      <c r="B5" s="5" t="s">
        <v>7</v>
      </c>
      <c r="C5" s="5" t="s">
        <v>54</v>
      </c>
      <c r="D5" s="5"/>
      <c r="E5" s="6">
        <v>25000</v>
      </c>
      <c r="F5" s="6"/>
      <c r="G5" s="7" t="s">
        <v>24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8">
      <c r="A6" s="5"/>
      <c r="B6" s="5" t="s">
        <v>8</v>
      </c>
      <c r="C6" s="5" t="s">
        <v>55</v>
      </c>
      <c r="D6" s="5"/>
      <c r="E6" s="6">
        <v>27000</v>
      </c>
      <c r="F6" s="6"/>
      <c r="G6" s="5" t="s">
        <v>25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8">
      <c r="A7" s="5"/>
      <c r="B7" s="5" t="s">
        <v>9</v>
      </c>
      <c r="C7" s="5" t="s">
        <v>58</v>
      </c>
      <c r="D7" s="5"/>
      <c r="E7" s="6">
        <v>27000</v>
      </c>
      <c r="F7" s="6"/>
      <c r="G7" s="5" t="s">
        <v>25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8">
      <c r="A8" s="5"/>
      <c r="B8" s="5" t="s">
        <v>10</v>
      </c>
      <c r="C8" s="5" t="s">
        <v>53</v>
      </c>
      <c r="D8" s="5"/>
      <c r="E8" s="6">
        <v>27000</v>
      </c>
      <c r="F8" s="6"/>
      <c r="G8" s="5" t="s">
        <v>25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8">
      <c r="A9" s="5"/>
      <c r="B9" s="5" t="s">
        <v>11</v>
      </c>
      <c r="C9" s="5" t="s">
        <v>59</v>
      </c>
      <c r="D9" s="5"/>
      <c r="E9" s="6">
        <v>292000</v>
      </c>
      <c r="F9" s="6"/>
      <c r="G9" s="5" t="s">
        <v>26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8">
      <c r="A10" s="5"/>
      <c r="B10" s="5" t="s">
        <v>12</v>
      </c>
      <c r="C10" s="5" t="s">
        <v>60</v>
      </c>
      <c r="D10" s="5"/>
      <c r="E10" s="6">
        <v>186000</v>
      </c>
      <c r="F10" s="6"/>
      <c r="G10" s="5" t="s">
        <v>26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8">
      <c r="A11" s="5"/>
      <c r="B11" s="5" t="s">
        <v>13</v>
      </c>
      <c r="C11" s="5" t="s">
        <v>61</v>
      </c>
      <c r="D11" s="5"/>
      <c r="E11" s="6">
        <v>207000</v>
      </c>
      <c r="F11" s="6"/>
      <c r="G11" s="5" t="s">
        <v>26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8">
      <c r="A12" s="5"/>
      <c r="B12" s="5" t="s">
        <v>14</v>
      </c>
      <c r="C12" s="5" t="s">
        <v>52</v>
      </c>
      <c r="D12" s="5"/>
      <c r="E12" s="6">
        <v>207000</v>
      </c>
      <c r="F12" s="6"/>
      <c r="G12" s="5" t="s">
        <v>26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8">
      <c r="A13" s="5"/>
      <c r="B13" s="5" t="s">
        <v>15</v>
      </c>
      <c r="C13" s="5" t="s">
        <v>56</v>
      </c>
      <c r="D13" s="5"/>
      <c r="E13" s="6">
        <v>215000</v>
      </c>
      <c r="F13" s="6"/>
      <c r="G13" s="5" t="s">
        <v>26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8">
      <c r="A14" s="5"/>
      <c r="B14" s="5" t="s">
        <v>16</v>
      </c>
      <c r="C14" s="5" t="s">
        <v>62</v>
      </c>
      <c r="D14" s="5"/>
      <c r="E14" s="6">
        <v>215000</v>
      </c>
      <c r="F14" s="6"/>
      <c r="G14" s="5" t="s">
        <v>26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8">
      <c r="A15" s="5"/>
      <c r="B15" s="5" t="s">
        <v>17</v>
      </c>
      <c r="C15" s="5" t="s">
        <v>18</v>
      </c>
      <c r="D15" s="5"/>
      <c r="E15" s="6">
        <v>20000</v>
      </c>
      <c r="F15" s="6"/>
      <c r="G15" s="5" t="s">
        <v>23</v>
      </c>
      <c r="H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8">
      <c r="A16" s="5"/>
      <c r="B16" s="5" t="s">
        <v>21</v>
      </c>
      <c r="C16" s="5" t="s">
        <v>22</v>
      </c>
      <c r="D16" s="5"/>
      <c r="E16" s="6">
        <v>27000</v>
      </c>
      <c r="F16" s="6"/>
      <c r="G16" s="5" t="s">
        <v>23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9">
      <c r="A17" s="5"/>
      <c r="B17" s="5" t="s">
        <v>27</v>
      </c>
      <c r="C17" s="5" t="s">
        <v>28</v>
      </c>
      <c r="D17" s="5"/>
      <c r="E17" s="116">
        <v>1300000</v>
      </c>
      <c r="F17" s="116"/>
      <c r="G17" s="5" t="s">
        <v>23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9">
      <c r="A18" s="5"/>
      <c r="B18" s="5" t="s">
        <v>29</v>
      </c>
      <c r="C18" s="5" t="s">
        <v>64</v>
      </c>
      <c r="D18" s="5"/>
      <c r="E18" s="6">
        <v>0</v>
      </c>
      <c r="F18" s="6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spans="1:29">
      <c r="A19" s="5"/>
      <c r="B19" s="5" t="s">
        <v>31</v>
      </c>
      <c r="C19" s="5" t="s">
        <v>36</v>
      </c>
      <c r="D19" s="5"/>
      <c r="E19" s="6">
        <v>25000</v>
      </c>
      <c r="F19" s="6"/>
      <c r="G19" s="5" t="s">
        <v>30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9">
      <c r="A20" s="5"/>
      <c r="B20" s="5" t="s">
        <v>32</v>
      </c>
      <c r="C20" s="5" t="s">
        <v>37</v>
      </c>
      <c r="D20" s="5"/>
      <c r="E20" s="6">
        <v>26000</v>
      </c>
      <c r="F20" s="6"/>
      <c r="G20" s="5" t="s">
        <v>30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9">
      <c r="A21" s="5"/>
      <c r="B21" s="5" t="s">
        <v>33</v>
      </c>
      <c r="C21" s="5" t="s">
        <v>38</v>
      </c>
      <c r="D21" s="5"/>
      <c r="E21" s="6">
        <v>27000</v>
      </c>
      <c r="F21" s="6"/>
      <c r="G21" s="5" t="s">
        <v>30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9">
      <c r="A22" s="5"/>
      <c r="B22" s="5" t="s">
        <v>34</v>
      </c>
      <c r="C22" s="5" t="s">
        <v>39</v>
      </c>
      <c r="D22" s="5"/>
      <c r="E22" s="6">
        <v>280000</v>
      </c>
      <c r="F22" s="6"/>
      <c r="G22" s="5" t="s">
        <v>35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9">
      <c r="A23" s="5"/>
      <c r="B23" s="5"/>
      <c r="C23" s="5"/>
      <c r="D23" s="5"/>
      <c r="E23" s="6">
        <v>0</v>
      </c>
      <c r="F23" s="6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9">
      <c r="A24" s="114" t="s">
        <v>4</v>
      </c>
      <c r="B24" s="114"/>
      <c r="C24" s="114"/>
      <c r="D24" s="114"/>
      <c r="E24" s="114"/>
      <c r="F24" s="114"/>
      <c r="G24" s="114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9">
      <c r="A25" s="27" t="s">
        <v>80</v>
      </c>
      <c r="B25" s="27"/>
      <c r="C25" s="27"/>
      <c r="D25" s="27"/>
      <c r="E25" s="27"/>
      <c r="F25" s="27"/>
      <c r="G25" s="27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9">
      <c r="A26" s="115" t="s">
        <v>3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</row>
    <row r="27" spans="1:29">
      <c r="A27" s="5"/>
      <c r="B27" s="5"/>
      <c r="C27" s="5"/>
      <c r="D27" s="5"/>
      <c r="E27" s="6"/>
      <c r="F27" s="6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9" s="1" customFormat="1" ht="15" customHeight="1">
      <c r="A28" s="117" t="s">
        <v>0</v>
      </c>
      <c r="B28" s="117" t="s">
        <v>2</v>
      </c>
      <c r="C28" s="112" t="s">
        <v>66</v>
      </c>
      <c r="D28" s="8"/>
      <c r="E28" s="119" t="s">
        <v>67</v>
      </c>
      <c r="F28" s="8"/>
      <c r="G28" s="112" t="s">
        <v>68</v>
      </c>
      <c r="H28" s="8"/>
      <c r="I28" s="112" t="s">
        <v>69</v>
      </c>
      <c r="J28" s="8"/>
      <c r="K28" s="112" t="s">
        <v>70</v>
      </c>
      <c r="L28" s="8"/>
      <c r="M28" s="112" t="s">
        <v>71</v>
      </c>
      <c r="N28" s="8"/>
      <c r="O28" s="112" t="s">
        <v>72</v>
      </c>
      <c r="P28" s="8"/>
      <c r="Q28" s="112" t="s">
        <v>73</v>
      </c>
      <c r="R28" s="8"/>
      <c r="S28" s="112" t="s">
        <v>74</v>
      </c>
      <c r="T28" s="8"/>
      <c r="U28" s="112" t="s">
        <v>75</v>
      </c>
      <c r="V28" s="8"/>
      <c r="W28" s="112" t="s">
        <v>76</v>
      </c>
      <c r="X28" s="8"/>
      <c r="Y28" s="112" t="s">
        <v>77</v>
      </c>
      <c r="Z28" s="8"/>
      <c r="AA28" s="109" t="s">
        <v>78</v>
      </c>
      <c r="AB28" s="109" t="s">
        <v>19</v>
      </c>
    </row>
    <row r="29" spans="1:29" s="1" customFormat="1" ht="29.25" customHeight="1">
      <c r="A29" s="118"/>
      <c r="B29" s="118"/>
      <c r="C29" s="113"/>
      <c r="D29" s="9"/>
      <c r="E29" s="120"/>
      <c r="F29" s="9"/>
      <c r="G29" s="113"/>
      <c r="H29" s="9"/>
      <c r="I29" s="113"/>
      <c r="J29" s="9"/>
      <c r="K29" s="113"/>
      <c r="L29" s="9"/>
      <c r="M29" s="113"/>
      <c r="N29" s="9"/>
      <c r="O29" s="113"/>
      <c r="P29" s="9"/>
      <c r="Q29" s="113"/>
      <c r="R29" s="9"/>
      <c r="S29" s="113"/>
      <c r="T29" s="9"/>
      <c r="U29" s="113"/>
      <c r="V29" s="9"/>
      <c r="W29" s="113"/>
      <c r="X29" s="9"/>
      <c r="Y29" s="113"/>
      <c r="Z29" s="9"/>
      <c r="AA29" s="110"/>
      <c r="AB29" s="110"/>
    </row>
    <row r="30" spans="1:29" ht="19.5" customHeight="1">
      <c r="A30" s="10">
        <v>1</v>
      </c>
      <c r="B30" s="11" t="s">
        <v>40</v>
      </c>
      <c r="C30" s="12">
        <v>1</v>
      </c>
      <c r="D30" s="13" t="s">
        <v>22</v>
      </c>
      <c r="E30" s="14">
        <v>1</v>
      </c>
      <c r="F30" s="13" t="s">
        <v>54</v>
      </c>
      <c r="G30" s="12">
        <v>1</v>
      </c>
      <c r="H30" s="13" t="s">
        <v>54</v>
      </c>
      <c r="I30" s="12">
        <v>1</v>
      </c>
      <c r="J30" s="13" t="s">
        <v>22</v>
      </c>
      <c r="K30" s="12">
        <v>1</v>
      </c>
      <c r="L30" s="13" t="s">
        <v>54</v>
      </c>
      <c r="M30" s="12">
        <v>1</v>
      </c>
      <c r="N30" s="13" t="s">
        <v>54</v>
      </c>
      <c r="O30" s="12">
        <v>1</v>
      </c>
      <c r="P30" s="13" t="s">
        <v>22</v>
      </c>
      <c r="Q30" s="12">
        <v>1</v>
      </c>
      <c r="R30" s="13" t="s">
        <v>54</v>
      </c>
      <c r="S30" s="12">
        <v>1</v>
      </c>
      <c r="T30" s="13" t="s">
        <v>54</v>
      </c>
      <c r="U30" s="12">
        <v>1</v>
      </c>
      <c r="V30" s="13" t="s">
        <v>22</v>
      </c>
      <c r="W30" s="12">
        <v>1</v>
      </c>
      <c r="X30" s="13" t="s">
        <v>54</v>
      </c>
      <c r="Y30" s="12">
        <v>1</v>
      </c>
      <c r="Z30" s="13" t="s">
        <v>54</v>
      </c>
      <c r="AA30" s="15"/>
      <c r="AB30" s="16">
        <f t="shared" ref="AB30:AB45" si="0">C30*VLOOKUP(D30,$C$4:$E$22,3,0)+E30*VLOOKUP(F30,$C$4:$E$22,3,0)+G30*VLOOKUP(H30,$C$4:$E$22,3,0)+I30*VLOOKUP(J30,$C$4:$E$22,3,0)+K30*VLOOKUP(L30,$C$4:$E$22,3,0)+M30*VLOOKUP(N30,$C$4:$E$22,3,0)+O30*VLOOKUP(P30,$C$4:$E$22,3,0)+Q30*VLOOKUP(R30,$C$4:$E$22,3,0)+S30*VLOOKUP(T30,$C$4:$E$22,3,0)+U30*VLOOKUP(V30,$C$4:$E$22,3,0)+W30*VLOOKUP(X30,$C$4:$E$22,3,0)+Y30*VLOOKUP(Z30,$C$4:$E$22,3,0)</f>
        <v>308000</v>
      </c>
      <c r="AC30" t="s">
        <v>79</v>
      </c>
    </row>
    <row r="31" spans="1:29" ht="19.5" customHeight="1">
      <c r="A31" s="17">
        <v>2</v>
      </c>
      <c r="B31" s="18" t="s">
        <v>41</v>
      </c>
      <c r="C31" s="19"/>
      <c r="D31" s="20" t="s">
        <v>64</v>
      </c>
      <c r="E31" s="21">
        <v>2</v>
      </c>
      <c r="F31" s="20" t="s">
        <v>57</v>
      </c>
      <c r="G31" s="19">
        <v>2</v>
      </c>
      <c r="H31" s="20" t="s">
        <v>57</v>
      </c>
      <c r="I31" s="19"/>
      <c r="J31" s="22" t="s">
        <v>64</v>
      </c>
      <c r="K31" s="19">
        <v>2</v>
      </c>
      <c r="L31" s="20" t="s">
        <v>57</v>
      </c>
      <c r="M31" s="19">
        <v>2</v>
      </c>
      <c r="N31" s="20" t="s">
        <v>57</v>
      </c>
      <c r="O31" s="19"/>
      <c r="P31" s="22" t="s">
        <v>64</v>
      </c>
      <c r="Q31" s="19">
        <v>2</v>
      </c>
      <c r="R31" s="20" t="s">
        <v>57</v>
      </c>
      <c r="S31" s="19">
        <v>2</v>
      </c>
      <c r="T31" s="20" t="s">
        <v>57</v>
      </c>
      <c r="U31" s="19">
        <v>2</v>
      </c>
      <c r="V31" s="20" t="s">
        <v>57</v>
      </c>
      <c r="W31" s="19"/>
      <c r="X31" s="22" t="s">
        <v>64</v>
      </c>
      <c r="Y31" s="19">
        <v>2</v>
      </c>
      <c r="Z31" s="20" t="s">
        <v>57</v>
      </c>
      <c r="AA31" s="23" t="str">
        <f t="shared" ref="AA31:AA45" si="1">IF(OR(WEEKDAY(AA$29)=7,WEEKDAY(AA$29)=1),"","x")</f>
        <v/>
      </c>
      <c r="AB31" s="24">
        <f t="shared" si="0"/>
        <v>400000</v>
      </c>
      <c r="AC31" t="s">
        <v>79</v>
      </c>
    </row>
    <row r="32" spans="1:29" ht="19.5" customHeight="1">
      <c r="A32" s="17">
        <v>3</v>
      </c>
      <c r="B32" s="18" t="s">
        <v>42</v>
      </c>
      <c r="C32" s="19"/>
      <c r="D32" s="20" t="s">
        <v>64</v>
      </c>
      <c r="E32" s="21"/>
      <c r="F32" s="22" t="s">
        <v>64</v>
      </c>
      <c r="G32" s="19">
        <v>2</v>
      </c>
      <c r="H32" s="20" t="s">
        <v>54</v>
      </c>
      <c r="I32" s="19"/>
      <c r="J32" s="22" t="s">
        <v>64</v>
      </c>
      <c r="K32" s="19"/>
      <c r="L32" s="22" t="s">
        <v>64</v>
      </c>
      <c r="M32" s="19">
        <v>2</v>
      </c>
      <c r="N32" s="20" t="s">
        <v>54</v>
      </c>
      <c r="O32" s="19"/>
      <c r="P32" s="22" t="s">
        <v>64</v>
      </c>
      <c r="Q32" s="19"/>
      <c r="R32" s="22" t="s">
        <v>64</v>
      </c>
      <c r="S32" s="19">
        <v>2</v>
      </c>
      <c r="T32" s="20" t="s">
        <v>54</v>
      </c>
      <c r="U32" s="19"/>
      <c r="V32" s="22" t="s">
        <v>64</v>
      </c>
      <c r="W32" s="19"/>
      <c r="X32" s="22" t="s">
        <v>64</v>
      </c>
      <c r="Y32" s="19">
        <v>2</v>
      </c>
      <c r="Z32" s="20" t="s">
        <v>54</v>
      </c>
      <c r="AA32" s="23" t="str">
        <f t="shared" si="1"/>
        <v/>
      </c>
      <c r="AB32" s="24">
        <f t="shared" si="0"/>
        <v>200000</v>
      </c>
      <c r="AC32" t="s">
        <v>79</v>
      </c>
    </row>
    <row r="33" spans="1:29" ht="19.5" customHeight="1">
      <c r="A33" s="17">
        <v>4</v>
      </c>
      <c r="B33" s="18" t="s">
        <v>43</v>
      </c>
      <c r="C33" s="19">
        <v>2</v>
      </c>
      <c r="D33" s="20" t="s">
        <v>22</v>
      </c>
      <c r="E33" s="21"/>
      <c r="F33" s="22" t="s">
        <v>64</v>
      </c>
      <c r="G33" s="19"/>
      <c r="H33" s="22" t="s">
        <v>64</v>
      </c>
      <c r="I33" s="19"/>
      <c r="J33" s="22" t="s">
        <v>64</v>
      </c>
      <c r="K33" s="19"/>
      <c r="L33" s="22" t="s">
        <v>64</v>
      </c>
      <c r="M33" s="19">
        <v>1</v>
      </c>
      <c r="N33" s="20" t="s">
        <v>53</v>
      </c>
      <c r="O33" s="19"/>
      <c r="P33" s="22" t="s">
        <v>64</v>
      </c>
      <c r="Q33" s="19"/>
      <c r="R33" s="22" t="s">
        <v>64</v>
      </c>
      <c r="S33" s="19">
        <v>1</v>
      </c>
      <c r="T33" s="20" t="s">
        <v>53</v>
      </c>
      <c r="U33" s="19"/>
      <c r="V33" s="22" t="s">
        <v>64</v>
      </c>
      <c r="W33" s="19"/>
      <c r="X33" s="22" t="s">
        <v>64</v>
      </c>
      <c r="Y33" s="19">
        <v>1</v>
      </c>
      <c r="Z33" s="20" t="s">
        <v>53</v>
      </c>
      <c r="AA33" s="23" t="str">
        <f t="shared" si="1"/>
        <v/>
      </c>
      <c r="AB33" s="24">
        <f t="shared" si="0"/>
        <v>135000</v>
      </c>
      <c r="AC33" t="s">
        <v>79</v>
      </c>
    </row>
    <row r="34" spans="1:29" ht="19.5" customHeight="1">
      <c r="A34" s="17"/>
      <c r="B34" s="18"/>
      <c r="C34" s="19">
        <v>1</v>
      </c>
      <c r="D34" s="20" t="s">
        <v>52</v>
      </c>
      <c r="E34" s="21"/>
      <c r="F34" s="22" t="s">
        <v>64</v>
      </c>
      <c r="G34" s="19"/>
      <c r="H34" s="22" t="s">
        <v>64</v>
      </c>
      <c r="I34" s="19"/>
      <c r="J34" s="22" t="s">
        <v>64</v>
      </c>
      <c r="K34" s="19"/>
      <c r="L34" s="22" t="s">
        <v>64</v>
      </c>
      <c r="M34" s="19">
        <v>1</v>
      </c>
      <c r="N34" s="20" t="s">
        <v>54</v>
      </c>
      <c r="O34" s="19"/>
      <c r="P34" s="22" t="s">
        <v>64</v>
      </c>
      <c r="Q34" s="19"/>
      <c r="R34" s="22" t="s">
        <v>64</v>
      </c>
      <c r="S34" s="19">
        <v>1</v>
      </c>
      <c r="T34" s="20" t="s">
        <v>54</v>
      </c>
      <c r="U34" s="19"/>
      <c r="V34" s="22" t="s">
        <v>64</v>
      </c>
      <c r="W34" s="19"/>
      <c r="X34" s="22" t="s">
        <v>64</v>
      </c>
      <c r="Y34" s="19">
        <v>1</v>
      </c>
      <c r="Z34" s="20" t="s">
        <v>54</v>
      </c>
      <c r="AA34" s="23" t="str">
        <f t="shared" si="1"/>
        <v/>
      </c>
      <c r="AB34" s="24">
        <f t="shared" si="0"/>
        <v>282000</v>
      </c>
      <c r="AC34" t="s">
        <v>79</v>
      </c>
    </row>
    <row r="35" spans="1:29" ht="19.5" customHeight="1">
      <c r="A35" s="17"/>
      <c r="B35" s="18"/>
      <c r="C35" s="19">
        <v>1</v>
      </c>
      <c r="D35" s="20" t="s">
        <v>53</v>
      </c>
      <c r="E35" s="21"/>
      <c r="F35" s="22" t="s">
        <v>64</v>
      </c>
      <c r="G35" s="19"/>
      <c r="H35" s="22" t="s">
        <v>64</v>
      </c>
      <c r="I35" s="19"/>
      <c r="J35" s="22" t="s">
        <v>64</v>
      </c>
      <c r="K35" s="19"/>
      <c r="L35" s="22" t="s">
        <v>64</v>
      </c>
      <c r="M35" s="19">
        <v>1</v>
      </c>
      <c r="N35" s="20" t="s">
        <v>55</v>
      </c>
      <c r="O35" s="19"/>
      <c r="P35" s="22" t="s">
        <v>64</v>
      </c>
      <c r="Q35" s="19"/>
      <c r="R35" s="22" t="s">
        <v>64</v>
      </c>
      <c r="S35" s="19">
        <v>1</v>
      </c>
      <c r="T35" s="20" t="s">
        <v>55</v>
      </c>
      <c r="U35" s="19"/>
      <c r="V35" s="22" t="s">
        <v>64</v>
      </c>
      <c r="W35" s="19"/>
      <c r="X35" s="22" t="s">
        <v>64</v>
      </c>
      <c r="Y35" s="19">
        <v>1</v>
      </c>
      <c r="Z35" s="20" t="s">
        <v>55</v>
      </c>
      <c r="AA35" s="23" t="str">
        <f t="shared" si="1"/>
        <v/>
      </c>
      <c r="AB35" s="24">
        <f t="shared" si="0"/>
        <v>108000</v>
      </c>
      <c r="AC35" t="s">
        <v>79</v>
      </c>
    </row>
    <row r="36" spans="1:29" ht="19.5" customHeight="1">
      <c r="A36" s="17"/>
      <c r="B36" s="18"/>
      <c r="C36" s="19">
        <v>1</v>
      </c>
      <c r="D36" s="20" t="s">
        <v>54</v>
      </c>
      <c r="E36" s="21"/>
      <c r="F36" s="22" t="s">
        <v>64</v>
      </c>
      <c r="G36" s="19"/>
      <c r="H36" s="22" t="s">
        <v>64</v>
      </c>
      <c r="I36" s="19"/>
      <c r="J36" s="22" t="s">
        <v>64</v>
      </c>
      <c r="K36" s="19"/>
      <c r="L36" s="22" t="s">
        <v>64</v>
      </c>
      <c r="M36" s="19"/>
      <c r="N36" s="22" t="s">
        <v>64</v>
      </c>
      <c r="O36" s="19"/>
      <c r="P36" s="22" t="s">
        <v>64</v>
      </c>
      <c r="Q36" s="19"/>
      <c r="R36" s="22" t="s">
        <v>64</v>
      </c>
      <c r="S36" s="19"/>
      <c r="T36" s="22" t="s">
        <v>64</v>
      </c>
      <c r="U36" s="19"/>
      <c r="V36" s="22" t="s">
        <v>64</v>
      </c>
      <c r="W36" s="19"/>
      <c r="X36" s="22" t="s">
        <v>64</v>
      </c>
      <c r="Y36" s="19"/>
      <c r="Z36" s="22" t="s">
        <v>64</v>
      </c>
      <c r="AA36" s="23" t="str">
        <f t="shared" si="1"/>
        <v/>
      </c>
      <c r="AB36" s="24">
        <f t="shared" si="0"/>
        <v>25000</v>
      </c>
      <c r="AC36" t="s">
        <v>79</v>
      </c>
    </row>
    <row r="37" spans="1:29" ht="19.5" customHeight="1">
      <c r="A37" s="17"/>
      <c r="B37" s="18"/>
      <c r="C37" s="19">
        <v>1</v>
      </c>
      <c r="D37" s="20" t="s">
        <v>55</v>
      </c>
      <c r="E37" s="21"/>
      <c r="F37" s="22" t="s">
        <v>64</v>
      </c>
      <c r="G37" s="19"/>
      <c r="H37" s="22" t="s">
        <v>64</v>
      </c>
      <c r="I37" s="19"/>
      <c r="J37" s="22" t="s">
        <v>64</v>
      </c>
      <c r="K37" s="19"/>
      <c r="L37" s="22" t="s">
        <v>64</v>
      </c>
      <c r="M37" s="19"/>
      <c r="N37" s="22" t="s">
        <v>64</v>
      </c>
      <c r="O37" s="19"/>
      <c r="P37" s="22" t="s">
        <v>64</v>
      </c>
      <c r="Q37" s="19"/>
      <c r="R37" s="22" t="s">
        <v>64</v>
      </c>
      <c r="S37" s="19"/>
      <c r="T37" s="22" t="s">
        <v>64</v>
      </c>
      <c r="U37" s="19"/>
      <c r="V37" s="22" t="s">
        <v>64</v>
      </c>
      <c r="W37" s="19"/>
      <c r="X37" s="22" t="s">
        <v>64</v>
      </c>
      <c r="Y37" s="19"/>
      <c r="Z37" s="22" t="s">
        <v>64</v>
      </c>
      <c r="AA37" s="23" t="str">
        <f t="shared" si="1"/>
        <v/>
      </c>
      <c r="AB37" s="24">
        <f t="shared" si="0"/>
        <v>27000</v>
      </c>
      <c r="AC37" t="s">
        <v>79</v>
      </c>
    </row>
    <row r="38" spans="1:29" ht="19.5" customHeight="1">
      <c r="A38" s="17">
        <v>5</v>
      </c>
      <c r="B38" s="18" t="s">
        <v>44</v>
      </c>
      <c r="C38" s="19">
        <v>1</v>
      </c>
      <c r="D38" s="20" t="s">
        <v>54</v>
      </c>
      <c r="E38" s="21"/>
      <c r="F38" s="22" t="s">
        <v>64</v>
      </c>
      <c r="G38" s="19">
        <v>1</v>
      </c>
      <c r="H38" s="20" t="s">
        <v>57</v>
      </c>
      <c r="I38" s="19">
        <v>1</v>
      </c>
      <c r="J38" s="20" t="s">
        <v>54</v>
      </c>
      <c r="K38" s="19"/>
      <c r="L38" s="22" t="s">
        <v>64</v>
      </c>
      <c r="M38" s="19">
        <v>1</v>
      </c>
      <c r="N38" s="20" t="s">
        <v>57</v>
      </c>
      <c r="O38" s="19">
        <v>1</v>
      </c>
      <c r="P38" s="20" t="s">
        <v>54</v>
      </c>
      <c r="Q38" s="19"/>
      <c r="R38" s="22" t="s">
        <v>64</v>
      </c>
      <c r="S38" s="19">
        <v>1</v>
      </c>
      <c r="T38" s="20" t="s">
        <v>57</v>
      </c>
      <c r="U38" s="19">
        <v>1</v>
      </c>
      <c r="V38" s="20" t="s">
        <v>54</v>
      </c>
      <c r="W38" s="19"/>
      <c r="X38" s="22" t="s">
        <v>64</v>
      </c>
      <c r="Y38" s="19">
        <v>1</v>
      </c>
      <c r="Z38" s="20" t="s">
        <v>57</v>
      </c>
      <c r="AA38" s="23" t="str">
        <f t="shared" si="1"/>
        <v/>
      </c>
      <c r="AB38" s="24">
        <f t="shared" si="0"/>
        <v>200000</v>
      </c>
      <c r="AC38" t="s">
        <v>79</v>
      </c>
    </row>
    <row r="39" spans="1:29" ht="19.5" customHeight="1">
      <c r="A39" s="17">
        <v>6</v>
      </c>
      <c r="B39" s="18" t="s">
        <v>45</v>
      </c>
      <c r="C39" s="19">
        <v>2</v>
      </c>
      <c r="D39" s="20" t="s">
        <v>22</v>
      </c>
      <c r="E39" s="21">
        <v>1</v>
      </c>
      <c r="F39" s="20" t="s">
        <v>57</v>
      </c>
      <c r="G39" s="19"/>
      <c r="H39" s="22" t="s">
        <v>64</v>
      </c>
      <c r="I39" s="19"/>
      <c r="J39" s="22" t="s">
        <v>64</v>
      </c>
      <c r="K39" s="21">
        <v>1</v>
      </c>
      <c r="L39" s="20" t="s">
        <v>57</v>
      </c>
      <c r="M39" s="19"/>
      <c r="N39" s="22" t="s">
        <v>64</v>
      </c>
      <c r="O39" s="19"/>
      <c r="P39" s="22" t="s">
        <v>64</v>
      </c>
      <c r="Q39" s="21">
        <v>1</v>
      </c>
      <c r="R39" s="20" t="s">
        <v>57</v>
      </c>
      <c r="S39" s="19"/>
      <c r="T39" s="22" t="s">
        <v>64</v>
      </c>
      <c r="U39" s="19"/>
      <c r="V39" s="22" t="s">
        <v>64</v>
      </c>
      <c r="W39" s="21">
        <v>2</v>
      </c>
      <c r="X39" s="20" t="s">
        <v>22</v>
      </c>
      <c r="Y39" s="21">
        <v>1</v>
      </c>
      <c r="Z39" s="20" t="s">
        <v>57</v>
      </c>
      <c r="AA39" s="23" t="str">
        <f t="shared" si="1"/>
        <v/>
      </c>
      <c r="AB39" s="24">
        <f t="shared" si="0"/>
        <v>208000</v>
      </c>
    </row>
    <row r="40" spans="1:29" ht="19.5" customHeight="1">
      <c r="A40" s="17">
        <v>7</v>
      </c>
      <c r="B40" s="18" t="s">
        <v>46</v>
      </c>
      <c r="C40" s="19">
        <v>2</v>
      </c>
      <c r="D40" s="20" t="s">
        <v>53</v>
      </c>
      <c r="E40" s="21"/>
      <c r="F40" s="22" t="s">
        <v>64</v>
      </c>
      <c r="G40" s="19"/>
      <c r="H40" s="22" t="s">
        <v>64</v>
      </c>
      <c r="I40" s="19">
        <v>2</v>
      </c>
      <c r="J40" s="20" t="s">
        <v>53</v>
      </c>
      <c r="K40" s="19"/>
      <c r="L40" s="22" t="s">
        <v>64</v>
      </c>
      <c r="M40" s="19"/>
      <c r="N40" s="22" t="s">
        <v>64</v>
      </c>
      <c r="O40" s="19">
        <v>2</v>
      </c>
      <c r="P40" s="20" t="s">
        <v>53</v>
      </c>
      <c r="Q40" s="19"/>
      <c r="R40" s="22" t="s">
        <v>64</v>
      </c>
      <c r="S40" s="19"/>
      <c r="T40" s="22" t="s">
        <v>64</v>
      </c>
      <c r="U40" s="19">
        <v>2</v>
      </c>
      <c r="V40" s="20" t="s">
        <v>53</v>
      </c>
      <c r="W40" s="19"/>
      <c r="X40" s="22" t="s">
        <v>64</v>
      </c>
      <c r="Y40" s="19"/>
      <c r="Z40" s="22" t="s">
        <v>64</v>
      </c>
      <c r="AA40" s="23" t="str">
        <f t="shared" si="1"/>
        <v/>
      </c>
      <c r="AB40" s="24">
        <f t="shared" si="0"/>
        <v>216000</v>
      </c>
      <c r="AC40" t="s">
        <v>79</v>
      </c>
    </row>
    <row r="41" spans="1:29" ht="19.5" customHeight="1">
      <c r="A41" s="17">
        <v>8</v>
      </c>
      <c r="B41" s="18" t="s">
        <v>47</v>
      </c>
      <c r="C41" s="19">
        <v>1</v>
      </c>
      <c r="D41" s="20" t="s">
        <v>56</v>
      </c>
      <c r="E41" s="21"/>
      <c r="F41" s="22" t="s">
        <v>64</v>
      </c>
      <c r="G41" s="19"/>
      <c r="H41" s="22" t="s">
        <v>64</v>
      </c>
      <c r="I41" s="19"/>
      <c r="J41" s="22" t="s">
        <v>64</v>
      </c>
      <c r="K41" s="19"/>
      <c r="L41" s="22" t="s">
        <v>64</v>
      </c>
      <c r="M41" s="19"/>
      <c r="N41" s="22" t="s">
        <v>64</v>
      </c>
      <c r="O41" s="19"/>
      <c r="P41" s="22" t="s">
        <v>64</v>
      </c>
      <c r="Q41" s="19"/>
      <c r="R41" s="22" t="s">
        <v>64</v>
      </c>
      <c r="S41" s="19"/>
      <c r="T41" s="22" t="s">
        <v>64</v>
      </c>
      <c r="U41" s="19"/>
      <c r="V41" s="22" t="s">
        <v>64</v>
      </c>
      <c r="W41" s="19"/>
      <c r="X41" s="22" t="s">
        <v>64</v>
      </c>
      <c r="Y41" s="19"/>
      <c r="Z41" s="22" t="s">
        <v>64</v>
      </c>
      <c r="AA41" s="23" t="str">
        <f t="shared" si="1"/>
        <v/>
      </c>
      <c r="AB41" s="24">
        <f t="shared" si="0"/>
        <v>215000</v>
      </c>
      <c r="AC41" t="s">
        <v>79</v>
      </c>
    </row>
    <row r="42" spans="1:29" ht="19.5" customHeight="1">
      <c r="A42" s="17">
        <v>9</v>
      </c>
      <c r="B42" s="18" t="s">
        <v>48</v>
      </c>
      <c r="C42" s="19">
        <v>2</v>
      </c>
      <c r="D42" s="20" t="s">
        <v>54</v>
      </c>
      <c r="E42" s="21"/>
      <c r="F42" s="22" t="s">
        <v>64</v>
      </c>
      <c r="G42" s="19"/>
      <c r="H42" s="22" t="s">
        <v>64</v>
      </c>
      <c r="I42" s="19"/>
      <c r="J42" s="22" t="s">
        <v>64</v>
      </c>
      <c r="K42" s="19"/>
      <c r="L42" s="22" t="s">
        <v>64</v>
      </c>
      <c r="M42" s="19"/>
      <c r="N42" s="22" t="s">
        <v>64</v>
      </c>
      <c r="O42" s="19"/>
      <c r="P42" s="22" t="s">
        <v>64</v>
      </c>
      <c r="Q42" s="19"/>
      <c r="R42" s="22" t="s">
        <v>64</v>
      </c>
      <c r="S42" s="19"/>
      <c r="T42" s="22" t="s">
        <v>64</v>
      </c>
      <c r="U42" s="19"/>
      <c r="V42" s="22" t="s">
        <v>64</v>
      </c>
      <c r="W42" s="19"/>
      <c r="X42" s="22" t="s">
        <v>64</v>
      </c>
      <c r="Y42" s="19"/>
      <c r="Z42" s="22" t="s">
        <v>64</v>
      </c>
      <c r="AA42" s="23" t="str">
        <f t="shared" si="1"/>
        <v/>
      </c>
      <c r="AB42" s="24">
        <f t="shared" si="0"/>
        <v>50000</v>
      </c>
      <c r="AC42" t="s">
        <v>79</v>
      </c>
    </row>
    <row r="43" spans="1:29" ht="19.5" customHeight="1">
      <c r="A43" s="17">
        <v>10</v>
      </c>
      <c r="B43" s="18" t="s">
        <v>49</v>
      </c>
      <c r="C43" s="19">
        <v>1</v>
      </c>
      <c r="D43" s="20" t="s">
        <v>53</v>
      </c>
      <c r="E43" s="21"/>
      <c r="F43" s="22" t="s">
        <v>64</v>
      </c>
      <c r="G43" s="19"/>
      <c r="H43" s="22" t="s">
        <v>64</v>
      </c>
      <c r="I43" s="19">
        <v>1</v>
      </c>
      <c r="J43" s="20" t="s">
        <v>53</v>
      </c>
      <c r="K43" s="19"/>
      <c r="L43" s="22" t="s">
        <v>64</v>
      </c>
      <c r="M43" s="19"/>
      <c r="N43" s="22" t="s">
        <v>64</v>
      </c>
      <c r="O43" s="19"/>
      <c r="P43" s="22" t="s">
        <v>64</v>
      </c>
      <c r="Q43" s="19">
        <v>1</v>
      </c>
      <c r="R43" s="20" t="s">
        <v>57</v>
      </c>
      <c r="S43" s="19"/>
      <c r="T43" s="22" t="s">
        <v>64</v>
      </c>
      <c r="U43" s="19"/>
      <c r="V43" s="22" t="s">
        <v>64</v>
      </c>
      <c r="W43" s="19"/>
      <c r="X43" s="22" t="s">
        <v>64</v>
      </c>
      <c r="Y43" s="19"/>
      <c r="Z43" s="22" t="s">
        <v>64</v>
      </c>
      <c r="AA43" s="23" t="str">
        <f t="shared" si="1"/>
        <v/>
      </c>
      <c r="AB43" s="24">
        <f t="shared" si="0"/>
        <v>79000</v>
      </c>
      <c r="AC43" t="s">
        <v>79</v>
      </c>
    </row>
    <row r="44" spans="1:29" ht="19.5" customHeight="1">
      <c r="A44" s="17">
        <v>11</v>
      </c>
      <c r="B44" s="18" t="s">
        <v>50</v>
      </c>
      <c r="C44" s="19">
        <v>1</v>
      </c>
      <c r="D44" s="20" t="s">
        <v>54</v>
      </c>
      <c r="E44" s="21"/>
      <c r="F44" s="22" t="s">
        <v>64</v>
      </c>
      <c r="G44" s="19"/>
      <c r="H44" s="22" t="s">
        <v>64</v>
      </c>
      <c r="I44" s="19"/>
      <c r="J44" s="22" t="s">
        <v>64</v>
      </c>
      <c r="K44" s="19">
        <v>1</v>
      </c>
      <c r="L44" s="20" t="s">
        <v>54</v>
      </c>
      <c r="M44" s="19"/>
      <c r="N44" s="22" t="s">
        <v>64</v>
      </c>
      <c r="O44" s="19"/>
      <c r="P44" s="22" t="s">
        <v>64</v>
      </c>
      <c r="Q44" s="19">
        <v>1</v>
      </c>
      <c r="R44" s="20" t="s">
        <v>54</v>
      </c>
      <c r="S44" s="19"/>
      <c r="T44" s="22" t="s">
        <v>64</v>
      </c>
      <c r="U44" s="19"/>
      <c r="V44" s="22" t="s">
        <v>64</v>
      </c>
      <c r="W44" s="19">
        <v>1</v>
      </c>
      <c r="X44" s="20" t="s">
        <v>54</v>
      </c>
      <c r="Y44" s="19"/>
      <c r="Z44" s="22" t="s">
        <v>64</v>
      </c>
      <c r="AA44" s="23" t="str">
        <f t="shared" si="1"/>
        <v/>
      </c>
      <c r="AB44" s="24">
        <f t="shared" si="0"/>
        <v>100000</v>
      </c>
      <c r="AC44" t="s">
        <v>79</v>
      </c>
    </row>
    <row r="45" spans="1:29" ht="19.5" customHeight="1">
      <c r="A45" s="17">
        <v>12</v>
      </c>
      <c r="B45" s="18" t="s">
        <v>51</v>
      </c>
      <c r="C45" s="19">
        <v>1</v>
      </c>
      <c r="D45" s="20" t="s">
        <v>53</v>
      </c>
      <c r="E45" s="21"/>
      <c r="F45" s="22" t="s">
        <v>64</v>
      </c>
      <c r="G45" s="19">
        <v>1</v>
      </c>
      <c r="H45" s="20" t="s">
        <v>53</v>
      </c>
      <c r="I45" s="19">
        <v>1</v>
      </c>
      <c r="J45" s="20" t="s">
        <v>53</v>
      </c>
      <c r="K45" s="19"/>
      <c r="L45" s="22" t="s">
        <v>64</v>
      </c>
      <c r="M45" s="19">
        <v>1</v>
      </c>
      <c r="N45" s="20" t="s">
        <v>53</v>
      </c>
      <c r="O45" s="19">
        <v>1</v>
      </c>
      <c r="P45" s="20" t="s">
        <v>53</v>
      </c>
      <c r="Q45" s="19"/>
      <c r="R45" s="22" t="s">
        <v>64</v>
      </c>
      <c r="S45" s="19">
        <v>1</v>
      </c>
      <c r="T45" s="20" t="s">
        <v>53</v>
      </c>
      <c r="U45" s="19">
        <v>1</v>
      </c>
      <c r="V45" s="20" t="s">
        <v>53</v>
      </c>
      <c r="W45" s="19"/>
      <c r="X45" s="22" t="s">
        <v>64</v>
      </c>
      <c r="Y45" s="19"/>
      <c r="Z45" s="22" t="s">
        <v>64</v>
      </c>
      <c r="AA45" s="23" t="str">
        <f t="shared" si="1"/>
        <v/>
      </c>
      <c r="AB45" s="24">
        <f t="shared" si="0"/>
        <v>189000</v>
      </c>
      <c r="AC45" t="s">
        <v>79</v>
      </c>
    </row>
    <row r="46" spans="1:29" ht="19.5" customHeight="1">
      <c r="A46" s="121" t="s">
        <v>63</v>
      </c>
      <c r="B46" s="122"/>
      <c r="C46" s="26">
        <f>SUM(C30:C45)</f>
        <v>18</v>
      </c>
      <c r="D46" s="30"/>
      <c r="E46" s="30">
        <f t="shared" ref="E46:Y46" si="2">SUM(E30:E45)</f>
        <v>4</v>
      </c>
      <c r="F46" s="30"/>
      <c r="G46" s="30">
        <f t="shared" si="2"/>
        <v>7</v>
      </c>
      <c r="H46" s="30"/>
      <c r="I46" s="30">
        <f t="shared" si="2"/>
        <v>6</v>
      </c>
      <c r="J46" s="30">
        <f t="shared" si="2"/>
        <v>0</v>
      </c>
      <c r="K46" s="30">
        <f t="shared" si="2"/>
        <v>5</v>
      </c>
      <c r="L46" s="30"/>
      <c r="M46" s="30">
        <f t="shared" si="2"/>
        <v>10</v>
      </c>
      <c r="N46" s="30"/>
      <c r="O46" s="30">
        <f t="shared" si="2"/>
        <v>5</v>
      </c>
      <c r="P46" s="30"/>
      <c r="Q46" s="30">
        <f t="shared" si="2"/>
        <v>6</v>
      </c>
      <c r="R46" s="30"/>
      <c r="S46" s="30">
        <f t="shared" si="2"/>
        <v>10</v>
      </c>
      <c r="T46" s="30"/>
      <c r="U46" s="30">
        <f t="shared" si="2"/>
        <v>7</v>
      </c>
      <c r="V46" s="30"/>
      <c r="W46" s="30">
        <f t="shared" si="2"/>
        <v>4</v>
      </c>
      <c r="X46" s="30"/>
      <c r="Y46" s="30">
        <f t="shared" si="2"/>
        <v>10</v>
      </c>
      <c r="Z46" s="30"/>
      <c r="AA46" s="19">
        <f t="shared" ref="AA46" si="3">SUM(AA30:AA45)</f>
        <v>0</v>
      </c>
      <c r="AB46" s="25">
        <f>SUM(AB30:AB45)</f>
        <v>2742000</v>
      </c>
    </row>
    <row r="47" spans="1:29">
      <c r="C47" t="s">
        <v>79</v>
      </c>
      <c r="E47" s="29" t="s">
        <v>79</v>
      </c>
      <c r="G47"/>
    </row>
  </sheetData>
  <mergeCells count="22">
    <mergeCell ref="A46:B46"/>
    <mergeCell ref="A1:G1"/>
    <mergeCell ref="A28:A29"/>
    <mergeCell ref="B28:B29"/>
    <mergeCell ref="C28:C29"/>
    <mergeCell ref="E28:E29"/>
    <mergeCell ref="G28:G29"/>
    <mergeCell ref="E17:F17"/>
    <mergeCell ref="A26:AB26"/>
    <mergeCell ref="A24:G24"/>
    <mergeCell ref="AB28:AB29"/>
    <mergeCell ref="A2:AB2"/>
    <mergeCell ref="U28:U29"/>
    <mergeCell ref="W28:W29"/>
    <mergeCell ref="Y28:Y29"/>
    <mergeCell ref="AA28:AA29"/>
    <mergeCell ref="S28:S29"/>
    <mergeCell ref="I28:I29"/>
    <mergeCell ref="K28:K29"/>
    <mergeCell ref="M28:M29"/>
    <mergeCell ref="O28:O29"/>
    <mergeCell ref="Q28:Q29"/>
  </mergeCells>
  <pageMargins left="0" right="0.0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mau mua sua_T5</vt:lpstr>
      <vt:lpstr>T4</vt:lpstr>
      <vt:lpstr>'mau mua sua_T5'!Print_Area</vt:lpstr>
      <vt:lpstr>'T4'!Print_Area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thanglong</dc:creator>
  <cp:lastModifiedBy>Thanh An</cp:lastModifiedBy>
  <cp:lastPrinted>2015-04-16T03:44:11Z</cp:lastPrinted>
  <dcterms:created xsi:type="dcterms:W3CDTF">2014-01-08T06:41:26Z</dcterms:created>
  <dcterms:modified xsi:type="dcterms:W3CDTF">2015-04-16T08:46:21Z</dcterms:modified>
</cp:coreProperties>
</file>