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55" windowWidth="15600" windowHeight="7815" tabRatio="846" activeTab="13"/>
  </bookViews>
  <sheets>
    <sheet name="PA" sheetId="1" r:id="rId1"/>
    <sheet name="BM" sheetId="5" r:id="rId2"/>
    <sheet name="Sastera M" sheetId="16" r:id="rId3"/>
    <sheet name="Sej" sheetId="6" r:id="rId4"/>
    <sheet name="Geo" sheetId="7" r:id="rId5"/>
    <sheet name="Ekon" sheetId="8" r:id="rId6"/>
    <sheet name="PP" sheetId="9" r:id="rId7"/>
    <sheet name="SV" sheetId="10" r:id="rId8"/>
    <sheet name="BTamil" sheetId="11" r:id="rId9"/>
    <sheet name="Physic" sheetId="12" r:id="rId10"/>
    <sheet name="Chemistry" sheetId="13" r:id="rId11"/>
    <sheet name="Biology" sheetId="14" r:id="rId12"/>
    <sheet name="Math T" sheetId="15" r:id="rId13"/>
    <sheet name="Sheet2" sheetId="2" r:id="rId14"/>
    <sheet name="Sheet3" sheetId="3" r:id="rId15"/>
  </sheets>
  <calcPr calcId="145621"/>
</workbook>
</file>

<file path=xl/calcChain.xml><?xml version="1.0" encoding="utf-8"?>
<calcChain xmlns="http://schemas.openxmlformats.org/spreadsheetml/2006/main">
  <c r="T17" i="8" l="1"/>
  <c r="T7" i="7"/>
  <c r="R7" i="15"/>
  <c r="Q7" i="15"/>
  <c r="S7" i="15" s="1"/>
  <c r="R17" i="14"/>
  <c r="Q17" i="14"/>
  <c r="S17" i="14" s="1"/>
  <c r="U7" i="13"/>
  <c r="S7" i="13"/>
  <c r="R7" i="13"/>
  <c r="R7" i="12"/>
  <c r="Q7" i="12"/>
  <c r="S7" i="12" s="1"/>
  <c r="R27" i="9"/>
  <c r="S27" i="9" s="1"/>
  <c r="Q27" i="9"/>
  <c r="U27" i="9" s="1"/>
  <c r="R16" i="8"/>
  <c r="Q16" i="8"/>
  <c r="S16" i="8" s="1"/>
  <c r="R7" i="7"/>
  <c r="Q7" i="7"/>
  <c r="S7" i="7" s="1"/>
  <c r="R47" i="6"/>
  <c r="Q47" i="6"/>
  <c r="U47" i="6" s="1"/>
  <c r="R7" i="16"/>
  <c r="Q7" i="16"/>
  <c r="U7" i="16" s="1"/>
  <c r="U32" i="5"/>
  <c r="R32" i="5"/>
  <c r="S32" i="5" s="1"/>
  <c r="Q32" i="5"/>
  <c r="R47" i="1"/>
  <c r="S47" i="1" s="1"/>
  <c r="Q47" i="1"/>
  <c r="U47" i="1" s="1"/>
  <c r="R17" i="8"/>
  <c r="Q17" i="8"/>
  <c r="U17" i="8" s="1"/>
  <c r="R25" i="15"/>
  <c r="S25" i="15" s="1"/>
  <c r="Q25" i="15"/>
  <c r="U25" i="15" s="1"/>
  <c r="R24" i="15"/>
  <c r="S24" i="15" s="1"/>
  <c r="Q24" i="15"/>
  <c r="U24" i="15" s="1"/>
  <c r="R23" i="15"/>
  <c r="S23" i="15" s="1"/>
  <c r="Q23" i="15"/>
  <c r="U23" i="15" s="1"/>
  <c r="R22" i="15"/>
  <c r="S22" i="15" s="1"/>
  <c r="Q22" i="15"/>
  <c r="U22" i="15" s="1"/>
  <c r="R21" i="15"/>
  <c r="Q21" i="15"/>
  <c r="U21" i="15" s="1"/>
  <c r="R20" i="15"/>
  <c r="Q20" i="15"/>
  <c r="U20" i="15" s="1"/>
  <c r="R19" i="15"/>
  <c r="Q19" i="15"/>
  <c r="U19" i="15" s="1"/>
  <c r="R18" i="15"/>
  <c r="Q18" i="15"/>
  <c r="U18" i="15" s="1"/>
  <c r="R17" i="15"/>
  <c r="S17" i="15" s="1"/>
  <c r="Q17" i="15"/>
  <c r="U17" i="15" s="1"/>
  <c r="R16" i="15"/>
  <c r="Q16" i="15"/>
  <c r="U16" i="15" s="1"/>
  <c r="R15" i="15"/>
  <c r="Q15" i="15"/>
  <c r="U15" i="15" s="1"/>
  <c r="R14" i="15"/>
  <c r="Q14" i="15"/>
  <c r="U14" i="15" s="1"/>
  <c r="R13" i="15"/>
  <c r="Q13" i="15"/>
  <c r="U13" i="15" s="1"/>
  <c r="U12" i="15"/>
  <c r="R12" i="15"/>
  <c r="S12" i="15" s="1"/>
  <c r="Q12" i="15"/>
  <c r="R11" i="15"/>
  <c r="Q11" i="15"/>
  <c r="U11" i="15" s="1"/>
  <c r="V12" i="15" s="1"/>
  <c r="R10" i="15"/>
  <c r="R30" i="15" s="1"/>
  <c r="Q10" i="15"/>
  <c r="U10" i="15" s="1"/>
  <c r="R9" i="15"/>
  <c r="S9" i="15" s="1"/>
  <c r="Q9" i="15"/>
  <c r="U9" i="15" s="1"/>
  <c r="R8" i="15"/>
  <c r="R28" i="15" s="1"/>
  <c r="Q8" i="15"/>
  <c r="U8" i="15" s="1"/>
  <c r="R6" i="15"/>
  <c r="R26" i="15" s="1"/>
  <c r="Q6" i="15"/>
  <c r="U6" i="15" s="1"/>
  <c r="R29" i="15"/>
  <c r="Q29" i="15"/>
  <c r="R27" i="15"/>
  <c r="Q27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C30" i="15"/>
  <c r="C29" i="15"/>
  <c r="C28" i="15"/>
  <c r="C27" i="15"/>
  <c r="C26" i="15"/>
  <c r="R25" i="14"/>
  <c r="S25" i="14" s="1"/>
  <c r="Q25" i="14"/>
  <c r="U25" i="14" s="1"/>
  <c r="R24" i="14"/>
  <c r="S24" i="14" s="1"/>
  <c r="Q24" i="14"/>
  <c r="U24" i="14" s="1"/>
  <c r="R23" i="14"/>
  <c r="S23" i="14" s="1"/>
  <c r="Q23" i="14"/>
  <c r="U23" i="14" s="1"/>
  <c r="R22" i="14"/>
  <c r="Q22" i="14"/>
  <c r="U22" i="14" s="1"/>
  <c r="R21" i="14"/>
  <c r="S21" i="14" s="1"/>
  <c r="Q21" i="14"/>
  <c r="U21" i="14" s="1"/>
  <c r="R20" i="14"/>
  <c r="S20" i="14" s="1"/>
  <c r="Q20" i="14"/>
  <c r="U20" i="14" s="1"/>
  <c r="R19" i="14"/>
  <c r="S19" i="14" s="1"/>
  <c r="Q19" i="14"/>
  <c r="U19" i="14" s="1"/>
  <c r="R18" i="14"/>
  <c r="S18" i="14" s="1"/>
  <c r="Q18" i="14"/>
  <c r="U18" i="14" s="1"/>
  <c r="R16" i="14"/>
  <c r="Q16" i="14"/>
  <c r="U16" i="14" s="1"/>
  <c r="R15" i="14"/>
  <c r="Q15" i="14"/>
  <c r="U15" i="14" s="1"/>
  <c r="R14" i="14"/>
  <c r="Q14" i="14"/>
  <c r="U14" i="14" s="1"/>
  <c r="U13" i="14"/>
  <c r="R13" i="14"/>
  <c r="Q13" i="14"/>
  <c r="S13" i="14" s="1"/>
  <c r="R12" i="14"/>
  <c r="S12" i="14" s="1"/>
  <c r="Q12" i="14"/>
  <c r="U12" i="14" s="1"/>
  <c r="R11" i="14"/>
  <c r="Q11" i="14"/>
  <c r="U11" i="14" s="1"/>
  <c r="U10" i="14"/>
  <c r="R10" i="14"/>
  <c r="Q10" i="14"/>
  <c r="S10" i="14" s="1"/>
  <c r="U9" i="14"/>
  <c r="R9" i="14"/>
  <c r="Q9" i="14"/>
  <c r="Q29" i="14" s="1"/>
  <c r="U8" i="14"/>
  <c r="R8" i="14"/>
  <c r="Q8" i="14"/>
  <c r="S8" i="14" s="1"/>
  <c r="R7" i="14"/>
  <c r="S7" i="14" s="1"/>
  <c r="Q7" i="14"/>
  <c r="U7" i="14" s="1"/>
  <c r="R6" i="14"/>
  <c r="R26" i="14" s="1"/>
  <c r="Q6" i="14"/>
  <c r="U6" i="14" s="1"/>
  <c r="R30" i="14"/>
  <c r="Q30" i="14"/>
  <c r="R29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C30" i="14"/>
  <c r="C29" i="14"/>
  <c r="C28" i="14"/>
  <c r="C27" i="14"/>
  <c r="C26" i="14"/>
  <c r="U25" i="13"/>
  <c r="R25" i="13"/>
  <c r="Q25" i="13"/>
  <c r="S25" i="13" s="1"/>
  <c r="U24" i="13"/>
  <c r="R24" i="13"/>
  <c r="Q24" i="13"/>
  <c r="S24" i="13" s="1"/>
  <c r="U23" i="13"/>
  <c r="R23" i="13"/>
  <c r="Q23" i="13"/>
  <c r="S23" i="13" s="1"/>
  <c r="R22" i="13"/>
  <c r="S22" i="13" s="1"/>
  <c r="Q22" i="13"/>
  <c r="U22" i="13" s="1"/>
  <c r="R21" i="13"/>
  <c r="Q21" i="13"/>
  <c r="U21" i="13" s="1"/>
  <c r="U20" i="13"/>
  <c r="R20" i="13"/>
  <c r="Q20" i="13"/>
  <c r="S20" i="13" s="1"/>
  <c r="U19" i="13"/>
  <c r="R19" i="13"/>
  <c r="Q19" i="13"/>
  <c r="S19" i="13" s="1"/>
  <c r="U18" i="13"/>
  <c r="R18" i="13"/>
  <c r="Q18" i="13"/>
  <c r="S18" i="13" s="1"/>
  <c r="R17" i="13"/>
  <c r="S17" i="13" s="1"/>
  <c r="Q17" i="13"/>
  <c r="U17" i="13" s="1"/>
  <c r="R16" i="13"/>
  <c r="Q16" i="13"/>
  <c r="U16" i="13" s="1"/>
  <c r="U15" i="13"/>
  <c r="R15" i="13"/>
  <c r="Q15" i="13"/>
  <c r="S15" i="13" s="1"/>
  <c r="U14" i="13"/>
  <c r="R14" i="13"/>
  <c r="Q14" i="13"/>
  <c r="S14" i="13" s="1"/>
  <c r="U13" i="13"/>
  <c r="R13" i="13"/>
  <c r="Q13" i="13"/>
  <c r="S13" i="13" s="1"/>
  <c r="R12" i="13"/>
  <c r="S12" i="13" s="1"/>
  <c r="Q12" i="13"/>
  <c r="U12" i="13" s="1"/>
  <c r="R11" i="13"/>
  <c r="Q11" i="13"/>
  <c r="U11" i="13" s="1"/>
  <c r="U10" i="13"/>
  <c r="R10" i="13"/>
  <c r="Q10" i="13"/>
  <c r="S10" i="13" s="1"/>
  <c r="U9" i="13"/>
  <c r="R9" i="13"/>
  <c r="Q9" i="13"/>
  <c r="S9" i="13" s="1"/>
  <c r="U8" i="13"/>
  <c r="R8" i="13"/>
  <c r="Q8" i="13"/>
  <c r="S8" i="13" s="1"/>
  <c r="R6" i="13"/>
  <c r="S6" i="13" s="1"/>
  <c r="Q6" i="13"/>
  <c r="U6" i="13" s="1"/>
  <c r="P30" i="13"/>
  <c r="O30" i="13"/>
  <c r="N30" i="13"/>
  <c r="M30" i="13"/>
  <c r="L30" i="13"/>
  <c r="K30" i="13"/>
  <c r="J30" i="13"/>
  <c r="I30" i="13"/>
  <c r="H30" i="13"/>
  <c r="G30" i="13"/>
  <c r="F30" i="13"/>
  <c r="E30" i="13"/>
  <c r="P29" i="13"/>
  <c r="O29" i="13"/>
  <c r="N29" i="13"/>
  <c r="M29" i="13"/>
  <c r="L29" i="13"/>
  <c r="K29" i="13"/>
  <c r="J29" i="13"/>
  <c r="I29" i="13"/>
  <c r="H29" i="13"/>
  <c r="G29" i="13"/>
  <c r="F29" i="13"/>
  <c r="E29" i="13"/>
  <c r="P28" i="13"/>
  <c r="O28" i="13"/>
  <c r="N28" i="13"/>
  <c r="M28" i="13"/>
  <c r="L28" i="13"/>
  <c r="K28" i="13"/>
  <c r="J28" i="13"/>
  <c r="I28" i="13"/>
  <c r="H28" i="13"/>
  <c r="G28" i="13"/>
  <c r="F28" i="13"/>
  <c r="E28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P26" i="13"/>
  <c r="O26" i="13"/>
  <c r="N26" i="13"/>
  <c r="M26" i="13"/>
  <c r="L26" i="13"/>
  <c r="K26" i="13"/>
  <c r="J26" i="13"/>
  <c r="I26" i="13"/>
  <c r="H26" i="13"/>
  <c r="G26" i="13"/>
  <c r="F26" i="13"/>
  <c r="E26" i="13"/>
  <c r="C30" i="13"/>
  <c r="C29" i="13"/>
  <c r="C28" i="13"/>
  <c r="C27" i="13"/>
  <c r="C26" i="13"/>
  <c r="R25" i="12"/>
  <c r="S25" i="12" s="1"/>
  <c r="Q25" i="12"/>
  <c r="U25" i="12" s="1"/>
  <c r="R24" i="12"/>
  <c r="S24" i="12" s="1"/>
  <c r="Q24" i="12"/>
  <c r="U24" i="12" s="1"/>
  <c r="R23" i="12"/>
  <c r="S23" i="12" s="1"/>
  <c r="Q23" i="12"/>
  <c r="U23" i="12" s="1"/>
  <c r="R22" i="12"/>
  <c r="S22" i="12" s="1"/>
  <c r="Q22" i="12"/>
  <c r="U22" i="12" s="1"/>
  <c r="R21" i="12"/>
  <c r="Q21" i="12"/>
  <c r="U21" i="12" s="1"/>
  <c r="R20" i="12"/>
  <c r="S20" i="12" s="1"/>
  <c r="Q20" i="12"/>
  <c r="U20" i="12" s="1"/>
  <c r="R19" i="12"/>
  <c r="S19" i="12" s="1"/>
  <c r="Q19" i="12"/>
  <c r="U19" i="12" s="1"/>
  <c r="R18" i="12"/>
  <c r="S18" i="12" s="1"/>
  <c r="Q18" i="12"/>
  <c r="U18" i="12" s="1"/>
  <c r="R17" i="12"/>
  <c r="S17" i="12" s="1"/>
  <c r="Q17" i="12"/>
  <c r="U17" i="12" s="1"/>
  <c r="R16" i="12"/>
  <c r="Q16" i="12"/>
  <c r="U16" i="12" s="1"/>
  <c r="R15" i="12"/>
  <c r="S15" i="12" s="1"/>
  <c r="Q15" i="12"/>
  <c r="U15" i="12" s="1"/>
  <c r="R14" i="12"/>
  <c r="S14" i="12" s="1"/>
  <c r="Q14" i="12"/>
  <c r="U14" i="12" s="1"/>
  <c r="R13" i="12"/>
  <c r="S13" i="12" s="1"/>
  <c r="Q13" i="12"/>
  <c r="U13" i="12" s="1"/>
  <c r="R12" i="12"/>
  <c r="S12" i="12" s="1"/>
  <c r="Q12" i="12"/>
  <c r="U12" i="12" s="1"/>
  <c r="R11" i="12"/>
  <c r="Q11" i="12"/>
  <c r="U11" i="12" s="1"/>
  <c r="R10" i="12"/>
  <c r="S10" i="12" s="1"/>
  <c r="Q10" i="12"/>
  <c r="Q30" i="12" s="1"/>
  <c r="R9" i="12"/>
  <c r="S9" i="12" s="1"/>
  <c r="Q9" i="12"/>
  <c r="U9" i="12" s="1"/>
  <c r="R8" i="12"/>
  <c r="S8" i="12" s="1"/>
  <c r="Q8" i="12"/>
  <c r="Q28" i="12" s="1"/>
  <c r="R6" i="12"/>
  <c r="S6" i="12" s="1"/>
  <c r="Q6" i="12"/>
  <c r="U6" i="12" s="1"/>
  <c r="P30" i="12"/>
  <c r="O30" i="12"/>
  <c r="N30" i="12"/>
  <c r="M30" i="12"/>
  <c r="L30" i="12"/>
  <c r="K30" i="12"/>
  <c r="J30" i="12"/>
  <c r="I30" i="12"/>
  <c r="H30" i="12"/>
  <c r="G30" i="12"/>
  <c r="F30" i="12"/>
  <c r="E30" i="12"/>
  <c r="R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R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C30" i="12"/>
  <c r="C29" i="12"/>
  <c r="C28" i="12"/>
  <c r="C27" i="12"/>
  <c r="C26" i="12"/>
  <c r="R25" i="11"/>
  <c r="S25" i="11" s="1"/>
  <c r="Q25" i="11"/>
  <c r="U25" i="11" s="1"/>
  <c r="R24" i="11"/>
  <c r="S24" i="11" s="1"/>
  <c r="Q24" i="11"/>
  <c r="U24" i="11" s="1"/>
  <c r="R23" i="11"/>
  <c r="S23" i="11" s="1"/>
  <c r="Q23" i="11"/>
  <c r="U23" i="11" s="1"/>
  <c r="R21" i="11"/>
  <c r="S21" i="11" s="1"/>
  <c r="Q21" i="11"/>
  <c r="U21" i="11" s="1"/>
  <c r="S20" i="11"/>
  <c r="R20" i="11"/>
  <c r="Q20" i="11"/>
  <c r="U20" i="11" s="1"/>
  <c r="U19" i="11"/>
  <c r="S19" i="11"/>
  <c r="R19" i="11"/>
  <c r="Q19" i="11"/>
  <c r="U18" i="11"/>
  <c r="S18" i="11"/>
  <c r="R18" i="11"/>
  <c r="Q18" i="11"/>
  <c r="R17" i="11"/>
  <c r="S17" i="11" s="1"/>
  <c r="Q17" i="11"/>
  <c r="U17" i="11" s="1"/>
  <c r="R16" i="11"/>
  <c r="Q16" i="11"/>
  <c r="U16" i="11" s="1"/>
  <c r="U15" i="11"/>
  <c r="S15" i="11"/>
  <c r="R15" i="11"/>
  <c r="Q15" i="11"/>
  <c r="U14" i="11"/>
  <c r="S14" i="11"/>
  <c r="R14" i="11"/>
  <c r="Q14" i="11"/>
  <c r="U13" i="11"/>
  <c r="S13" i="11"/>
  <c r="R13" i="11"/>
  <c r="Q13" i="11"/>
  <c r="U12" i="11"/>
  <c r="R12" i="11"/>
  <c r="Q12" i="11"/>
  <c r="R11" i="11"/>
  <c r="Q11" i="11"/>
  <c r="U11" i="11" s="1"/>
  <c r="V12" i="11" s="1"/>
  <c r="R10" i="11"/>
  <c r="S10" i="11" s="1"/>
  <c r="Q10" i="11"/>
  <c r="U10" i="11" s="1"/>
  <c r="R9" i="11"/>
  <c r="S9" i="11" s="1"/>
  <c r="Q9" i="11"/>
  <c r="Q29" i="11" s="1"/>
  <c r="R8" i="11"/>
  <c r="S8" i="11" s="1"/>
  <c r="Q8" i="11"/>
  <c r="U8" i="11" s="1"/>
  <c r="R6" i="11"/>
  <c r="S6" i="11" s="1"/>
  <c r="Q6" i="11"/>
  <c r="U6" i="11" s="1"/>
  <c r="R30" i="11"/>
  <c r="R28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P28" i="11"/>
  <c r="O28" i="11"/>
  <c r="N28" i="11"/>
  <c r="M28" i="11"/>
  <c r="L28" i="11"/>
  <c r="K28" i="11"/>
  <c r="J28" i="11"/>
  <c r="I28" i="11"/>
  <c r="H28" i="11"/>
  <c r="G28" i="11"/>
  <c r="F28" i="11"/>
  <c r="E28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C30" i="11"/>
  <c r="C29" i="11"/>
  <c r="C28" i="11"/>
  <c r="C27" i="11"/>
  <c r="C26" i="11"/>
  <c r="R50" i="10"/>
  <c r="S50" i="10" s="1"/>
  <c r="Q50" i="10"/>
  <c r="U50" i="10" s="1"/>
  <c r="R49" i="10"/>
  <c r="S49" i="10" s="1"/>
  <c r="Q49" i="10"/>
  <c r="U49" i="10" s="1"/>
  <c r="R48" i="10"/>
  <c r="S48" i="10" s="1"/>
  <c r="Q48" i="10"/>
  <c r="U48" i="10" s="1"/>
  <c r="R47" i="10"/>
  <c r="Q47" i="10"/>
  <c r="U47" i="10" s="1"/>
  <c r="R46" i="10"/>
  <c r="S46" i="10" s="1"/>
  <c r="Q46" i="10"/>
  <c r="U46" i="10" s="1"/>
  <c r="U45" i="10"/>
  <c r="S45" i="10"/>
  <c r="R45" i="10"/>
  <c r="Q45" i="10"/>
  <c r="U44" i="10"/>
  <c r="S44" i="10"/>
  <c r="R44" i="10"/>
  <c r="Q44" i="10"/>
  <c r="U43" i="10"/>
  <c r="S43" i="10"/>
  <c r="R43" i="10"/>
  <c r="Q43" i="10"/>
  <c r="R42" i="10"/>
  <c r="S42" i="10" s="1"/>
  <c r="Q42" i="10"/>
  <c r="U42" i="10" s="1"/>
  <c r="R41" i="10"/>
  <c r="Q41" i="10"/>
  <c r="U41" i="10" s="1"/>
  <c r="U40" i="10"/>
  <c r="R40" i="10"/>
  <c r="Q40" i="10"/>
  <c r="S40" i="10" s="1"/>
  <c r="U39" i="10"/>
  <c r="R39" i="10"/>
  <c r="Q39" i="10"/>
  <c r="S39" i="10" s="1"/>
  <c r="U38" i="10"/>
  <c r="R38" i="10"/>
  <c r="Q38" i="10"/>
  <c r="S38" i="10" s="1"/>
  <c r="R37" i="10"/>
  <c r="S37" i="10" s="1"/>
  <c r="Q37" i="10"/>
  <c r="U37" i="10" s="1"/>
  <c r="R36" i="10"/>
  <c r="Q36" i="10"/>
  <c r="U36" i="10" s="1"/>
  <c r="U35" i="10"/>
  <c r="R35" i="10"/>
  <c r="Q35" i="10"/>
  <c r="S35" i="10" s="1"/>
  <c r="U34" i="10"/>
  <c r="R34" i="10"/>
  <c r="Q34" i="10"/>
  <c r="S34" i="10" s="1"/>
  <c r="U33" i="10"/>
  <c r="R33" i="10"/>
  <c r="Q33" i="10"/>
  <c r="S33" i="10" s="1"/>
  <c r="R32" i="10"/>
  <c r="S32" i="10" s="1"/>
  <c r="Q32" i="10"/>
  <c r="U32" i="10" s="1"/>
  <c r="R31" i="10"/>
  <c r="Q31" i="10"/>
  <c r="U31" i="10" s="1"/>
  <c r="U30" i="10"/>
  <c r="R30" i="10"/>
  <c r="Q30" i="10"/>
  <c r="S30" i="10" s="1"/>
  <c r="U29" i="10"/>
  <c r="R29" i="10"/>
  <c r="Q29" i="10"/>
  <c r="S29" i="10" s="1"/>
  <c r="U28" i="10"/>
  <c r="R28" i="10"/>
  <c r="Q28" i="10"/>
  <c r="S28" i="10" s="1"/>
  <c r="R27" i="10"/>
  <c r="S27" i="10" s="1"/>
  <c r="Q27" i="10"/>
  <c r="U27" i="10" s="1"/>
  <c r="R26" i="10"/>
  <c r="Q26" i="10"/>
  <c r="U26" i="10" s="1"/>
  <c r="U25" i="10"/>
  <c r="R25" i="10"/>
  <c r="S25" i="10" s="1"/>
  <c r="Q25" i="10"/>
  <c r="U24" i="10"/>
  <c r="R24" i="10"/>
  <c r="S24" i="10" s="1"/>
  <c r="Q24" i="10"/>
  <c r="R23" i="10"/>
  <c r="Q23" i="10"/>
  <c r="U23" i="10" s="1"/>
  <c r="U53" i="10" s="1"/>
  <c r="R22" i="10"/>
  <c r="S22" i="10" s="1"/>
  <c r="Q22" i="10"/>
  <c r="U22" i="10" s="1"/>
  <c r="U21" i="10"/>
  <c r="R21" i="10"/>
  <c r="S21" i="10" s="1"/>
  <c r="Q21" i="10"/>
  <c r="R20" i="10"/>
  <c r="S20" i="10" s="1"/>
  <c r="Q20" i="10"/>
  <c r="U20" i="10" s="1"/>
  <c r="R19" i="10"/>
  <c r="S19" i="10" s="1"/>
  <c r="Q19" i="10"/>
  <c r="U19" i="10" s="1"/>
  <c r="R18" i="10"/>
  <c r="S18" i="10" s="1"/>
  <c r="Q18" i="10"/>
  <c r="U18" i="10" s="1"/>
  <c r="R17" i="10"/>
  <c r="Q17" i="10"/>
  <c r="U17" i="10" s="1"/>
  <c r="R16" i="10"/>
  <c r="S16" i="10" s="1"/>
  <c r="Q16" i="10"/>
  <c r="U16" i="10" s="1"/>
  <c r="U15" i="10"/>
  <c r="S15" i="10"/>
  <c r="R15" i="10"/>
  <c r="Q15" i="10"/>
  <c r="U14" i="10"/>
  <c r="S14" i="10"/>
  <c r="R14" i="10"/>
  <c r="Q14" i="10"/>
  <c r="U13" i="10"/>
  <c r="S13" i="10"/>
  <c r="R13" i="10"/>
  <c r="Q13" i="10"/>
  <c r="R12" i="10"/>
  <c r="Q12" i="10"/>
  <c r="R11" i="10"/>
  <c r="S11" i="10" s="1"/>
  <c r="Q11" i="10"/>
  <c r="U11" i="10" s="1"/>
  <c r="U10" i="10"/>
  <c r="S10" i="10"/>
  <c r="R10" i="10"/>
  <c r="Q10" i="10"/>
  <c r="U9" i="10"/>
  <c r="S9" i="10"/>
  <c r="R9" i="10"/>
  <c r="Q9" i="10"/>
  <c r="U8" i="10"/>
  <c r="S8" i="10"/>
  <c r="R8" i="10"/>
  <c r="Q8" i="10"/>
  <c r="R7" i="10"/>
  <c r="Q7" i="10"/>
  <c r="U7" i="10" s="1"/>
  <c r="R6" i="10"/>
  <c r="Q6" i="10"/>
  <c r="U6" i="10" s="1"/>
  <c r="Q54" i="10"/>
  <c r="Q53" i="10"/>
  <c r="P55" i="10"/>
  <c r="O55" i="10"/>
  <c r="N55" i="10"/>
  <c r="M55" i="10"/>
  <c r="L55" i="10"/>
  <c r="K55" i="10"/>
  <c r="J55" i="10"/>
  <c r="I55" i="10"/>
  <c r="H55" i="10"/>
  <c r="G55" i="10"/>
  <c r="F55" i="10"/>
  <c r="E55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P53" i="10"/>
  <c r="O53" i="10"/>
  <c r="N53" i="10"/>
  <c r="M53" i="10"/>
  <c r="L53" i="10"/>
  <c r="K53" i="10"/>
  <c r="J53" i="10"/>
  <c r="I53" i="10"/>
  <c r="H53" i="10"/>
  <c r="G53" i="10"/>
  <c r="F53" i="10"/>
  <c r="E53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C55" i="10"/>
  <c r="C54" i="10"/>
  <c r="C53" i="10"/>
  <c r="C52" i="10"/>
  <c r="C51" i="10"/>
  <c r="U29" i="12" l="1"/>
  <c r="V17" i="10"/>
  <c r="V22" i="10"/>
  <c r="S26" i="10"/>
  <c r="T27" i="10" s="1"/>
  <c r="S31" i="10"/>
  <c r="S36" i="10"/>
  <c r="S41" i="10"/>
  <c r="V47" i="10"/>
  <c r="R29" i="11"/>
  <c r="S16" i="11"/>
  <c r="T17" i="11" s="1"/>
  <c r="Q29" i="12"/>
  <c r="Q30" i="13"/>
  <c r="S11" i="13"/>
  <c r="T12" i="13" s="1"/>
  <c r="R30" i="13"/>
  <c r="S16" i="13"/>
  <c r="S21" i="13"/>
  <c r="T22" i="13" s="1"/>
  <c r="S11" i="14"/>
  <c r="T12" i="14" s="1"/>
  <c r="R28" i="14"/>
  <c r="S16" i="14"/>
  <c r="S22" i="14"/>
  <c r="Q28" i="15"/>
  <c r="S8" i="15"/>
  <c r="S10" i="15"/>
  <c r="S16" i="15"/>
  <c r="S21" i="15"/>
  <c r="S17" i="8"/>
  <c r="S47" i="6"/>
  <c r="U9" i="11"/>
  <c r="U8" i="12"/>
  <c r="U28" i="12" s="1"/>
  <c r="U10" i="12"/>
  <c r="S9" i="14"/>
  <c r="S14" i="14"/>
  <c r="S15" i="14"/>
  <c r="S30" i="14" s="1"/>
  <c r="S13" i="15"/>
  <c r="S14" i="15"/>
  <c r="S29" i="15" s="1"/>
  <c r="S15" i="15"/>
  <c r="S18" i="15"/>
  <c r="S19" i="15"/>
  <c r="S20" i="15"/>
  <c r="S7" i="16"/>
  <c r="S7" i="10"/>
  <c r="S17" i="10"/>
  <c r="S23" i="10"/>
  <c r="V42" i="10"/>
  <c r="S47" i="10"/>
  <c r="S11" i="11"/>
  <c r="S11" i="12"/>
  <c r="T12" i="12" s="1"/>
  <c r="R30" i="12"/>
  <c r="S16" i="12"/>
  <c r="S21" i="12"/>
  <c r="T22" i="12" s="1"/>
  <c r="R26" i="13"/>
  <c r="S11" i="15"/>
  <c r="U7" i="15"/>
  <c r="U27" i="15" s="1"/>
  <c r="U17" i="14"/>
  <c r="U7" i="12"/>
  <c r="U16" i="8"/>
  <c r="U7" i="7"/>
  <c r="V22" i="15"/>
  <c r="T22" i="15"/>
  <c r="V17" i="15"/>
  <c r="T17" i="15"/>
  <c r="U28" i="15"/>
  <c r="T12" i="15"/>
  <c r="S28" i="15"/>
  <c r="S27" i="15"/>
  <c r="U29" i="15"/>
  <c r="V7" i="15"/>
  <c r="U26" i="15"/>
  <c r="Q26" i="15"/>
  <c r="S6" i="15"/>
  <c r="V22" i="14"/>
  <c r="T22" i="14"/>
  <c r="Q27" i="14"/>
  <c r="R27" i="14"/>
  <c r="V17" i="14"/>
  <c r="U27" i="14"/>
  <c r="U29" i="14"/>
  <c r="V12" i="14"/>
  <c r="S29" i="14"/>
  <c r="S27" i="14"/>
  <c r="U30" i="14"/>
  <c r="U26" i="14"/>
  <c r="V7" i="14"/>
  <c r="Q26" i="14"/>
  <c r="S6" i="14"/>
  <c r="V22" i="13"/>
  <c r="V17" i="13"/>
  <c r="T17" i="13"/>
  <c r="V12" i="13"/>
  <c r="Q27" i="13"/>
  <c r="S30" i="13"/>
  <c r="S27" i="13"/>
  <c r="U30" i="13"/>
  <c r="U26" i="13"/>
  <c r="V7" i="13"/>
  <c r="S26" i="13"/>
  <c r="U27" i="13"/>
  <c r="R27" i="13"/>
  <c r="Q26" i="13"/>
  <c r="V22" i="12"/>
  <c r="V17" i="12"/>
  <c r="T17" i="12"/>
  <c r="S28" i="12"/>
  <c r="U30" i="12"/>
  <c r="V12" i="12"/>
  <c r="Q27" i="12"/>
  <c r="R26" i="12"/>
  <c r="R27" i="12"/>
  <c r="S29" i="12"/>
  <c r="S30" i="12"/>
  <c r="U27" i="12"/>
  <c r="U26" i="12"/>
  <c r="V7" i="12"/>
  <c r="S26" i="12"/>
  <c r="S27" i="12"/>
  <c r="Q26" i="12"/>
  <c r="U29" i="11"/>
  <c r="V17" i="11"/>
  <c r="R26" i="11"/>
  <c r="R27" i="11"/>
  <c r="S28" i="11"/>
  <c r="Q26" i="11"/>
  <c r="Q28" i="11"/>
  <c r="Q30" i="11"/>
  <c r="U27" i="11"/>
  <c r="U28" i="11"/>
  <c r="Q27" i="11"/>
  <c r="S26" i="11"/>
  <c r="S29" i="11"/>
  <c r="S30" i="11"/>
  <c r="S12" i="11"/>
  <c r="S27" i="11" s="1"/>
  <c r="U26" i="11"/>
  <c r="U30" i="11"/>
  <c r="T47" i="10"/>
  <c r="U54" i="10"/>
  <c r="T42" i="10"/>
  <c r="V37" i="10"/>
  <c r="T37" i="10"/>
  <c r="V32" i="10"/>
  <c r="T32" i="10"/>
  <c r="V27" i="10"/>
  <c r="T22" i="10"/>
  <c r="R54" i="10"/>
  <c r="R53" i="10"/>
  <c r="R51" i="10"/>
  <c r="T17" i="10"/>
  <c r="Q52" i="10"/>
  <c r="R52" i="10"/>
  <c r="T12" i="10"/>
  <c r="S12" i="10"/>
  <c r="U12" i="10"/>
  <c r="V12" i="10" s="1"/>
  <c r="S53" i="10"/>
  <c r="S54" i="10"/>
  <c r="S52" i="10"/>
  <c r="U51" i="10"/>
  <c r="V7" i="10"/>
  <c r="Q51" i="10"/>
  <c r="S6" i="10"/>
  <c r="Q46" i="9"/>
  <c r="U75" i="9"/>
  <c r="R75" i="9"/>
  <c r="S75" i="9" s="1"/>
  <c r="Q75" i="9"/>
  <c r="U74" i="9"/>
  <c r="R74" i="9"/>
  <c r="S74" i="9" s="1"/>
  <c r="Q74" i="9"/>
  <c r="U73" i="9"/>
  <c r="R73" i="9"/>
  <c r="S73" i="9" s="1"/>
  <c r="Q73" i="9"/>
  <c r="U72" i="9"/>
  <c r="R72" i="9"/>
  <c r="Q72" i="9"/>
  <c r="R71" i="9"/>
  <c r="Q71" i="9"/>
  <c r="U71" i="9" s="1"/>
  <c r="V72" i="9" s="1"/>
  <c r="R70" i="9"/>
  <c r="Q70" i="9"/>
  <c r="U70" i="9" s="1"/>
  <c r="R69" i="9"/>
  <c r="Q69" i="9"/>
  <c r="U69" i="9" s="1"/>
  <c r="R68" i="9"/>
  <c r="Q68" i="9"/>
  <c r="U68" i="9" s="1"/>
  <c r="R67" i="9"/>
  <c r="Q67" i="9"/>
  <c r="U67" i="9" s="1"/>
  <c r="R66" i="9"/>
  <c r="Q66" i="9"/>
  <c r="U66" i="9" s="1"/>
  <c r="U65" i="9"/>
  <c r="R65" i="9"/>
  <c r="S65" i="9" s="1"/>
  <c r="Q65" i="9"/>
  <c r="U64" i="9"/>
  <c r="R64" i="9"/>
  <c r="Q64" i="9"/>
  <c r="R63" i="9"/>
  <c r="S63" i="9" s="1"/>
  <c r="Q63" i="9"/>
  <c r="U63" i="9" s="1"/>
  <c r="R62" i="9"/>
  <c r="S62" i="9" s="1"/>
  <c r="Q62" i="9"/>
  <c r="U62" i="9" s="1"/>
  <c r="U61" i="9"/>
  <c r="R61" i="9"/>
  <c r="Q61" i="9"/>
  <c r="S60" i="9"/>
  <c r="R60" i="9"/>
  <c r="Q60" i="9"/>
  <c r="U60" i="9" s="1"/>
  <c r="S59" i="9"/>
  <c r="R59" i="9"/>
  <c r="Q59" i="9"/>
  <c r="U59" i="9" s="1"/>
  <c r="S58" i="9"/>
  <c r="R58" i="9"/>
  <c r="Q58" i="9"/>
  <c r="U58" i="9" s="1"/>
  <c r="R57" i="9"/>
  <c r="Q57" i="9"/>
  <c r="U57" i="9" s="1"/>
  <c r="R56" i="9"/>
  <c r="Q56" i="9"/>
  <c r="U56" i="9" s="1"/>
  <c r="S55" i="9"/>
  <c r="R55" i="9"/>
  <c r="Q55" i="9"/>
  <c r="U55" i="9" s="1"/>
  <c r="S54" i="9"/>
  <c r="R54" i="9"/>
  <c r="Q54" i="9"/>
  <c r="U54" i="9" s="1"/>
  <c r="S53" i="9"/>
  <c r="R53" i="9"/>
  <c r="Q53" i="9"/>
  <c r="U53" i="9" s="1"/>
  <c r="U52" i="9"/>
  <c r="R52" i="9"/>
  <c r="S52" i="9" s="1"/>
  <c r="Q52" i="9"/>
  <c r="R51" i="9"/>
  <c r="S51" i="9" s="1"/>
  <c r="Q51" i="9"/>
  <c r="U51" i="9" s="1"/>
  <c r="V52" i="9" s="1"/>
  <c r="U50" i="9"/>
  <c r="R50" i="9"/>
  <c r="S50" i="9" s="1"/>
  <c r="Q50" i="9"/>
  <c r="U49" i="9"/>
  <c r="R49" i="9"/>
  <c r="S49" i="9" s="1"/>
  <c r="Q49" i="9"/>
  <c r="U48" i="9"/>
  <c r="R48" i="9"/>
  <c r="S48" i="9" s="1"/>
  <c r="Q48" i="9"/>
  <c r="U47" i="9"/>
  <c r="R47" i="9"/>
  <c r="Q47" i="9"/>
  <c r="R46" i="9"/>
  <c r="S46" i="9" s="1"/>
  <c r="U46" i="9"/>
  <c r="V47" i="9" s="1"/>
  <c r="R45" i="9"/>
  <c r="Q45" i="9"/>
  <c r="U45" i="9" s="1"/>
  <c r="R44" i="9"/>
  <c r="Q44" i="9"/>
  <c r="U44" i="9" s="1"/>
  <c r="R43" i="9"/>
  <c r="Q43" i="9"/>
  <c r="U43" i="9" s="1"/>
  <c r="R42" i="9"/>
  <c r="Q42" i="9"/>
  <c r="U42" i="9" s="1"/>
  <c r="R41" i="9"/>
  <c r="Q41" i="9"/>
  <c r="U41" i="9" s="1"/>
  <c r="R40" i="9"/>
  <c r="Q40" i="9"/>
  <c r="U40" i="9" s="1"/>
  <c r="R39" i="9"/>
  <c r="Q39" i="9"/>
  <c r="U39" i="9" s="1"/>
  <c r="R38" i="9"/>
  <c r="Q38" i="9"/>
  <c r="U38" i="9" s="1"/>
  <c r="R37" i="9"/>
  <c r="Q37" i="9"/>
  <c r="U37" i="9" s="1"/>
  <c r="R36" i="9"/>
  <c r="Q36" i="9"/>
  <c r="U36" i="9" s="1"/>
  <c r="R35" i="9"/>
  <c r="Q35" i="9"/>
  <c r="S35" i="9" s="1"/>
  <c r="S34" i="9"/>
  <c r="R34" i="9"/>
  <c r="Q34" i="9"/>
  <c r="U34" i="9" s="1"/>
  <c r="S33" i="9"/>
  <c r="R33" i="9"/>
  <c r="Q33" i="9"/>
  <c r="U33" i="9" s="1"/>
  <c r="R32" i="9"/>
  <c r="Q32" i="9"/>
  <c r="U32" i="9" s="1"/>
  <c r="R31" i="9"/>
  <c r="Q31" i="9"/>
  <c r="U31" i="9" s="1"/>
  <c r="S30" i="9"/>
  <c r="R30" i="9"/>
  <c r="Q30" i="9"/>
  <c r="U30" i="9" s="1"/>
  <c r="S29" i="9"/>
  <c r="R29" i="9"/>
  <c r="Q29" i="9"/>
  <c r="U29" i="9" s="1"/>
  <c r="S28" i="9"/>
  <c r="R28" i="9"/>
  <c r="Q28" i="9"/>
  <c r="U28" i="9" s="1"/>
  <c r="R26" i="9"/>
  <c r="Q26" i="9"/>
  <c r="U26" i="9" s="1"/>
  <c r="R25" i="9"/>
  <c r="Q25" i="9"/>
  <c r="U25" i="9" s="1"/>
  <c r="R24" i="9"/>
  <c r="Q24" i="9"/>
  <c r="U24" i="9" s="1"/>
  <c r="R23" i="9"/>
  <c r="Q23" i="9"/>
  <c r="U23" i="9" s="1"/>
  <c r="R22" i="9"/>
  <c r="S22" i="9" s="1"/>
  <c r="Q22" i="9"/>
  <c r="U22" i="9" s="1"/>
  <c r="R21" i="9"/>
  <c r="S21" i="9" s="1"/>
  <c r="Q21" i="9"/>
  <c r="U21" i="9" s="1"/>
  <c r="U20" i="9"/>
  <c r="R20" i="9"/>
  <c r="S20" i="9" s="1"/>
  <c r="Q20" i="9"/>
  <c r="U19" i="9"/>
  <c r="R19" i="9"/>
  <c r="S19" i="9" s="1"/>
  <c r="Q19" i="9"/>
  <c r="U18" i="9"/>
  <c r="R18" i="9"/>
  <c r="S18" i="9" s="1"/>
  <c r="Q18" i="9"/>
  <c r="R17" i="9"/>
  <c r="Q17" i="9"/>
  <c r="U17" i="9" s="1"/>
  <c r="R16" i="9"/>
  <c r="Q16" i="9"/>
  <c r="U16" i="9" s="1"/>
  <c r="S15" i="9"/>
  <c r="R15" i="9"/>
  <c r="Q15" i="9"/>
  <c r="U15" i="9" s="1"/>
  <c r="S14" i="9"/>
  <c r="R14" i="9"/>
  <c r="Q14" i="9"/>
  <c r="U14" i="9" s="1"/>
  <c r="S13" i="9"/>
  <c r="R13" i="9"/>
  <c r="Q13" i="9"/>
  <c r="U13" i="9" s="1"/>
  <c r="U12" i="9"/>
  <c r="R12" i="9"/>
  <c r="S12" i="9" s="1"/>
  <c r="Q12" i="9"/>
  <c r="R11" i="9"/>
  <c r="S11" i="9" s="1"/>
  <c r="Q11" i="9"/>
  <c r="U11" i="9" s="1"/>
  <c r="V12" i="9" s="1"/>
  <c r="U10" i="9"/>
  <c r="R10" i="9"/>
  <c r="S10" i="9" s="1"/>
  <c r="Q10" i="9"/>
  <c r="U9" i="9"/>
  <c r="R9" i="9"/>
  <c r="S9" i="9" s="1"/>
  <c r="Q9" i="9"/>
  <c r="U8" i="9"/>
  <c r="R8" i="9"/>
  <c r="S8" i="9" s="1"/>
  <c r="Q8" i="9"/>
  <c r="U7" i="9"/>
  <c r="R7" i="9"/>
  <c r="Q7" i="9"/>
  <c r="R6" i="9"/>
  <c r="Q6" i="9"/>
  <c r="U6" i="9" s="1"/>
  <c r="P80" i="9"/>
  <c r="O80" i="9"/>
  <c r="N80" i="9"/>
  <c r="M80" i="9"/>
  <c r="L80" i="9"/>
  <c r="K80" i="9"/>
  <c r="J80" i="9"/>
  <c r="I80" i="9"/>
  <c r="H80" i="9"/>
  <c r="G80" i="9"/>
  <c r="F80" i="9"/>
  <c r="E80" i="9"/>
  <c r="P79" i="9"/>
  <c r="O79" i="9"/>
  <c r="N79" i="9"/>
  <c r="M79" i="9"/>
  <c r="L79" i="9"/>
  <c r="K79" i="9"/>
  <c r="J79" i="9"/>
  <c r="I79" i="9"/>
  <c r="H79" i="9"/>
  <c r="G79" i="9"/>
  <c r="F79" i="9"/>
  <c r="E79" i="9"/>
  <c r="P78" i="9"/>
  <c r="O78" i="9"/>
  <c r="N78" i="9"/>
  <c r="M78" i="9"/>
  <c r="L78" i="9"/>
  <c r="K78" i="9"/>
  <c r="J78" i="9"/>
  <c r="I78" i="9"/>
  <c r="H78" i="9"/>
  <c r="G78" i="9"/>
  <c r="F78" i="9"/>
  <c r="E78" i="9"/>
  <c r="P77" i="9"/>
  <c r="O77" i="9"/>
  <c r="N77" i="9"/>
  <c r="M77" i="9"/>
  <c r="L77" i="9"/>
  <c r="K77" i="9"/>
  <c r="J77" i="9"/>
  <c r="I77" i="9"/>
  <c r="H77" i="9"/>
  <c r="G77" i="9"/>
  <c r="F77" i="9"/>
  <c r="E77" i="9"/>
  <c r="P76" i="9"/>
  <c r="O76" i="9"/>
  <c r="N76" i="9"/>
  <c r="M76" i="9"/>
  <c r="L76" i="9"/>
  <c r="K76" i="9"/>
  <c r="J76" i="9"/>
  <c r="I76" i="9"/>
  <c r="H76" i="9"/>
  <c r="G76" i="9"/>
  <c r="F76" i="9"/>
  <c r="E76" i="9"/>
  <c r="C80" i="9"/>
  <c r="C79" i="9"/>
  <c r="C78" i="9"/>
  <c r="C77" i="9"/>
  <c r="C76" i="9"/>
  <c r="U70" i="8"/>
  <c r="R70" i="8"/>
  <c r="S70" i="8" s="1"/>
  <c r="Q70" i="8"/>
  <c r="U69" i="8"/>
  <c r="R69" i="8"/>
  <c r="S69" i="8" s="1"/>
  <c r="Q69" i="8"/>
  <c r="U68" i="8"/>
  <c r="R68" i="8"/>
  <c r="S68" i="8" s="1"/>
  <c r="Q68" i="8"/>
  <c r="R67" i="8"/>
  <c r="Q67" i="8"/>
  <c r="U67" i="8" s="1"/>
  <c r="R66" i="8"/>
  <c r="Q66" i="8"/>
  <c r="U66" i="8" s="1"/>
  <c r="S65" i="8"/>
  <c r="R65" i="8"/>
  <c r="Q65" i="8"/>
  <c r="U65" i="8" s="1"/>
  <c r="S64" i="8"/>
  <c r="R64" i="8"/>
  <c r="Q64" i="8"/>
  <c r="U64" i="8" s="1"/>
  <c r="S63" i="8"/>
  <c r="R63" i="8"/>
  <c r="Q63" i="8"/>
  <c r="U63" i="8" s="1"/>
  <c r="R62" i="8"/>
  <c r="Q62" i="8"/>
  <c r="U62" i="8" s="1"/>
  <c r="R61" i="8"/>
  <c r="Q61" i="8"/>
  <c r="U61" i="8" s="1"/>
  <c r="S60" i="8"/>
  <c r="R60" i="8"/>
  <c r="Q60" i="8"/>
  <c r="U60" i="8" s="1"/>
  <c r="S59" i="8"/>
  <c r="R59" i="8"/>
  <c r="Q59" i="8"/>
  <c r="U59" i="8" s="1"/>
  <c r="S58" i="8"/>
  <c r="R58" i="8"/>
  <c r="Q58" i="8"/>
  <c r="U58" i="8" s="1"/>
  <c r="R57" i="8"/>
  <c r="Q57" i="8"/>
  <c r="U57" i="8" s="1"/>
  <c r="R56" i="8"/>
  <c r="Q56" i="8"/>
  <c r="U56" i="8" s="1"/>
  <c r="S55" i="8"/>
  <c r="R55" i="8"/>
  <c r="Q55" i="8"/>
  <c r="U55" i="8" s="1"/>
  <c r="S54" i="8"/>
  <c r="R54" i="8"/>
  <c r="Q54" i="8"/>
  <c r="U54" i="8" s="1"/>
  <c r="S53" i="8"/>
  <c r="R53" i="8"/>
  <c r="Q53" i="8"/>
  <c r="U53" i="8" s="1"/>
  <c r="R52" i="8"/>
  <c r="Q52" i="8"/>
  <c r="U52" i="8" s="1"/>
  <c r="R51" i="8"/>
  <c r="Q51" i="8"/>
  <c r="U51" i="8" s="1"/>
  <c r="S50" i="8"/>
  <c r="R50" i="8"/>
  <c r="Q50" i="8"/>
  <c r="U50" i="8" s="1"/>
  <c r="S49" i="8"/>
  <c r="R49" i="8"/>
  <c r="Q49" i="8"/>
  <c r="U49" i="8" s="1"/>
  <c r="S48" i="8"/>
  <c r="R48" i="8"/>
  <c r="Q48" i="8"/>
  <c r="U48" i="8" s="1"/>
  <c r="R47" i="8"/>
  <c r="Q47" i="8"/>
  <c r="U47" i="8" s="1"/>
  <c r="R46" i="8"/>
  <c r="Q46" i="8"/>
  <c r="U46" i="8" s="1"/>
  <c r="S45" i="8"/>
  <c r="R45" i="8"/>
  <c r="Q45" i="8"/>
  <c r="U45" i="8" s="1"/>
  <c r="S44" i="8"/>
  <c r="R44" i="8"/>
  <c r="Q44" i="8"/>
  <c r="U44" i="8" s="1"/>
  <c r="S43" i="8"/>
  <c r="R43" i="8"/>
  <c r="Q43" i="8"/>
  <c r="U43" i="8" s="1"/>
  <c r="R42" i="8"/>
  <c r="Q42" i="8"/>
  <c r="U42" i="8" s="1"/>
  <c r="R41" i="8"/>
  <c r="Q41" i="8"/>
  <c r="U41" i="8" s="1"/>
  <c r="R40" i="8"/>
  <c r="S40" i="8" s="1"/>
  <c r="Q40" i="8"/>
  <c r="U40" i="8" s="1"/>
  <c r="R39" i="8"/>
  <c r="Q39" i="8"/>
  <c r="U39" i="8" s="1"/>
  <c r="R38" i="8"/>
  <c r="S38" i="8" s="1"/>
  <c r="Q38" i="8"/>
  <c r="U38" i="8" s="1"/>
  <c r="R37" i="8"/>
  <c r="Q37" i="8"/>
  <c r="U37" i="8" s="1"/>
  <c r="R36" i="8"/>
  <c r="Q36" i="8"/>
  <c r="U36" i="8" s="1"/>
  <c r="V37" i="8" s="1"/>
  <c r="U35" i="8"/>
  <c r="R35" i="8"/>
  <c r="S35" i="8" s="1"/>
  <c r="Q35" i="8"/>
  <c r="U34" i="8"/>
  <c r="R34" i="8"/>
  <c r="S34" i="8" s="1"/>
  <c r="Q34" i="8"/>
  <c r="U33" i="8"/>
  <c r="R33" i="8"/>
  <c r="S33" i="8" s="1"/>
  <c r="Q33" i="8"/>
  <c r="U32" i="8"/>
  <c r="R32" i="8"/>
  <c r="Q32" i="8"/>
  <c r="R31" i="8"/>
  <c r="Q31" i="8"/>
  <c r="U31" i="8" s="1"/>
  <c r="V32" i="8" s="1"/>
  <c r="R30" i="8"/>
  <c r="Q30" i="8"/>
  <c r="U30" i="8" s="1"/>
  <c r="R29" i="8"/>
  <c r="Q29" i="8"/>
  <c r="U29" i="8" s="1"/>
  <c r="R28" i="8"/>
  <c r="Q28" i="8"/>
  <c r="U28" i="8" s="1"/>
  <c r="R27" i="8"/>
  <c r="Q27" i="8"/>
  <c r="U27" i="8" s="1"/>
  <c r="R26" i="8"/>
  <c r="Q26" i="8"/>
  <c r="U26" i="8" s="1"/>
  <c r="R25" i="8"/>
  <c r="Q25" i="8"/>
  <c r="U25" i="8" s="1"/>
  <c r="R24" i="8"/>
  <c r="Q24" i="8"/>
  <c r="U24" i="8" s="1"/>
  <c r="R23" i="8"/>
  <c r="Q23" i="8"/>
  <c r="U23" i="8" s="1"/>
  <c r="R22" i="8"/>
  <c r="Q22" i="8"/>
  <c r="U22" i="8" s="1"/>
  <c r="R21" i="8"/>
  <c r="Q21" i="8"/>
  <c r="U21" i="8" s="1"/>
  <c r="R20" i="8"/>
  <c r="Q20" i="8"/>
  <c r="U20" i="8" s="1"/>
  <c r="R19" i="8"/>
  <c r="Q19" i="8"/>
  <c r="U19" i="8" s="1"/>
  <c r="R18" i="8"/>
  <c r="Q18" i="8"/>
  <c r="U18" i="8" s="1"/>
  <c r="V17" i="8"/>
  <c r="U15" i="8"/>
  <c r="R15" i="8"/>
  <c r="S15" i="8" s="1"/>
  <c r="Q15" i="8"/>
  <c r="U14" i="8"/>
  <c r="R14" i="8"/>
  <c r="S14" i="8" s="1"/>
  <c r="Q14" i="8"/>
  <c r="U13" i="8"/>
  <c r="R13" i="8"/>
  <c r="S13" i="8" s="1"/>
  <c r="Q13" i="8"/>
  <c r="R12" i="8"/>
  <c r="Q12" i="8"/>
  <c r="U12" i="8" s="1"/>
  <c r="R11" i="8"/>
  <c r="Q11" i="8"/>
  <c r="U11" i="8" s="1"/>
  <c r="U10" i="8"/>
  <c r="R10" i="8"/>
  <c r="S10" i="8" s="1"/>
  <c r="Q10" i="8"/>
  <c r="R9" i="8"/>
  <c r="Q9" i="8"/>
  <c r="U9" i="8" s="1"/>
  <c r="R8" i="8"/>
  <c r="S8" i="8" s="1"/>
  <c r="Q8" i="8"/>
  <c r="U8" i="8" s="1"/>
  <c r="R7" i="8"/>
  <c r="S7" i="8" s="1"/>
  <c r="Q7" i="8"/>
  <c r="U7" i="8" s="1"/>
  <c r="R6" i="8"/>
  <c r="Q6" i="8"/>
  <c r="U6" i="8" s="1"/>
  <c r="P75" i="8"/>
  <c r="O75" i="8"/>
  <c r="N75" i="8"/>
  <c r="M75" i="8"/>
  <c r="L75" i="8"/>
  <c r="K75" i="8"/>
  <c r="J75" i="8"/>
  <c r="I75" i="8"/>
  <c r="H75" i="8"/>
  <c r="G75" i="8"/>
  <c r="F75" i="8"/>
  <c r="E75" i="8"/>
  <c r="P74" i="8"/>
  <c r="O74" i="8"/>
  <c r="N74" i="8"/>
  <c r="M74" i="8"/>
  <c r="L74" i="8"/>
  <c r="K74" i="8"/>
  <c r="J74" i="8"/>
  <c r="I74" i="8"/>
  <c r="H74" i="8"/>
  <c r="G74" i="8"/>
  <c r="F74" i="8"/>
  <c r="E74" i="8"/>
  <c r="P73" i="8"/>
  <c r="O73" i="8"/>
  <c r="N73" i="8"/>
  <c r="M73" i="8"/>
  <c r="L73" i="8"/>
  <c r="K73" i="8"/>
  <c r="J73" i="8"/>
  <c r="I73" i="8"/>
  <c r="H73" i="8"/>
  <c r="G73" i="8"/>
  <c r="F73" i="8"/>
  <c r="E73" i="8"/>
  <c r="P72" i="8"/>
  <c r="O72" i="8"/>
  <c r="N72" i="8"/>
  <c r="M72" i="8"/>
  <c r="L72" i="8"/>
  <c r="K72" i="8"/>
  <c r="J72" i="8"/>
  <c r="I72" i="8"/>
  <c r="H72" i="8"/>
  <c r="G72" i="8"/>
  <c r="F72" i="8"/>
  <c r="E72" i="8"/>
  <c r="P71" i="8"/>
  <c r="O71" i="8"/>
  <c r="N71" i="8"/>
  <c r="M71" i="8"/>
  <c r="L71" i="8"/>
  <c r="K71" i="8"/>
  <c r="J71" i="8"/>
  <c r="I71" i="8"/>
  <c r="H71" i="8"/>
  <c r="G71" i="8"/>
  <c r="F71" i="8"/>
  <c r="E71" i="8"/>
  <c r="C75" i="8"/>
  <c r="C74" i="8"/>
  <c r="C73" i="8"/>
  <c r="C72" i="8"/>
  <c r="C71" i="8"/>
  <c r="S55" i="7"/>
  <c r="R55" i="7"/>
  <c r="Q55" i="7"/>
  <c r="U55" i="7" s="1"/>
  <c r="R54" i="7"/>
  <c r="Q54" i="7"/>
  <c r="U54" i="7" s="1"/>
  <c r="R53" i="7"/>
  <c r="Q53" i="7"/>
  <c r="U53" i="7" s="1"/>
  <c r="R52" i="7"/>
  <c r="Q52" i="7"/>
  <c r="U52" i="7" s="1"/>
  <c r="R51" i="7"/>
  <c r="Q51" i="7"/>
  <c r="U51" i="7" s="1"/>
  <c r="S50" i="7"/>
  <c r="R50" i="7"/>
  <c r="Q50" i="7"/>
  <c r="U50" i="7" s="1"/>
  <c r="S49" i="7"/>
  <c r="R49" i="7"/>
  <c r="Q49" i="7"/>
  <c r="U49" i="7" s="1"/>
  <c r="R48" i="7"/>
  <c r="Q48" i="7"/>
  <c r="U48" i="7" s="1"/>
  <c r="R47" i="7"/>
  <c r="Q47" i="7"/>
  <c r="U47" i="7" s="1"/>
  <c r="R46" i="7"/>
  <c r="Q46" i="7"/>
  <c r="U46" i="7" s="1"/>
  <c r="S45" i="7"/>
  <c r="R45" i="7"/>
  <c r="Q45" i="7"/>
  <c r="U45" i="7" s="1"/>
  <c r="S44" i="7"/>
  <c r="R44" i="7"/>
  <c r="Q44" i="7"/>
  <c r="U44" i="7" s="1"/>
  <c r="S43" i="7"/>
  <c r="R43" i="7"/>
  <c r="Q43" i="7"/>
  <c r="U43" i="7" s="1"/>
  <c r="R42" i="7"/>
  <c r="Q42" i="7"/>
  <c r="U42" i="7" s="1"/>
  <c r="R41" i="7"/>
  <c r="Q41" i="7"/>
  <c r="U41" i="7" s="1"/>
  <c r="R40" i="7"/>
  <c r="Q40" i="7"/>
  <c r="U40" i="7" s="1"/>
  <c r="R39" i="7"/>
  <c r="Q39" i="7"/>
  <c r="U39" i="7" s="1"/>
  <c r="S38" i="7"/>
  <c r="R38" i="7"/>
  <c r="Q38" i="7"/>
  <c r="U38" i="7" s="1"/>
  <c r="R37" i="7"/>
  <c r="Q37" i="7"/>
  <c r="U37" i="7" s="1"/>
  <c r="R36" i="7"/>
  <c r="Q36" i="7"/>
  <c r="U36" i="7" s="1"/>
  <c r="S35" i="7"/>
  <c r="R35" i="7"/>
  <c r="Q35" i="7"/>
  <c r="U35" i="7" s="1"/>
  <c r="R34" i="7"/>
  <c r="Q34" i="7"/>
  <c r="U34" i="7" s="1"/>
  <c r="R33" i="7"/>
  <c r="Q33" i="7"/>
  <c r="U33" i="7" s="1"/>
  <c r="R32" i="7"/>
  <c r="Q32" i="7"/>
  <c r="U32" i="7" s="1"/>
  <c r="R31" i="7"/>
  <c r="Q31" i="7"/>
  <c r="U31" i="7" s="1"/>
  <c r="S30" i="7"/>
  <c r="R30" i="7"/>
  <c r="Q30" i="7"/>
  <c r="U30" i="7" s="1"/>
  <c r="U29" i="7"/>
  <c r="S29" i="7"/>
  <c r="R29" i="7"/>
  <c r="Q29" i="7"/>
  <c r="U28" i="7"/>
  <c r="S28" i="7"/>
  <c r="R28" i="7"/>
  <c r="Q28" i="7"/>
  <c r="R27" i="7"/>
  <c r="S27" i="7" s="1"/>
  <c r="Q27" i="7"/>
  <c r="U27" i="7" s="1"/>
  <c r="R26" i="7"/>
  <c r="Q26" i="7"/>
  <c r="U26" i="7" s="1"/>
  <c r="U25" i="7"/>
  <c r="S25" i="7"/>
  <c r="R25" i="7"/>
  <c r="Q25" i="7"/>
  <c r="U24" i="7"/>
  <c r="S24" i="7"/>
  <c r="R24" i="7"/>
  <c r="Q24" i="7"/>
  <c r="U23" i="7"/>
  <c r="S23" i="7"/>
  <c r="R23" i="7"/>
  <c r="Q23" i="7"/>
  <c r="R22" i="7"/>
  <c r="S22" i="7" s="1"/>
  <c r="Q22" i="7"/>
  <c r="U22" i="7" s="1"/>
  <c r="R21" i="7"/>
  <c r="Q21" i="7"/>
  <c r="U21" i="7" s="1"/>
  <c r="U20" i="7"/>
  <c r="S20" i="7"/>
  <c r="R20" i="7"/>
  <c r="Q20" i="7"/>
  <c r="U19" i="7"/>
  <c r="S19" i="7"/>
  <c r="R19" i="7"/>
  <c r="Q19" i="7"/>
  <c r="U18" i="7"/>
  <c r="S18" i="7"/>
  <c r="R18" i="7"/>
  <c r="Q18" i="7"/>
  <c r="U16" i="7"/>
  <c r="S16" i="7"/>
  <c r="R16" i="7"/>
  <c r="Q16" i="7"/>
  <c r="U15" i="7"/>
  <c r="S15" i="7"/>
  <c r="R15" i="7"/>
  <c r="Q15" i="7"/>
  <c r="U14" i="7"/>
  <c r="S14" i="7"/>
  <c r="R14" i="7"/>
  <c r="Q14" i="7"/>
  <c r="U13" i="7"/>
  <c r="S13" i="7"/>
  <c r="R13" i="7"/>
  <c r="Q13" i="7"/>
  <c r="R12" i="7"/>
  <c r="S12" i="7" s="1"/>
  <c r="Q12" i="7"/>
  <c r="U12" i="7" s="1"/>
  <c r="R11" i="7"/>
  <c r="Q11" i="7"/>
  <c r="U11" i="7" s="1"/>
  <c r="U10" i="7"/>
  <c r="S10" i="7"/>
  <c r="R10" i="7"/>
  <c r="Q10" i="7"/>
  <c r="U9" i="7"/>
  <c r="R9" i="7"/>
  <c r="R59" i="7" s="1"/>
  <c r="Q9" i="7"/>
  <c r="U8" i="7"/>
  <c r="R8" i="7"/>
  <c r="S8" i="7" s="1"/>
  <c r="Q8" i="7"/>
  <c r="R6" i="7"/>
  <c r="S6" i="7" s="1"/>
  <c r="Q6" i="7"/>
  <c r="U6" i="7" s="1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P59" i="7"/>
  <c r="O59" i="7"/>
  <c r="N59" i="7"/>
  <c r="M59" i="7"/>
  <c r="L59" i="7"/>
  <c r="K59" i="7"/>
  <c r="J59" i="7"/>
  <c r="I59" i="7"/>
  <c r="H59" i="7"/>
  <c r="G59" i="7"/>
  <c r="F59" i="7"/>
  <c r="E59" i="7"/>
  <c r="P58" i="7"/>
  <c r="O58" i="7"/>
  <c r="N58" i="7"/>
  <c r="M58" i="7"/>
  <c r="L58" i="7"/>
  <c r="K58" i="7"/>
  <c r="J58" i="7"/>
  <c r="I58" i="7"/>
  <c r="H58" i="7"/>
  <c r="G58" i="7"/>
  <c r="F58" i="7"/>
  <c r="E58" i="7"/>
  <c r="P57" i="7"/>
  <c r="O57" i="7"/>
  <c r="N57" i="7"/>
  <c r="M57" i="7"/>
  <c r="L57" i="7"/>
  <c r="K57" i="7"/>
  <c r="J57" i="7"/>
  <c r="I57" i="7"/>
  <c r="H57" i="7"/>
  <c r="G57" i="7"/>
  <c r="F57" i="7"/>
  <c r="E57" i="7"/>
  <c r="P56" i="7"/>
  <c r="O56" i="7"/>
  <c r="N56" i="7"/>
  <c r="M56" i="7"/>
  <c r="L56" i="7"/>
  <c r="K56" i="7"/>
  <c r="J56" i="7"/>
  <c r="I56" i="7"/>
  <c r="H56" i="7"/>
  <c r="G56" i="7"/>
  <c r="F56" i="7"/>
  <c r="E56" i="7"/>
  <c r="C60" i="7"/>
  <c r="C59" i="7"/>
  <c r="C58" i="7"/>
  <c r="C57" i="7"/>
  <c r="C56" i="7"/>
  <c r="R80" i="6"/>
  <c r="Q80" i="6"/>
  <c r="S80" i="6" s="1"/>
  <c r="R79" i="6"/>
  <c r="Q79" i="6"/>
  <c r="S79" i="6" s="1"/>
  <c r="R78" i="6"/>
  <c r="Q78" i="6"/>
  <c r="S78" i="6" s="1"/>
  <c r="R77" i="6"/>
  <c r="Q77" i="6"/>
  <c r="U77" i="6" s="1"/>
  <c r="R76" i="6"/>
  <c r="Q76" i="6"/>
  <c r="U76" i="6" s="1"/>
  <c r="R75" i="6"/>
  <c r="Q75" i="6"/>
  <c r="S75" i="6" s="1"/>
  <c r="R74" i="6"/>
  <c r="Q74" i="6"/>
  <c r="S74" i="6" s="1"/>
  <c r="R73" i="6"/>
  <c r="Q73" i="6"/>
  <c r="S73" i="6" s="1"/>
  <c r="R72" i="6"/>
  <c r="Q72" i="6"/>
  <c r="U72" i="6" s="1"/>
  <c r="R71" i="6"/>
  <c r="Q71" i="6"/>
  <c r="U71" i="6" s="1"/>
  <c r="R70" i="6"/>
  <c r="Q70" i="6"/>
  <c r="S70" i="6" s="1"/>
  <c r="R69" i="6"/>
  <c r="Q69" i="6"/>
  <c r="S69" i="6" s="1"/>
  <c r="R68" i="6"/>
  <c r="Q68" i="6"/>
  <c r="S68" i="6" s="1"/>
  <c r="R67" i="6"/>
  <c r="Q67" i="6"/>
  <c r="U67" i="6" s="1"/>
  <c r="R66" i="6"/>
  <c r="Q66" i="6"/>
  <c r="U66" i="6" s="1"/>
  <c r="R65" i="6"/>
  <c r="Q65" i="6"/>
  <c r="S65" i="6" s="1"/>
  <c r="R64" i="6"/>
  <c r="Q64" i="6"/>
  <c r="S64" i="6" s="1"/>
  <c r="R63" i="6"/>
  <c r="Q63" i="6"/>
  <c r="S63" i="6" s="1"/>
  <c r="R62" i="6"/>
  <c r="Q62" i="6"/>
  <c r="U62" i="6" s="1"/>
  <c r="R61" i="6"/>
  <c r="Q61" i="6"/>
  <c r="U61" i="6" s="1"/>
  <c r="R60" i="6"/>
  <c r="S60" i="6" s="1"/>
  <c r="Q60" i="6"/>
  <c r="U60" i="6" s="1"/>
  <c r="S59" i="6"/>
  <c r="R59" i="6"/>
  <c r="Q59" i="6"/>
  <c r="U59" i="6" s="1"/>
  <c r="R58" i="6"/>
  <c r="S58" i="6" s="1"/>
  <c r="Q58" i="6"/>
  <c r="U58" i="6" s="1"/>
  <c r="R57" i="6"/>
  <c r="Q57" i="6"/>
  <c r="U57" i="6" s="1"/>
  <c r="R56" i="6"/>
  <c r="Q56" i="6"/>
  <c r="U56" i="6" s="1"/>
  <c r="V57" i="6" s="1"/>
  <c r="U55" i="6"/>
  <c r="R55" i="6"/>
  <c r="S55" i="6" s="1"/>
  <c r="Q55" i="6"/>
  <c r="U54" i="6"/>
  <c r="R54" i="6"/>
  <c r="S54" i="6" s="1"/>
  <c r="Q54" i="6"/>
  <c r="U53" i="6"/>
  <c r="R53" i="6"/>
  <c r="S53" i="6" s="1"/>
  <c r="Q53" i="6"/>
  <c r="R52" i="6"/>
  <c r="S52" i="6" s="1"/>
  <c r="Q52" i="6"/>
  <c r="U52" i="6" s="1"/>
  <c r="R51" i="6"/>
  <c r="S51" i="6" s="1"/>
  <c r="Q51" i="6"/>
  <c r="U51" i="6" s="1"/>
  <c r="U50" i="6"/>
  <c r="R50" i="6"/>
  <c r="S50" i="6" s="1"/>
  <c r="Q50" i="6"/>
  <c r="U49" i="6"/>
  <c r="R49" i="6"/>
  <c r="S49" i="6" s="1"/>
  <c r="Q49" i="6"/>
  <c r="U48" i="6"/>
  <c r="R48" i="6"/>
  <c r="S48" i="6" s="1"/>
  <c r="Q48" i="6"/>
  <c r="R46" i="6"/>
  <c r="S46" i="6" s="1"/>
  <c r="Q46" i="6"/>
  <c r="U46" i="6" s="1"/>
  <c r="U45" i="6"/>
  <c r="R45" i="6"/>
  <c r="S45" i="6" s="1"/>
  <c r="Q45" i="6"/>
  <c r="U44" i="6"/>
  <c r="R44" i="6"/>
  <c r="S44" i="6" s="1"/>
  <c r="Q44" i="6"/>
  <c r="U43" i="6"/>
  <c r="R43" i="6"/>
  <c r="S43" i="6" s="1"/>
  <c r="Q43" i="6"/>
  <c r="R42" i="6"/>
  <c r="S42" i="6" s="1"/>
  <c r="Q42" i="6"/>
  <c r="U42" i="6" s="1"/>
  <c r="R41" i="6"/>
  <c r="S41" i="6" s="1"/>
  <c r="Q41" i="6"/>
  <c r="U41" i="6" s="1"/>
  <c r="U40" i="6"/>
  <c r="R40" i="6"/>
  <c r="S40" i="6" s="1"/>
  <c r="Q40" i="6"/>
  <c r="U39" i="6"/>
  <c r="R39" i="6"/>
  <c r="S39" i="6" s="1"/>
  <c r="Q39" i="6"/>
  <c r="U38" i="6"/>
  <c r="R38" i="6"/>
  <c r="S38" i="6" s="1"/>
  <c r="Q38" i="6"/>
  <c r="R37" i="6"/>
  <c r="S37" i="6" s="1"/>
  <c r="Q37" i="6"/>
  <c r="U37" i="6" s="1"/>
  <c r="R36" i="6"/>
  <c r="S36" i="6" s="1"/>
  <c r="Q36" i="6"/>
  <c r="U36" i="6" s="1"/>
  <c r="U35" i="6"/>
  <c r="R35" i="6"/>
  <c r="S35" i="6" s="1"/>
  <c r="Q35" i="6"/>
  <c r="U34" i="6"/>
  <c r="R34" i="6"/>
  <c r="S34" i="6" s="1"/>
  <c r="Q34" i="6"/>
  <c r="U33" i="6"/>
  <c r="R33" i="6"/>
  <c r="S33" i="6" s="1"/>
  <c r="Q33" i="6"/>
  <c r="R32" i="6"/>
  <c r="S32" i="6" s="1"/>
  <c r="Q32" i="6"/>
  <c r="U32" i="6" s="1"/>
  <c r="R31" i="6"/>
  <c r="S31" i="6" s="1"/>
  <c r="Q31" i="6"/>
  <c r="U31" i="6" s="1"/>
  <c r="R30" i="6"/>
  <c r="Q30" i="6"/>
  <c r="U30" i="6" s="1"/>
  <c r="U29" i="6"/>
  <c r="R29" i="6"/>
  <c r="S29" i="6" s="1"/>
  <c r="Q29" i="6"/>
  <c r="U28" i="6"/>
  <c r="R28" i="6"/>
  <c r="S28" i="6" s="1"/>
  <c r="Q28" i="6"/>
  <c r="R27" i="6"/>
  <c r="S27" i="6" s="1"/>
  <c r="Q27" i="6"/>
  <c r="U27" i="6" s="1"/>
  <c r="R26" i="6"/>
  <c r="S26" i="6" s="1"/>
  <c r="Q26" i="6"/>
  <c r="U26" i="6" s="1"/>
  <c r="U25" i="6"/>
  <c r="R25" i="6"/>
  <c r="S25" i="6" s="1"/>
  <c r="Q25" i="6"/>
  <c r="U24" i="6"/>
  <c r="R24" i="6"/>
  <c r="S24" i="6" s="1"/>
  <c r="Q24" i="6"/>
  <c r="U23" i="6"/>
  <c r="R23" i="6"/>
  <c r="S23" i="6" s="1"/>
  <c r="Q23" i="6"/>
  <c r="R22" i="6"/>
  <c r="S22" i="6" s="1"/>
  <c r="Q22" i="6"/>
  <c r="U22" i="6" s="1"/>
  <c r="R21" i="6"/>
  <c r="S21" i="6" s="1"/>
  <c r="Q21" i="6"/>
  <c r="U21" i="6" s="1"/>
  <c r="U20" i="6"/>
  <c r="R20" i="6"/>
  <c r="S20" i="6" s="1"/>
  <c r="Q20" i="6"/>
  <c r="U19" i="6"/>
  <c r="R19" i="6"/>
  <c r="S19" i="6" s="1"/>
  <c r="Q19" i="6"/>
  <c r="U18" i="6"/>
  <c r="R18" i="6"/>
  <c r="S18" i="6" s="1"/>
  <c r="Q18" i="6"/>
  <c r="R17" i="6"/>
  <c r="S17" i="6" s="1"/>
  <c r="Q17" i="6"/>
  <c r="U17" i="6" s="1"/>
  <c r="R16" i="6"/>
  <c r="S16" i="6" s="1"/>
  <c r="Q16" i="6"/>
  <c r="U16" i="6" s="1"/>
  <c r="U15" i="6"/>
  <c r="R15" i="6"/>
  <c r="S15" i="6" s="1"/>
  <c r="Q15" i="6"/>
  <c r="U14" i="6"/>
  <c r="R14" i="6"/>
  <c r="S14" i="6" s="1"/>
  <c r="Q14" i="6"/>
  <c r="U13" i="6"/>
  <c r="R13" i="6"/>
  <c r="S13" i="6" s="1"/>
  <c r="Q13" i="6"/>
  <c r="R12" i="6"/>
  <c r="S12" i="6" s="1"/>
  <c r="Q12" i="6"/>
  <c r="R11" i="6"/>
  <c r="S11" i="6" s="1"/>
  <c r="Q11" i="6"/>
  <c r="U11" i="6" s="1"/>
  <c r="R10" i="6"/>
  <c r="Q10" i="6"/>
  <c r="U10" i="6" s="1"/>
  <c r="U9" i="6"/>
  <c r="R9" i="6"/>
  <c r="S9" i="6" s="1"/>
  <c r="Q9" i="6"/>
  <c r="U8" i="6"/>
  <c r="R8" i="6"/>
  <c r="Q8" i="6"/>
  <c r="R7" i="6"/>
  <c r="Q7" i="6"/>
  <c r="U7" i="6" s="1"/>
  <c r="U6" i="6"/>
  <c r="R6" i="6"/>
  <c r="S6" i="6" s="1"/>
  <c r="Q6" i="6"/>
  <c r="Q84" i="6"/>
  <c r="E82" i="6"/>
  <c r="P85" i="6"/>
  <c r="O85" i="6"/>
  <c r="N85" i="6"/>
  <c r="M85" i="6"/>
  <c r="L85" i="6"/>
  <c r="K85" i="6"/>
  <c r="J85" i="6"/>
  <c r="I85" i="6"/>
  <c r="H85" i="6"/>
  <c r="G85" i="6"/>
  <c r="F85" i="6"/>
  <c r="E85" i="6"/>
  <c r="P84" i="6"/>
  <c r="O84" i="6"/>
  <c r="N84" i="6"/>
  <c r="M84" i="6"/>
  <c r="L84" i="6"/>
  <c r="K84" i="6"/>
  <c r="J84" i="6"/>
  <c r="I84" i="6"/>
  <c r="H84" i="6"/>
  <c r="G84" i="6"/>
  <c r="F84" i="6"/>
  <c r="E84" i="6"/>
  <c r="P83" i="6"/>
  <c r="O83" i="6"/>
  <c r="N83" i="6"/>
  <c r="M83" i="6"/>
  <c r="L83" i="6"/>
  <c r="K83" i="6"/>
  <c r="J83" i="6"/>
  <c r="I83" i="6"/>
  <c r="H83" i="6"/>
  <c r="G83" i="6"/>
  <c r="F83" i="6"/>
  <c r="E83" i="6"/>
  <c r="P82" i="6"/>
  <c r="O82" i="6"/>
  <c r="N82" i="6"/>
  <c r="M82" i="6"/>
  <c r="L82" i="6"/>
  <c r="K82" i="6"/>
  <c r="J82" i="6"/>
  <c r="I82" i="6"/>
  <c r="H82" i="6"/>
  <c r="G82" i="6"/>
  <c r="F82" i="6"/>
  <c r="P81" i="6"/>
  <c r="O81" i="6"/>
  <c r="N81" i="6"/>
  <c r="M81" i="6"/>
  <c r="L81" i="6"/>
  <c r="K81" i="6"/>
  <c r="J81" i="6"/>
  <c r="I81" i="6"/>
  <c r="H81" i="6"/>
  <c r="G81" i="6"/>
  <c r="F81" i="6"/>
  <c r="E81" i="6"/>
  <c r="C85" i="6"/>
  <c r="C84" i="6"/>
  <c r="C83" i="6"/>
  <c r="C82" i="6"/>
  <c r="C81" i="6"/>
  <c r="U20" i="16"/>
  <c r="R20" i="16"/>
  <c r="S20" i="16" s="1"/>
  <c r="Q20" i="16"/>
  <c r="U19" i="16"/>
  <c r="R19" i="16"/>
  <c r="S19" i="16" s="1"/>
  <c r="Q19" i="16"/>
  <c r="U18" i="16"/>
  <c r="R18" i="16"/>
  <c r="S18" i="16" s="1"/>
  <c r="Q18" i="16"/>
  <c r="R17" i="16"/>
  <c r="S17" i="16" s="1"/>
  <c r="Q17" i="16"/>
  <c r="U17" i="16" s="1"/>
  <c r="R16" i="16"/>
  <c r="S16" i="16" s="1"/>
  <c r="T17" i="16" s="1"/>
  <c r="Q16" i="16"/>
  <c r="U16" i="16" s="1"/>
  <c r="U15" i="16"/>
  <c r="R15" i="16"/>
  <c r="S15" i="16" s="1"/>
  <c r="Q15" i="16"/>
  <c r="U14" i="16"/>
  <c r="R14" i="16"/>
  <c r="Q14" i="16"/>
  <c r="U13" i="16"/>
  <c r="R13" i="16"/>
  <c r="S13" i="16" s="1"/>
  <c r="Q13" i="16"/>
  <c r="R12" i="16"/>
  <c r="S12" i="16" s="1"/>
  <c r="Q12" i="16"/>
  <c r="U12" i="16" s="1"/>
  <c r="R11" i="16"/>
  <c r="S11" i="16" s="1"/>
  <c r="T12" i="16" s="1"/>
  <c r="Q11" i="16"/>
  <c r="U11" i="16" s="1"/>
  <c r="U10" i="16"/>
  <c r="R10" i="16"/>
  <c r="S10" i="16" s="1"/>
  <c r="Q10" i="16"/>
  <c r="Q25" i="16" s="1"/>
  <c r="U9" i="16"/>
  <c r="R9" i="16"/>
  <c r="S9" i="16" s="1"/>
  <c r="Q9" i="16"/>
  <c r="U8" i="16"/>
  <c r="R8" i="16"/>
  <c r="R23" i="16" s="1"/>
  <c r="Q8" i="16"/>
  <c r="Q23" i="16" s="1"/>
  <c r="R6" i="16"/>
  <c r="S6" i="16" s="1"/>
  <c r="Q6" i="16"/>
  <c r="U6" i="16" s="1"/>
  <c r="R25" i="16"/>
  <c r="Q24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P24" i="16"/>
  <c r="O24" i="16"/>
  <c r="N24" i="16"/>
  <c r="M24" i="16"/>
  <c r="L24" i="16"/>
  <c r="K24" i="16"/>
  <c r="J24" i="16"/>
  <c r="I24" i="16"/>
  <c r="H24" i="16"/>
  <c r="G24" i="16"/>
  <c r="F24" i="16"/>
  <c r="E24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C25" i="16"/>
  <c r="C24" i="16"/>
  <c r="C23" i="16"/>
  <c r="C22" i="16"/>
  <c r="C21" i="16"/>
  <c r="U90" i="5"/>
  <c r="R90" i="5"/>
  <c r="S90" i="5" s="1"/>
  <c r="Q90" i="5"/>
  <c r="U89" i="5"/>
  <c r="R89" i="5"/>
  <c r="S89" i="5" s="1"/>
  <c r="Q89" i="5"/>
  <c r="U88" i="5"/>
  <c r="R88" i="5"/>
  <c r="S88" i="5" s="1"/>
  <c r="Q88" i="5"/>
  <c r="R87" i="5"/>
  <c r="S87" i="5" s="1"/>
  <c r="Q87" i="5"/>
  <c r="U87" i="5" s="1"/>
  <c r="R86" i="5"/>
  <c r="S86" i="5" s="1"/>
  <c r="Q86" i="5"/>
  <c r="U86" i="5" s="1"/>
  <c r="U85" i="5"/>
  <c r="R85" i="5"/>
  <c r="S85" i="5" s="1"/>
  <c r="Q85" i="5"/>
  <c r="U84" i="5"/>
  <c r="R84" i="5"/>
  <c r="S84" i="5" s="1"/>
  <c r="Q84" i="5"/>
  <c r="U83" i="5"/>
  <c r="R83" i="5"/>
  <c r="S83" i="5" s="1"/>
  <c r="Q83" i="5"/>
  <c r="R82" i="5"/>
  <c r="S82" i="5" s="1"/>
  <c r="Q82" i="5"/>
  <c r="U82" i="5" s="1"/>
  <c r="R81" i="5"/>
  <c r="S81" i="5" s="1"/>
  <c r="Q81" i="5"/>
  <c r="U81" i="5" s="1"/>
  <c r="U80" i="5"/>
  <c r="R80" i="5"/>
  <c r="S80" i="5" s="1"/>
  <c r="Q80" i="5"/>
  <c r="U79" i="5"/>
  <c r="R79" i="5"/>
  <c r="S79" i="5" s="1"/>
  <c r="Q79" i="5"/>
  <c r="U78" i="5"/>
  <c r="R78" i="5"/>
  <c r="S78" i="5" s="1"/>
  <c r="Q78" i="5"/>
  <c r="R77" i="5"/>
  <c r="S77" i="5" s="1"/>
  <c r="Q77" i="5"/>
  <c r="U77" i="5" s="1"/>
  <c r="R76" i="5"/>
  <c r="S76" i="5" s="1"/>
  <c r="Q76" i="5"/>
  <c r="U76" i="5" s="1"/>
  <c r="U75" i="5"/>
  <c r="R75" i="5"/>
  <c r="S75" i="5" s="1"/>
  <c r="Q75" i="5"/>
  <c r="U74" i="5"/>
  <c r="R74" i="5"/>
  <c r="S74" i="5" s="1"/>
  <c r="Q74" i="5"/>
  <c r="U73" i="5"/>
  <c r="R73" i="5"/>
  <c r="S73" i="5" s="1"/>
  <c r="Q73" i="5"/>
  <c r="R72" i="5"/>
  <c r="S72" i="5" s="1"/>
  <c r="Q72" i="5"/>
  <c r="U72" i="5" s="1"/>
  <c r="R71" i="5"/>
  <c r="S71" i="5" s="1"/>
  <c r="Q71" i="5"/>
  <c r="U71" i="5" s="1"/>
  <c r="U70" i="5"/>
  <c r="R70" i="5"/>
  <c r="S70" i="5" s="1"/>
  <c r="Q70" i="5"/>
  <c r="U69" i="5"/>
  <c r="R69" i="5"/>
  <c r="S69" i="5" s="1"/>
  <c r="Q69" i="5"/>
  <c r="U68" i="5"/>
  <c r="R68" i="5"/>
  <c r="S68" i="5" s="1"/>
  <c r="Q68" i="5"/>
  <c r="R67" i="5"/>
  <c r="S67" i="5" s="1"/>
  <c r="Q67" i="5"/>
  <c r="U67" i="5" s="1"/>
  <c r="R66" i="5"/>
  <c r="S66" i="5" s="1"/>
  <c r="Q66" i="5"/>
  <c r="U66" i="5" s="1"/>
  <c r="U65" i="5"/>
  <c r="R65" i="5"/>
  <c r="S65" i="5" s="1"/>
  <c r="Q65" i="5"/>
  <c r="U64" i="5"/>
  <c r="R64" i="5"/>
  <c r="S64" i="5" s="1"/>
  <c r="Q64" i="5"/>
  <c r="U63" i="5"/>
  <c r="R63" i="5"/>
  <c r="S63" i="5" s="1"/>
  <c r="Q63" i="5"/>
  <c r="R62" i="5"/>
  <c r="S62" i="5" s="1"/>
  <c r="Q62" i="5"/>
  <c r="U62" i="5" s="1"/>
  <c r="R61" i="5"/>
  <c r="S61" i="5" s="1"/>
  <c r="Q61" i="5"/>
  <c r="U61" i="5" s="1"/>
  <c r="U60" i="5"/>
  <c r="R60" i="5"/>
  <c r="S60" i="5" s="1"/>
  <c r="Q60" i="5"/>
  <c r="U59" i="5"/>
  <c r="R59" i="5"/>
  <c r="S59" i="5" s="1"/>
  <c r="Q59" i="5"/>
  <c r="U58" i="5"/>
  <c r="R58" i="5"/>
  <c r="S58" i="5" s="1"/>
  <c r="Q58" i="5"/>
  <c r="R57" i="5"/>
  <c r="S57" i="5" s="1"/>
  <c r="Q57" i="5"/>
  <c r="U57" i="5" s="1"/>
  <c r="R56" i="5"/>
  <c r="S56" i="5" s="1"/>
  <c r="Q56" i="5"/>
  <c r="U56" i="5" s="1"/>
  <c r="U55" i="5"/>
  <c r="R55" i="5"/>
  <c r="S55" i="5" s="1"/>
  <c r="Q55" i="5"/>
  <c r="U54" i="5"/>
  <c r="R54" i="5"/>
  <c r="S54" i="5" s="1"/>
  <c r="Q54" i="5"/>
  <c r="U53" i="5"/>
  <c r="R53" i="5"/>
  <c r="S53" i="5" s="1"/>
  <c r="Q53" i="5"/>
  <c r="R52" i="5"/>
  <c r="S52" i="5" s="1"/>
  <c r="Q52" i="5"/>
  <c r="U52" i="5" s="1"/>
  <c r="R51" i="5"/>
  <c r="S51" i="5" s="1"/>
  <c r="Q51" i="5"/>
  <c r="U51" i="5" s="1"/>
  <c r="U50" i="5"/>
  <c r="R50" i="5"/>
  <c r="S50" i="5" s="1"/>
  <c r="Q50" i="5"/>
  <c r="U49" i="5"/>
  <c r="R49" i="5"/>
  <c r="S49" i="5" s="1"/>
  <c r="Q49" i="5"/>
  <c r="U48" i="5"/>
  <c r="R48" i="5"/>
  <c r="S48" i="5" s="1"/>
  <c r="Q48" i="5"/>
  <c r="R47" i="5"/>
  <c r="S47" i="5" s="1"/>
  <c r="Q47" i="5"/>
  <c r="U47" i="5" s="1"/>
  <c r="R46" i="5"/>
  <c r="S46" i="5" s="1"/>
  <c r="Q46" i="5"/>
  <c r="U46" i="5" s="1"/>
  <c r="U45" i="5"/>
  <c r="R45" i="5"/>
  <c r="S45" i="5" s="1"/>
  <c r="Q45" i="5"/>
  <c r="U44" i="5"/>
  <c r="R44" i="5"/>
  <c r="S44" i="5" s="1"/>
  <c r="Q44" i="5"/>
  <c r="U43" i="5"/>
  <c r="R43" i="5"/>
  <c r="S43" i="5" s="1"/>
  <c r="Q43" i="5"/>
  <c r="R42" i="5"/>
  <c r="S42" i="5" s="1"/>
  <c r="Q42" i="5"/>
  <c r="U42" i="5" s="1"/>
  <c r="R41" i="5"/>
  <c r="S41" i="5" s="1"/>
  <c r="Q41" i="5"/>
  <c r="U41" i="5" s="1"/>
  <c r="U40" i="5"/>
  <c r="R40" i="5"/>
  <c r="S40" i="5" s="1"/>
  <c r="Q40" i="5"/>
  <c r="U39" i="5"/>
  <c r="R39" i="5"/>
  <c r="S39" i="5" s="1"/>
  <c r="Q39" i="5"/>
  <c r="U38" i="5"/>
  <c r="R38" i="5"/>
  <c r="S38" i="5" s="1"/>
  <c r="Q38" i="5"/>
  <c r="R37" i="5"/>
  <c r="S37" i="5" s="1"/>
  <c r="Q37" i="5"/>
  <c r="U37" i="5" s="1"/>
  <c r="R36" i="5"/>
  <c r="S36" i="5" s="1"/>
  <c r="Q36" i="5"/>
  <c r="U36" i="5" s="1"/>
  <c r="U35" i="5"/>
  <c r="R35" i="5"/>
  <c r="S35" i="5" s="1"/>
  <c r="Q35" i="5"/>
  <c r="U34" i="5"/>
  <c r="R34" i="5"/>
  <c r="S34" i="5" s="1"/>
  <c r="Q34" i="5"/>
  <c r="U33" i="5"/>
  <c r="R33" i="5"/>
  <c r="S33" i="5" s="1"/>
  <c r="Q33" i="5"/>
  <c r="R31" i="5"/>
  <c r="S31" i="5" s="1"/>
  <c r="Q31" i="5"/>
  <c r="U31" i="5" s="1"/>
  <c r="U30" i="5"/>
  <c r="R30" i="5"/>
  <c r="S30" i="5" s="1"/>
  <c r="Q30" i="5"/>
  <c r="U29" i="5"/>
  <c r="R29" i="5"/>
  <c r="S29" i="5" s="1"/>
  <c r="Q29" i="5"/>
  <c r="U28" i="5"/>
  <c r="R28" i="5"/>
  <c r="S28" i="5" s="1"/>
  <c r="Q28" i="5"/>
  <c r="R27" i="5"/>
  <c r="S27" i="5" s="1"/>
  <c r="Q27" i="5"/>
  <c r="U27" i="5" s="1"/>
  <c r="R26" i="5"/>
  <c r="S26" i="5" s="1"/>
  <c r="T27" i="5" s="1"/>
  <c r="Q26" i="5"/>
  <c r="U26" i="5" s="1"/>
  <c r="U25" i="5"/>
  <c r="R25" i="5"/>
  <c r="S25" i="5" s="1"/>
  <c r="Q25" i="5"/>
  <c r="U24" i="5"/>
  <c r="R24" i="5"/>
  <c r="S24" i="5" s="1"/>
  <c r="Q24" i="5"/>
  <c r="U23" i="5"/>
  <c r="R23" i="5"/>
  <c r="S23" i="5" s="1"/>
  <c r="Q23" i="5"/>
  <c r="R22" i="5"/>
  <c r="Q22" i="5"/>
  <c r="U22" i="5" s="1"/>
  <c r="R21" i="5"/>
  <c r="S21" i="5" s="1"/>
  <c r="Q21" i="5"/>
  <c r="U21" i="5" s="1"/>
  <c r="U20" i="5"/>
  <c r="R20" i="5"/>
  <c r="S20" i="5" s="1"/>
  <c r="Q20" i="5"/>
  <c r="U19" i="5"/>
  <c r="R19" i="5"/>
  <c r="S19" i="5" s="1"/>
  <c r="Q19" i="5"/>
  <c r="U18" i="5"/>
  <c r="R18" i="5"/>
  <c r="S18" i="5" s="1"/>
  <c r="Q18" i="5"/>
  <c r="R17" i="5"/>
  <c r="S17" i="5" s="1"/>
  <c r="Q17" i="5"/>
  <c r="U17" i="5" s="1"/>
  <c r="R16" i="5"/>
  <c r="S16" i="5" s="1"/>
  <c r="Q16" i="5"/>
  <c r="U16" i="5" s="1"/>
  <c r="U15" i="5"/>
  <c r="R15" i="5"/>
  <c r="S15" i="5" s="1"/>
  <c r="Q15" i="5"/>
  <c r="U14" i="5"/>
  <c r="R14" i="5"/>
  <c r="S14" i="5" s="1"/>
  <c r="Q14" i="5"/>
  <c r="U13" i="5"/>
  <c r="R13" i="5"/>
  <c r="S13" i="5" s="1"/>
  <c r="Q13" i="5"/>
  <c r="R12" i="5"/>
  <c r="S12" i="5" s="1"/>
  <c r="Q12" i="5"/>
  <c r="U12" i="5" s="1"/>
  <c r="R11" i="5"/>
  <c r="Q11" i="5"/>
  <c r="U11" i="5" s="1"/>
  <c r="U10" i="5"/>
  <c r="U95" i="5" s="1"/>
  <c r="R10" i="5"/>
  <c r="Q10" i="5"/>
  <c r="U9" i="5"/>
  <c r="U94" i="5" s="1"/>
  <c r="R9" i="5"/>
  <c r="S9" i="5" s="1"/>
  <c r="Q9" i="5"/>
  <c r="U8" i="5"/>
  <c r="U93" i="5" s="1"/>
  <c r="R8" i="5"/>
  <c r="Q8" i="5"/>
  <c r="R7" i="5"/>
  <c r="S7" i="5" s="1"/>
  <c r="Q7" i="5"/>
  <c r="U7" i="5" s="1"/>
  <c r="U92" i="5" s="1"/>
  <c r="R6" i="5"/>
  <c r="S6" i="5" s="1"/>
  <c r="Q6" i="5"/>
  <c r="U6" i="5" s="1"/>
  <c r="U91" i="5" s="1"/>
  <c r="C95" i="5"/>
  <c r="C94" i="5"/>
  <c r="C93" i="5"/>
  <c r="C92" i="5"/>
  <c r="C91" i="5"/>
  <c r="P95" i="5"/>
  <c r="O95" i="5"/>
  <c r="N95" i="5"/>
  <c r="M95" i="5"/>
  <c r="L95" i="5"/>
  <c r="K95" i="5"/>
  <c r="J95" i="5"/>
  <c r="I95" i="5"/>
  <c r="H95" i="5"/>
  <c r="G95" i="5"/>
  <c r="P94" i="5"/>
  <c r="O94" i="5"/>
  <c r="N94" i="5"/>
  <c r="M94" i="5"/>
  <c r="L94" i="5"/>
  <c r="K94" i="5"/>
  <c r="J94" i="5"/>
  <c r="I94" i="5"/>
  <c r="H94" i="5"/>
  <c r="G94" i="5"/>
  <c r="P93" i="5"/>
  <c r="O93" i="5"/>
  <c r="N93" i="5"/>
  <c r="M93" i="5"/>
  <c r="L93" i="5"/>
  <c r="K93" i="5"/>
  <c r="J93" i="5"/>
  <c r="I93" i="5"/>
  <c r="H93" i="5"/>
  <c r="G93" i="5"/>
  <c r="P92" i="5"/>
  <c r="O92" i="5"/>
  <c r="N92" i="5"/>
  <c r="M92" i="5"/>
  <c r="L92" i="5"/>
  <c r="K92" i="5"/>
  <c r="J92" i="5"/>
  <c r="I92" i="5"/>
  <c r="H92" i="5"/>
  <c r="G92" i="5"/>
  <c r="P91" i="5"/>
  <c r="O91" i="5"/>
  <c r="N91" i="5"/>
  <c r="M91" i="5"/>
  <c r="L91" i="5"/>
  <c r="K91" i="5"/>
  <c r="J91" i="5"/>
  <c r="I91" i="5"/>
  <c r="H91" i="5"/>
  <c r="G91" i="5"/>
  <c r="F95" i="5"/>
  <c r="F94" i="5"/>
  <c r="F93" i="5"/>
  <c r="F92" i="5"/>
  <c r="F91" i="5"/>
  <c r="E95" i="5"/>
  <c r="E94" i="5"/>
  <c r="E93" i="5"/>
  <c r="E92" i="5"/>
  <c r="E91" i="5"/>
  <c r="R95" i="1"/>
  <c r="Q95" i="1"/>
  <c r="U95" i="1" s="1"/>
  <c r="R94" i="1"/>
  <c r="S94" i="1" s="1"/>
  <c r="Q94" i="1"/>
  <c r="U94" i="1" s="1"/>
  <c r="R93" i="1"/>
  <c r="Q93" i="1"/>
  <c r="U93" i="1" s="1"/>
  <c r="R92" i="1"/>
  <c r="Q92" i="1"/>
  <c r="S92" i="1" s="1"/>
  <c r="R91" i="1"/>
  <c r="Q91" i="1"/>
  <c r="U91" i="1" s="1"/>
  <c r="R90" i="1"/>
  <c r="Q90" i="1"/>
  <c r="U90" i="1" s="1"/>
  <c r="S89" i="1"/>
  <c r="R89" i="1"/>
  <c r="Q89" i="1"/>
  <c r="U89" i="1" s="1"/>
  <c r="U88" i="1"/>
  <c r="S88" i="1"/>
  <c r="R88" i="1"/>
  <c r="Q88" i="1"/>
  <c r="R87" i="1"/>
  <c r="S87" i="1" s="1"/>
  <c r="Q87" i="1"/>
  <c r="U87" i="1" s="1"/>
  <c r="R86" i="1"/>
  <c r="Q86" i="1"/>
  <c r="U86" i="1" s="1"/>
  <c r="U85" i="1"/>
  <c r="S85" i="1"/>
  <c r="R85" i="1"/>
  <c r="Q85" i="1"/>
  <c r="U84" i="1"/>
  <c r="S84" i="1"/>
  <c r="R84" i="1"/>
  <c r="Q84" i="1"/>
  <c r="U83" i="1"/>
  <c r="S83" i="1"/>
  <c r="R83" i="1"/>
  <c r="Q83" i="1"/>
  <c r="R82" i="1"/>
  <c r="S82" i="1" s="1"/>
  <c r="Q82" i="1"/>
  <c r="U82" i="1" s="1"/>
  <c r="R81" i="1"/>
  <c r="Q81" i="1"/>
  <c r="U81" i="1" s="1"/>
  <c r="U80" i="1"/>
  <c r="S80" i="1"/>
  <c r="R80" i="1"/>
  <c r="Q80" i="1"/>
  <c r="U79" i="1"/>
  <c r="S79" i="1"/>
  <c r="R79" i="1"/>
  <c r="Q79" i="1"/>
  <c r="U78" i="1"/>
  <c r="S78" i="1"/>
  <c r="R78" i="1"/>
  <c r="Q78" i="1"/>
  <c r="R77" i="1"/>
  <c r="S77" i="1" s="1"/>
  <c r="Q77" i="1"/>
  <c r="U77" i="1" s="1"/>
  <c r="R76" i="1"/>
  <c r="Q76" i="1"/>
  <c r="U76" i="1" s="1"/>
  <c r="U75" i="1"/>
  <c r="S75" i="1"/>
  <c r="R75" i="1"/>
  <c r="Q75" i="1"/>
  <c r="U74" i="1"/>
  <c r="S74" i="1"/>
  <c r="R74" i="1"/>
  <c r="Q74" i="1"/>
  <c r="U73" i="1"/>
  <c r="S73" i="1"/>
  <c r="R73" i="1"/>
  <c r="Q73" i="1"/>
  <c r="R72" i="1"/>
  <c r="S72" i="1" s="1"/>
  <c r="Q72" i="1"/>
  <c r="U72" i="1" s="1"/>
  <c r="R71" i="1"/>
  <c r="Q71" i="1"/>
  <c r="U71" i="1" s="1"/>
  <c r="U70" i="1"/>
  <c r="S70" i="1"/>
  <c r="R70" i="1"/>
  <c r="Q70" i="1"/>
  <c r="U69" i="1"/>
  <c r="S69" i="1"/>
  <c r="R69" i="1"/>
  <c r="Q69" i="1"/>
  <c r="U68" i="1"/>
  <c r="S68" i="1"/>
  <c r="R68" i="1"/>
  <c r="Q68" i="1"/>
  <c r="U67" i="1"/>
  <c r="R67" i="1"/>
  <c r="S67" i="1" s="1"/>
  <c r="Q67" i="1"/>
  <c r="R66" i="1"/>
  <c r="Q66" i="1"/>
  <c r="U66" i="1" s="1"/>
  <c r="V67" i="1" s="1"/>
  <c r="S65" i="1"/>
  <c r="R65" i="1"/>
  <c r="Q65" i="1"/>
  <c r="U65" i="1" s="1"/>
  <c r="S64" i="1"/>
  <c r="R64" i="1"/>
  <c r="Q64" i="1"/>
  <c r="U64" i="1" s="1"/>
  <c r="R63" i="1"/>
  <c r="S63" i="1" s="1"/>
  <c r="Q63" i="1"/>
  <c r="U63" i="1" s="1"/>
  <c r="R62" i="1"/>
  <c r="Q62" i="1"/>
  <c r="S62" i="1" s="1"/>
  <c r="R61" i="1"/>
  <c r="S61" i="1" s="1"/>
  <c r="T62" i="1" s="1"/>
  <c r="Q61" i="1"/>
  <c r="U61" i="1" s="1"/>
  <c r="R60" i="1"/>
  <c r="S60" i="1" s="1"/>
  <c r="Q60" i="1"/>
  <c r="U60" i="1" s="1"/>
  <c r="U59" i="1"/>
  <c r="R59" i="1"/>
  <c r="Q59" i="1"/>
  <c r="R58" i="1"/>
  <c r="S58" i="1" s="1"/>
  <c r="Q58" i="1"/>
  <c r="U58" i="1" s="1"/>
  <c r="R57" i="1"/>
  <c r="S57" i="1" s="1"/>
  <c r="Q57" i="1"/>
  <c r="U57" i="1" s="1"/>
  <c r="R56" i="1"/>
  <c r="S56" i="1" s="1"/>
  <c r="T57" i="1" s="1"/>
  <c r="Q56" i="1"/>
  <c r="U56" i="1" s="1"/>
  <c r="V57" i="1" s="1"/>
  <c r="U55" i="1"/>
  <c r="R55" i="1"/>
  <c r="S55" i="1" s="1"/>
  <c r="Q55" i="1"/>
  <c r="U54" i="1"/>
  <c r="R54" i="1"/>
  <c r="S54" i="1" s="1"/>
  <c r="Q54" i="1"/>
  <c r="U53" i="1"/>
  <c r="R53" i="1"/>
  <c r="S53" i="1" s="1"/>
  <c r="Q53" i="1"/>
  <c r="R52" i="1"/>
  <c r="S52" i="1" s="1"/>
  <c r="Q52" i="1"/>
  <c r="U52" i="1" s="1"/>
  <c r="R51" i="1"/>
  <c r="S51" i="1" s="1"/>
  <c r="T52" i="1" s="1"/>
  <c r="Q51" i="1"/>
  <c r="U51" i="1" s="1"/>
  <c r="U50" i="1"/>
  <c r="R50" i="1"/>
  <c r="S50" i="1" s="1"/>
  <c r="Q50" i="1"/>
  <c r="U49" i="1"/>
  <c r="R49" i="1"/>
  <c r="S49" i="1" s="1"/>
  <c r="Q49" i="1"/>
  <c r="U48" i="1"/>
  <c r="R48" i="1"/>
  <c r="S48" i="1" s="1"/>
  <c r="Q48" i="1"/>
  <c r="R46" i="1"/>
  <c r="S46" i="1" s="1"/>
  <c r="Q46" i="1"/>
  <c r="U46" i="1" s="1"/>
  <c r="U45" i="1"/>
  <c r="R45" i="1"/>
  <c r="S45" i="1" s="1"/>
  <c r="Q45" i="1"/>
  <c r="U44" i="1"/>
  <c r="R44" i="1"/>
  <c r="S44" i="1" s="1"/>
  <c r="Q44" i="1"/>
  <c r="U43" i="1"/>
  <c r="R43" i="1"/>
  <c r="S43" i="1" s="1"/>
  <c r="Q43" i="1"/>
  <c r="R42" i="1"/>
  <c r="S42" i="1" s="1"/>
  <c r="Q42" i="1"/>
  <c r="U42" i="1" s="1"/>
  <c r="R41" i="1"/>
  <c r="S41" i="1" s="1"/>
  <c r="Q41" i="1"/>
  <c r="U41" i="1" s="1"/>
  <c r="S40" i="1"/>
  <c r="R40" i="1"/>
  <c r="Q40" i="1"/>
  <c r="U40" i="1" s="1"/>
  <c r="R39" i="1"/>
  <c r="S39" i="1" s="1"/>
  <c r="Q39" i="1"/>
  <c r="U39" i="1" s="1"/>
  <c r="R38" i="1"/>
  <c r="Q38" i="1"/>
  <c r="U38" i="1" s="1"/>
  <c r="U37" i="1"/>
  <c r="R37" i="1"/>
  <c r="S37" i="1" s="1"/>
  <c r="Q37" i="1"/>
  <c r="R36" i="1"/>
  <c r="S36" i="1" s="1"/>
  <c r="T37" i="1" s="1"/>
  <c r="Q36" i="1"/>
  <c r="U36" i="1" s="1"/>
  <c r="V37" i="1" s="1"/>
  <c r="U35" i="1"/>
  <c r="R35" i="1"/>
  <c r="S35" i="1" s="1"/>
  <c r="Q35" i="1"/>
  <c r="U34" i="1"/>
  <c r="R34" i="1"/>
  <c r="S34" i="1" s="1"/>
  <c r="Q34" i="1"/>
  <c r="U33" i="1"/>
  <c r="R33" i="1"/>
  <c r="S33" i="1" s="1"/>
  <c r="Q33" i="1"/>
  <c r="R32" i="1"/>
  <c r="S32" i="1" s="1"/>
  <c r="Q32" i="1"/>
  <c r="U32" i="1" s="1"/>
  <c r="R31" i="1"/>
  <c r="S31" i="1" s="1"/>
  <c r="T32" i="1" s="1"/>
  <c r="Q31" i="1"/>
  <c r="U31" i="1" s="1"/>
  <c r="R30" i="1"/>
  <c r="Q30" i="1"/>
  <c r="U30" i="1" s="1"/>
  <c r="U29" i="1"/>
  <c r="R29" i="1"/>
  <c r="S29" i="1" s="1"/>
  <c r="Q29" i="1"/>
  <c r="U28" i="1"/>
  <c r="R28" i="1"/>
  <c r="Q28" i="1"/>
  <c r="R27" i="1"/>
  <c r="Q27" i="1"/>
  <c r="U27" i="1" s="1"/>
  <c r="U26" i="1"/>
  <c r="R26" i="1"/>
  <c r="S26" i="1" s="1"/>
  <c r="Q26" i="1"/>
  <c r="U25" i="1"/>
  <c r="R25" i="1"/>
  <c r="S25" i="1" s="1"/>
  <c r="Q25" i="1"/>
  <c r="U24" i="1"/>
  <c r="R24" i="1"/>
  <c r="S24" i="1" s="1"/>
  <c r="Q24" i="1"/>
  <c r="U23" i="1"/>
  <c r="R23" i="1"/>
  <c r="S23" i="1" s="1"/>
  <c r="Q23" i="1"/>
  <c r="R22" i="1"/>
  <c r="S22" i="1" s="1"/>
  <c r="Q22" i="1"/>
  <c r="U22" i="1" s="1"/>
  <c r="R21" i="1"/>
  <c r="S21" i="1" s="1"/>
  <c r="Q21" i="1"/>
  <c r="U21" i="1" s="1"/>
  <c r="U20" i="1"/>
  <c r="R20" i="1"/>
  <c r="S20" i="1" s="1"/>
  <c r="Q20" i="1"/>
  <c r="U19" i="1"/>
  <c r="R19" i="1"/>
  <c r="S19" i="1" s="1"/>
  <c r="Q19" i="1"/>
  <c r="U18" i="1"/>
  <c r="R18" i="1"/>
  <c r="S18" i="1" s="1"/>
  <c r="Q18" i="1"/>
  <c r="R17" i="1"/>
  <c r="S17" i="1" s="1"/>
  <c r="Q17" i="1"/>
  <c r="U17" i="1" s="1"/>
  <c r="R16" i="1"/>
  <c r="S16" i="1" s="1"/>
  <c r="Q16" i="1"/>
  <c r="U16" i="1" s="1"/>
  <c r="S15" i="1"/>
  <c r="R15" i="1"/>
  <c r="Q15" i="1"/>
  <c r="U15" i="1" s="1"/>
  <c r="S14" i="1"/>
  <c r="R14" i="1"/>
  <c r="Q14" i="1"/>
  <c r="U14" i="1" s="1"/>
  <c r="S13" i="1"/>
  <c r="R13" i="1"/>
  <c r="Q13" i="1"/>
  <c r="U13" i="1" s="1"/>
  <c r="R12" i="1"/>
  <c r="Q12" i="1"/>
  <c r="U12" i="1" s="1"/>
  <c r="R11" i="1"/>
  <c r="Q11" i="1"/>
  <c r="U11" i="1" s="1"/>
  <c r="S10" i="1"/>
  <c r="R10" i="1"/>
  <c r="Q10" i="1"/>
  <c r="U10" i="1" s="1"/>
  <c r="S9" i="1"/>
  <c r="R9" i="1"/>
  <c r="Q9" i="1"/>
  <c r="U9" i="1" s="1"/>
  <c r="S8" i="1"/>
  <c r="R8" i="1"/>
  <c r="Q8" i="1"/>
  <c r="U8" i="1" s="1"/>
  <c r="R7" i="1"/>
  <c r="S7" i="1" s="1"/>
  <c r="Q7" i="1"/>
  <c r="U7" i="1" s="1"/>
  <c r="R6" i="1"/>
  <c r="S6" i="1" s="1"/>
  <c r="Q6" i="1"/>
  <c r="U6" i="1" s="1"/>
  <c r="V7" i="1" l="1"/>
  <c r="S12" i="1"/>
  <c r="S27" i="1"/>
  <c r="S30" i="1"/>
  <c r="S66" i="1"/>
  <c r="S93" i="1"/>
  <c r="S94" i="5"/>
  <c r="T17" i="1"/>
  <c r="S38" i="1"/>
  <c r="T42" i="1"/>
  <c r="S90" i="1"/>
  <c r="S95" i="1"/>
  <c r="R93" i="5"/>
  <c r="S8" i="5"/>
  <c r="S93" i="5" s="1"/>
  <c r="S11" i="1"/>
  <c r="T12" i="1" s="1"/>
  <c r="S28" i="1"/>
  <c r="S59" i="1"/>
  <c r="R94" i="5"/>
  <c r="R91" i="5"/>
  <c r="S10" i="5"/>
  <c r="S95" i="5" s="1"/>
  <c r="R95" i="5"/>
  <c r="Q94" i="5"/>
  <c r="Q93" i="5"/>
  <c r="S8" i="6"/>
  <c r="S62" i="6"/>
  <c r="U63" i="6"/>
  <c r="U83" i="6" s="1"/>
  <c r="U64" i="6"/>
  <c r="U65" i="6"/>
  <c r="S67" i="6"/>
  <c r="U68" i="6"/>
  <c r="U69" i="6"/>
  <c r="U70" i="6"/>
  <c r="S72" i="6"/>
  <c r="U73" i="6"/>
  <c r="U74" i="6"/>
  <c r="U75" i="6"/>
  <c r="S77" i="6"/>
  <c r="U78" i="6"/>
  <c r="U79" i="6"/>
  <c r="U80" i="6"/>
  <c r="S9" i="7"/>
  <c r="T42" i="5"/>
  <c r="T52" i="5"/>
  <c r="R24" i="16"/>
  <c r="S71" i="1"/>
  <c r="T72" i="1" s="1"/>
  <c r="S76" i="1"/>
  <c r="T77" i="1" s="1"/>
  <c r="S81" i="1"/>
  <c r="T82" i="1" s="1"/>
  <c r="S86" i="1"/>
  <c r="T87" i="1" s="1"/>
  <c r="Q95" i="5"/>
  <c r="S8" i="16"/>
  <c r="S14" i="16"/>
  <c r="S10" i="6"/>
  <c r="S61" i="6"/>
  <c r="S66" i="6"/>
  <c r="T67" i="6" s="1"/>
  <c r="S71" i="6"/>
  <c r="S76" i="6"/>
  <c r="T77" i="6" s="1"/>
  <c r="Q59" i="7"/>
  <c r="S34" i="7"/>
  <c r="S59" i="7" s="1"/>
  <c r="S40" i="7"/>
  <c r="S48" i="7"/>
  <c r="S54" i="7"/>
  <c r="U25" i="16"/>
  <c r="S33" i="7"/>
  <c r="S39" i="7"/>
  <c r="S53" i="7"/>
  <c r="S32" i="7"/>
  <c r="S57" i="7" s="1"/>
  <c r="S37" i="7"/>
  <c r="S42" i="7"/>
  <c r="S47" i="7"/>
  <c r="S52" i="7"/>
  <c r="S9" i="8"/>
  <c r="S12" i="8"/>
  <c r="S21" i="8"/>
  <c r="R74" i="8"/>
  <c r="S26" i="8"/>
  <c r="S31" i="8"/>
  <c r="S42" i="8"/>
  <c r="S47" i="8"/>
  <c r="T47" i="8" s="1"/>
  <c r="S52" i="8"/>
  <c r="S57" i="8"/>
  <c r="S62" i="8"/>
  <c r="S67" i="8"/>
  <c r="T67" i="8" s="1"/>
  <c r="S17" i="9"/>
  <c r="S26" i="9"/>
  <c r="S32" i="9"/>
  <c r="S36" i="9"/>
  <c r="S41" i="9"/>
  <c r="S57" i="9"/>
  <c r="V62" i="9"/>
  <c r="S66" i="9"/>
  <c r="T67" i="9" s="1"/>
  <c r="S71" i="9"/>
  <c r="U52" i="10"/>
  <c r="S18" i="8"/>
  <c r="S19" i="8"/>
  <c r="S20" i="8"/>
  <c r="S23" i="8"/>
  <c r="S24" i="8"/>
  <c r="S25" i="8"/>
  <c r="S28" i="8"/>
  <c r="S29" i="8"/>
  <c r="S30" i="8"/>
  <c r="S39" i="8"/>
  <c r="V67" i="8"/>
  <c r="V17" i="9"/>
  <c r="S23" i="9"/>
  <c r="S24" i="9"/>
  <c r="S79" i="9" s="1"/>
  <c r="S25" i="9"/>
  <c r="S38" i="9"/>
  <c r="S39" i="9"/>
  <c r="S40" i="9"/>
  <c r="S43" i="9"/>
  <c r="S44" i="9"/>
  <c r="S45" i="9"/>
  <c r="S68" i="9"/>
  <c r="S69" i="9"/>
  <c r="S70" i="9"/>
  <c r="S11" i="7"/>
  <c r="R58" i="7"/>
  <c r="R60" i="7"/>
  <c r="S21" i="7"/>
  <c r="S26" i="7"/>
  <c r="S31" i="7"/>
  <c r="T32" i="7" s="1"/>
  <c r="S36" i="7"/>
  <c r="S41" i="7"/>
  <c r="S46" i="7"/>
  <c r="S51" i="7"/>
  <c r="T52" i="7" s="1"/>
  <c r="R75" i="8"/>
  <c r="S11" i="8"/>
  <c r="S22" i="8"/>
  <c r="S27" i="8"/>
  <c r="T27" i="8" s="1"/>
  <c r="S32" i="8"/>
  <c r="S41" i="8"/>
  <c r="S46" i="8"/>
  <c r="S51" i="8"/>
  <c r="T52" i="8" s="1"/>
  <c r="S56" i="8"/>
  <c r="S61" i="8"/>
  <c r="S66" i="8"/>
  <c r="S7" i="9"/>
  <c r="S16" i="9"/>
  <c r="V22" i="9"/>
  <c r="R79" i="9"/>
  <c r="S31" i="9"/>
  <c r="T32" i="9" s="1"/>
  <c r="S37" i="9"/>
  <c r="S42" i="9"/>
  <c r="S47" i="9"/>
  <c r="S56" i="9"/>
  <c r="T57" i="9" s="1"/>
  <c r="S61" i="9"/>
  <c r="S64" i="9"/>
  <c r="S67" i="9"/>
  <c r="S72" i="9"/>
  <c r="S26" i="15"/>
  <c r="T7" i="14"/>
  <c r="S26" i="14"/>
  <c r="T12" i="11"/>
  <c r="T7" i="10"/>
  <c r="S51" i="10"/>
  <c r="U35" i="9"/>
  <c r="T72" i="9"/>
  <c r="V67" i="9"/>
  <c r="T62" i="9"/>
  <c r="V57" i="9"/>
  <c r="T52" i="9"/>
  <c r="T47" i="9"/>
  <c r="V42" i="9"/>
  <c r="T42" i="9"/>
  <c r="Q79" i="9"/>
  <c r="V37" i="9"/>
  <c r="T37" i="9"/>
  <c r="V32" i="9"/>
  <c r="V27" i="9"/>
  <c r="R78" i="9"/>
  <c r="T22" i="9"/>
  <c r="T17" i="9"/>
  <c r="Q77" i="9"/>
  <c r="R76" i="9"/>
  <c r="T12" i="9"/>
  <c r="R77" i="9"/>
  <c r="S77" i="9"/>
  <c r="U77" i="9"/>
  <c r="U79" i="9"/>
  <c r="U76" i="9"/>
  <c r="V7" i="9"/>
  <c r="Q76" i="9"/>
  <c r="S6" i="9"/>
  <c r="V62" i="8"/>
  <c r="T62" i="8"/>
  <c r="V57" i="8"/>
  <c r="T57" i="8"/>
  <c r="V52" i="8"/>
  <c r="V47" i="8"/>
  <c r="V42" i="8"/>
  <c r="T42" i="8"/>
  <c r="S36" i="8"/>
  <c r="S37" i="8"/>
  <c r="Q73" i="8"/>
  <c r="T32" i="8"/>
  <c r="V27" i="8"/>
  <c r="Q75" i="8"/>
  <c r="V22" i="8"/>
  <c r="Q72" i="8"/>
  <c r="U73" i="8"/>
  <c r="S73" i="8"/>
  <c r="V12" i="8"/>
  <c r="U71" i="8"/>
  <c r="T12" i="8"/>
  <c r="S75" i="8"/>
  <c r="Q71" i="8"/>
  <c r="R71" i="8"/>
  <c r="U75" i="8"/>
  <c r="V7" i="8"/>
  <c r="U72" i="8"/>
  <c r="R72" i="8"/>
  <c r="S6" i="8"/>
  <c r="R73" i="8"/>
  <c r="V52" i="7"/>
  <c r="V47" i="7"/>
  <c r="T47" i="7"/>
  <c r="V42" i="7"/>
  <c r="T42" i="7"/>
  <c r="V37" i="7"/>
  <c r="T37" i="7"/>
  <c r="V32" i="7"/>
  <c r="V27" i="7"/>
  <c r="T27" i="7"/>
  <c r="V22" i="7"/>
  <c r="T22" i="7"/>
  <c r="R57" i="7"/>
  <c r="U59" i="7"/>
  <c r="U60" i="7"/>
  <c r="V12" i="7"/>
  <c r="T12" i="7"/>
  <c r="Q57" i="7"/>
  <c r="S60" i="7"/>
  <c r="U56" i="7"/>
  <c r="V7" i="7"/>
  <c r="U57" i="7"/>
  <c r="Q56" i="7"/>
  <c r="R56" i="7"/>
  <c r="S30" i="6"/>
  <c r="V77" i="6"/>
  <c r="V72" i="6"/>
  <c r="T72" i="6"/>
  <c r="V67" i="6"/>
  <c r="V62" i="6"/>
  <c r="T62" i="6"/>
  <c r="S83" i="6"/>
  <c r="S56" i="6"/>
  <c r="S57" i="6"/>
  <c r="U84" i="6"/>
  <c r="Q83" i="6"/>
  <c r="V52" i="6"/>
  <c r="T52" i="6"/>
  <c r="V47" i="6"/>
  <c r="V42" i="6"/>
  <c r="T42" i="6"/>
  <c r="V37" i="6"/>
  <c r="T37" i="6"/>
  <c r="V32" i="6"/>
  <c r="T32" i="6"/>
  <c r="V27" i="6"/>
  <c r="T27" i="6"/>
  <c r="V22" i="6"/>
  <c r="T22" i="6"/>
  <c r="V17" i="6"/>
  <c r="T17" i="6"/>
  <c r="Q82" i="6"/>
  <c r="U81" i="6"/>
  <c r="T12" i="6"/>
  <c r="U12" i="6"/>
  <c r="V12" i="6" s="1"/>
  <c r="Q81" i="6"/>
  <c r="R82" i="6"/>
  <c r="S84" i="6"/>
  <c r="T7" i="6"/>
  <c r="S81" i="6"/>
  <c r="V7" i="6"/>
  <c r="R81" i="6"/>
  <c r="R83" i="6"/>
  <c r="S7" i="6"/>
  <c r="R84" i="6"/>
  <c r="V17" i="16"/>
  <c r="R21" i="16"/>
  <c r="S25" i="16"/>
  <c r="V12" i="16"/>
  <c r="Q22" i="16"/>
  <c r="S23" i="16"/>
  <c r="S24" i="16"/>
  <c r="S22" i="16"/>
  <c r="U23" i="16"/>
  <c r="U24" i="16"/>
  <c r="U21" i="16"/>
  <c r="S21" i="16"/>
  <c r="R22" i="16"/>
  <c r="U22" i="16"/>
  <c r="Q21" i="16"/>
  <c r="V87" i="5"/>
  <c r="T87" i="5"/>
  <c r="V82" i="5"/>
  <c r="T82" i="5"/>
  <c r="V77" i="5"/>
  <c r="T77" i="5"/>
  <c r="V72" i="5"/>
  <c r="T72" i="5"/>
  <c r="V67" i="5"/>
  <c r="T67" i="5"/>
  <c r="V62" i="5"/>
  <c r="T62" i="5"/>
  <c r="V57" i="5"/>
  <c r="T57" i="5"/>
  <c r="V52" i="5"/>
  <c r="V47" i="5"/>
  <c r="T47" i="5"/>
  <c r="V42" i="5"/>
  <c r="V37" i="5"/>
  <c r="T37" i="5"/>
  <c r="V32" i="5"/>
  <c r="V27" i="5"/>
  <c r="R92" i="5"/>
  <c r="V22" i="5"/>
  <c r="T22" i="5"/>
  <c r="S22" i="5"/>
  <c r="S92" i="5" s="1"/>
  <c r="V17" i="5"/>
  <c r="T17" i="5"/>
  <c r="Q92" i="5"/>
  <c r="V12" i="5"/>
  <c r="S11" i="5"/>
  <c r="T12" i="5" s="1"/>
  <c r="V7" i="5"/>
  <c r="T7" i="5"/>
  <c r="Q91" i="5"/>
  <c r="U92" i="1"/>
  <c r="V92" i="1" s="1"/>
  <c r="S91" i="1"/>
  <c r="T92" i="1" s="1"/>
  <c r="V87" i="1"/>
  <c r="V82" i="1"/>
  <c r="V77" i="1"/>
  <c r="V72" i="1"/>
  <c r="T67" i="1"/>
  <c r="U62" i="1"/>
  <c r="V62" i="1" s="1"/>
  <c r="V52" i="1"/>
  <c r="V47" i="1"/>
  <c r="V42" i="1"/>
  <c r="V32" i="1"/>
  <c r="T27" i="1"/>
  <c r="V27" i="1"/>
  <c r="V22" i="1"/>
  <c r="T22" i="1"/>
  <c r="V17" i="1"/>
  <c r="V12" i="1"/>
  <c r="T7" i="1"/>
  <c r="U29" i="13"/>
  <c r="S29" i="13"/>
  <c r="R29" i="13"/>
  <c r="Q29" i="13"/>
  <c r="U28" i="13"/>
  <c r="S28" i="13"/>
  <c r="R28" i="13"/>
  <c r="Q28" i="13"/>
  <c r="S72" i="8" l="1"/>
  <c r="T22" i="8"/>
  <c r="S56" i="7"/>
  <c r="U82" i="6"/>
  <c r="S91" i="5"/>
  <c r="T7" i="9"/>
  <c r="S76" i="9"/>
  <c r="T37" i="8"/>
  <c r="S71" i="8"/>
  <c r="T7" i="8"/>
  <c r="S82" i="6"/>
  <c r="T57" i="6"/>
  <c r="V7" i="16"/>
  <c r="U78" i="9"/>
  <c r="Q78" i="9"/>
  <c r="U30" i="15"/>
  <c r="Q30" i="15"/>
  <c r="S28" i="14"/>
  <c r="S30" i="15" l="1"/>
  <c r="U28" i="14"/>
  <c r="Q28" i="14"/>
  <c r="S78" i="9"/>
  <c r="U58" i="7"/>
  <c r="Q58" i="7"/>
  <c r="S58" i="7"/>
  <c r="R85" i="6"/>
  <c r="U55" i="10" l="1"/>
  <c r="Q55" i="10"/>
  <c r="S55" i="10"/>
  <c r="R55" i="10"/>
  <c r="U80" i="9"/>
  <c r="Q80" i="9"/>
  <c r="S80" i="9"/>
  <c r="R80" i="9"/>
  <c r="U74" i="8"/>
  <c r="Q74" i="8"/>
  <c r="S74" i="8"/>
  <c r="U85" i="6"/>
  <c r="Q85" i="6"/>
  <c r="S85" i="6"/>
  <c r="T22" i="16"/>
  <c r="V22" i="16"/>
  <c r="T27" i="15"/>
  <c r="V27" i="15"/>
  <c r="T27" i="14"/>
  <c r="V27" i="14"/>
  <c r="V27" i="13"/>
  <c r="T27" i="13"/>
  <c r="T27" i="12"/>
  <c r="C100" i="1"/>
  <c r="C99" i="1"/>
  <c r="C98" i="1"/>
  <c r="C97" i="1"/>
  <c r="C96" i="1"/>
  <c r="V27" i="12" l="1"/>
  <c r="V57" i="7"/>
  <c r="V52" i="10"/>
  <c r="V77" i="9"/>
  <c r="V27" i="11"/>
  <c r="T27" i="11"/>
  <c r="T52" i="10"/>
  <c r="T77" i="9"/>
  <c r="V72" i="8"/>
  <c r="T72" i="8"/>
  <c r="T57" i="7"/>
  <c r="T82" i="6"/>
  <c r="P100" i="1"/>
  <c r="P99" i="1"/>
  <c r="P98" i="1"/>
  <c r="P97" i="1"/>
  <c r="O100" i="1"/>
  <c r="O99" i="1"/>
  <c r="O98" i="1"/>
  <c r="O97" i="1"/>
  <c r="N100" i="1"/>
  <c r="N99" i="1"/>
  <c r="N98" i="1"/>
  <c r="N97" i="1"/>
  <c r="M100" i="1"/>
  <c r="M99" i="1"/>
  <c r="M98" i="1"/>
  <c r="M97" i="1"/>
  <c r="L100" i="1"/>
  <c r="L99" i="1"/>
  <c r="L98" i="1"/>
  <c r="L97" i="1"/>
  <c r="K100" i="1"/>
  <c r="K99" i="1"/>
  <c r="K98" i="1"/>
  <c r="K97" i="1"/>
  <c r="J100" i="1"/>
  <c r="J99" i="1"/>
  <c r="J98" i="1"/>
  <c r="J97" i="1"/>
  <c r="I100" i="1"/>
  <c r="I99" i="1"/>
  <c r="I98" i="1"/>
  <c r="I97" i="1"/>
  <c r="H100" i="1"/>
  <c r="H99" i="1"/>
  <c r="H98" i="1"/>
  <c r="H97" i="1"/>
  <c r="G100" i="1"/>
  <c r="G99" i="1"/>
  <c r="G98" i="1"/>
  <c r="G97" i="1"/>
  <c r="F100" i="1"/>
  <c r="F99" i="1"/>
  <c r="F98" i="1"/>
  <c r="F97" i="1"/>
  <c r="E100" i="1"/>
  <c r="E99" i="1"/>
  <c r="E98" i="1"/>
  <c r="E97" i="1"/>
  <c r="P96" i="1"/>
  <c r="O96" i="1"/>
  <c r="N96" i="1"/>
  <c r="M96" i="1"/>
  <c r="L96" i="1"/>
  <c r="K96" i="1"/>
  <c r="J96" i="1"/>
  <c r="I96" i="1"/>
  <c r="H96" i="1"/>
  <c r="G96" i="1"/>
  <c r="F96" i="1"/>
  <c r="E96" i="1"/>
  <c r="R100" i="1"/>
  <c r="R99" i="1"/>
  <c r="R98" i="1"/>
  <c r="R97" i="1"/>
  <c r="R96" i="1"/>
  <c r="U100" i="1"/>
  <c r="U99" i="1"/>
  <c r="U98" i="1"/>
  <c r="U97" i="1"/>
  <c r="Q96" i="1"/>
  <c r="V82" i="6" l="1"/>
  <c r="V92" i="5"/>
  <c r="T92" i="5"/>
  <c r="Q98" i="1"/>
  <c r="Q99" i="1"/>
  <c r="Q97" i="1"/>
  <c r="Q100" i="1"/>
  <c r="S100" i="1"/>
  <c r="S98" i="1"/>
  <c r="S99" i="1"/>
  <c r="S96" i="1" l="1"/>
  <c r="U96" i="1"/>
  <c r="V97" i="1" s="1"/>
  <c r="S97" i="1"/>
  <c r="T97" i="1" l="1"/>
</calcChain>
</file>

<file path=xl/sharedStrings.xml><?xml version="1.0" encoding="utf-8"?>
<sst xmlns="http://schemas.openxmlformats.org/spreadsheetml/2006/main" count="1166" uniqueCount="62">
  <si>
    <t>BIL</t>
  </si>
  <si>
    <t>Calon</t>
  </si>
  <si>
    <t>Tahun</t>
  </si>
  <si>
    <t>Gred Mata Pelajaran</t>
  </si>
  <si>
    <t>A</t>
  </si>
  <si>
    <t>A-</t>
  </si>
  <si>
    <t>B</t>
  </si>
  <si>
    <t>B+</t>
  </si>
  <si>
    <t>B-</t>
  </si>
  <si>
    <t>C+</t>
  </si>
  <si>
    <t>C</t>
  </si>
  <si>
    <t>C-</t>
  </si>
  <si>
    <t>D+</t>
  </si>
  <si>
    <t>D</t>
  </si>
  <si>
    <t>F</t>
  </si>
  <si>
    <t>X</t>
  </si>
  <si>
    <t>Jum. Hadir</t>
  </si>
  <si>
    <t>Jum. Lulus Penuh</t>
  </si>
  <si>
    <t>% Lulus</t>
  </si>
  <si>
    <t>PNGK</t>
  </si>
  <si>
    <t>SEK</t>
  </si>
  <si>
    <t>SMK TUN DR ISMAIL</t>
  </si>
  <si>
    <t>JUMLAH KESELURUHAN</t>
  </si>
  <si>
    <t>SEM 1</t>
  </si>
  <si>
    <t xml:space="preserve">Beza % </t>
  </si>
  <si>
    <t xml:space="preserve">Beza PNGK </t>
  </si>
  <si>
    <t>TOV SEM 1</t>
  </si>
  <si>
    <t>TRIAL SEM 1</t>
  </si>
  <si>
    <t>ETR SEM 1</t>
  </si>
  <si>
    <t>2013(S1)</t>
  </si>
  <si>
    <t>SMK SARSI</t>
  </si>
  <si>
    <t>SMK PARIT BUNGA</t>
  </si>
  <si>
    <t>SMK Dato</t>
  </si>
  <si>
    <t>SMK DATO</t>
  </si>
  <si>
    <t>SMK LEDANG</t>
  </si>
  <si>
    <t>SMK BUKIT PASIR</t>
  </si>
  <si>
    <t>SMK TM ISKANDAR</t>
  </si>
  <si>
    <t>SMK PEKAN BARU</t>
  </si>
  <si>
    <t>SMK T  MAHKOTA</t>
  </si>
  <si>
    <t>SMK RAJA MUDA</t>
  </si>
  <si>
    <t>SMK SRI MUAR</t>
  </si>
  <si>
    <t>SMK TUN PERAK</t>
  </si>
  <si>
    <t>SMK TT Ahmad</t>
  </si>
  <si>
    <t>SMK TUN MAMAT</t>
  </si>
  <si>
    <t>SEK TINGGI MUAR</t>
  </si>
  <si>
    <t>SMK (P) SAB</t>
  </si>
  <si>
    <t>SMK LENGA</t>
  </si>
  <si>
    <t>SMK BUKIT GAMBIR</t>
  </si>
  <si>
    <t xml:space="preserve">PENGAJIAN AM </t>
  </si>
  <si>
    <t>ANALISIS PRESTASI STPM 2014 PENGGAL 1 DAERAH MUAR LEDANG</t>
  </si>
  <si>
    <t>BAHASA MELAYU</t>
  </si>
  <si>
    <t>KESUSASTERAAN MELAYU</t>
  </si>
  <si>
    <t>SEJARAH</t>
  </si>
  <si>
    <t>GEOGRAFI</t>
  </si>
  <si>
    <t>EKONOMI</t>
  </si>
  <si>
    <t>PENGAJIAN PERNIAGAAN</t>
  </si>
  <si>
    <t>SENI VISUAL</t>
  </si>
  <si>
    <t xml:space="preserve">BAHASA TAMIL </t>
  </si>
  <si>
    <t xml:space="preserve">PHYSICS </t>
  </si>
  <si>
    <t>CHEMISTRY</t>
  </si>
  <si>
    <t>BIOLOGY</t>
  </si>
  <si>
    <t>MATHEMATICS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</si>
</sst>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5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0" xfId="0" applyBorder="1" applyAlignment="1">
      <alignment horizontal="center"/>
    </xf>
    <xf numFmtId="2" fontId="0" fillId="0" borderId="3" xfId="0" applyNumberFormat="1" applyFont="1" applyBorder="1" applyAlignment="1">
      <alignment horizontal="center" vertical="center"/>
    </xf>
    <xf numFmtId="0" fontId="5" fillId="0" borderId="35" xfId="2" applyFont="1" applyBorder="1" applyAlignment="1">
      <alignment horizontal="center" vertical="top" wrapText="1"/>
    </xf>
    <xf numFmtId="0" fontId="5" fillId="0" borderId="36" xfId="2" applyFont="1" applyBorder="1" applyAlignment="1">
      <alignment horizontal="center" vertical="top" wrapText="1"/>
    </xf>
    <xf numFmtId="2" fontId="1" fillId="0" borderId="21" xfId="0" applyNumberFormat="1" applyFont="1" applyBorder="1" applyAlignment="1">
      <alignment horizontal="center" vertical="center"/>
    </xf>
    <xf numFmtId="2" fontId="0" fillId="0" borderId="22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1" fillId="0" borderId="22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Border="1"/>
    <xf numFmtId="2" fontId="0" fillId="0" borderId="8" xfId="0" applyNumberFormat="1" applyBorder="1"/>
    <xf numFmtId="0" fontId="0" fillId="0" borderId="8" xfId="0" applyBorder="1"/>
    <xf numFmtId="0" fontId="0" fillId="0" borderId="10" xfId="0" applyBorder="1"/>
    <xf numFmtId="0" fontId="5" fillId="0" borderId="41" xfId="2" applyFont="1" applyBorder="1" applyAlignment="1">
      <alignment horizontal="center" vertical="top" wrapText="1"/>
    </xf>
    <xf numFmtId="0" fontId="0" fillId="0" borderId="31" xfId="0" applyBorder="1"/>
    <xf numFmtId="2" fontId="1" fillId="0" borderId="1" xfId="0" applyNumberFormat="1" applyFont="1" applyBorder="1" applyAlignment="1">
      <alignment horizontal="center" vertical="center"/>
    </xf>
    <xf numFmtId="2" fontId="1" fillId="0" borderId="8" xfId="0" applyNumberFormat="1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0" fillId="2" borderId="27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2" fontId="0" fillId="2" borderId="21" xfId="0" applyNumberFormat="1" applyFill="1" applyBorder="1" applyAlignment="1">
      <alignment horizontal="center"/>
    </xf>
    <xf numFmtId="2" fontId="0" fillId="2" borderId="21" xfId="0" applyNumberFormat="1" applyFont="1" applyFill="1" applyBorder="1" applyAlignment="1">
      <alignment horizontal="center" vertical="center"/>
    </xf>
    <xf numFmtId="0" fontId="0" fillId="2" borderId="6" xfId="0" applyFill="1" applyBorder="1"/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2" borderId="48" xfId="0" applyFont="1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2" borderId="51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52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2" fontId="6" fillId="0" borderId="8" xfId="0" applyNumberFormat="1" applyFont="1" applyBorder="1"/>
    <xf numFmtId="0" fontId="6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  <xf numFmtId="2" fontId="0" fillId="3" borderId="8" xfId="0" applyNumberFormat="1" applyFill="1" applyBorder="1"/>
    <xf numFmtId="0" fontId="0" fillId="3" borderId="15" xfId="0" applyFont="1" applyFill="1" applyBorder="1" applyAlignment="1">
      <alignment horizontal="center"/>
    </xf>
    <xf numFmtId="2" fontId="0" fillId="3" borderId="8" xfId="0" applyNumberFormat="1" applyFont="1" applyFill="1" applyBorder="1"/>
    <xf numFmtId="0" fontId="0" fillId="3" borderId="6" xfId="0" applyFont="1" applyFill="1" applyBorder="1"/>
    <xf numFmtId="0" fontId="0" fillId="3" borderId="1" xfId="0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3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topLeftCell="A77" workbookViewId="0">
      <selection activeCell="D102" sqref="D102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48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7"/>
      <c r="P5" s="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44</v>
      </c>
      <c r="C6" s="57">
        <v>73</v>
      </c>
      <c r="D6" s="57" t="s">
        <v>23</v>
      </c>
      <c r="E6" s="58">
        <v>13</v>
      </c>
      <c r="F6" s="59">
        <v>10</v>
      </c>
      <c r="G6" s="59">
        <v>17</v>
      </c>
      <c r="H6" s="59">
        <v>11</v>
      </c>
      <c r="I6" s="59">
        <v>2</v>
      </c>
      <c r="J6" s="59">
        <v>9</v>
      </c>
      <c r="K6" s="59">
        <v>10</v>
      </c>
      <c r="L6" s="59">
        <v>0</v>
      </c>
      <c r="M6" s="59">
        <v>1</v>
      </c>
      <c r="N6" s="59">
        <v>0</v>
      </c>
      <c r="O6" s="59">
        <v>0</v>
      </c>
      <c r="P6" s="60">
        <v>0</v>
      </c>
      <c r="Q6" s="61">
        <f t="shared" ref="Q6:Q10" si="0">SUM(E6:O6)</f>
        <v>73</v>
      </c>
      <c r="R6" s="62">
        <f>SUM(E6:K6)</f>
        <v>72</v>
      </c>
      <c r="S6" s="63">
        <f>R6/Q6*100</f>
        <v>98.630136986301366</v>
      </c>
      <c r="T6" s="64"/>
      <c r="U6" s="63">
        <f>(E6*4+F6*3.67+G6*3.33+H6*3+I6*2.67+J6*2.33+K6*2+L6*1.67+M6*1.33+N6*1)/Q6</f>
        <v>3.0952054794520549</v>
      </c>
      <c r="V6" s="65"/>
    </row>
    <row r="7" spans="1:22" ht="15.75" thickBot="1" x14ac:dyDescent="0.3">
      <c r="A7" s="115"/>
      <c r="B7" s="117"/>
      <c r="C7" s="8">
        <v>103</v>
      </c>
      <c r="D7" s="8" t="s">
        <v>29</v>
      </c>
      <c r="E7" s="11">
        <v>24</v>
      </c>
      <c r="F7" s="1">
        <v>15</v>
      </c>
      <c r="G7" s="1">
        <v>25</v>
      </c>
      <c r="H7" s="1">
        <v>18</v>
      </c>
      <c r="I7" s="1">
        <v>5</v>
      </c>
      <c r="J7" s="1">
        <v>7</v>
      </c>
      <c r="K7" s="1">
        <v>2</v>
      </c>
      <c r="L7" s="1">
        <v>4</v>
      </c>
      <c r="M7" s="1">
        <v>2</v>
      </c>
      <c r="N7" s="1">
        <v>0</v>
      </c>
      <c r="O7" s="1">
        <v>1</v>
      </c>
      <c r="P7" s="2">
        <v>0</v>
      </c>
      <c r="Q7" s="11">
        <f t="shared" si="0"/>
        <v>103</v>
      </c>
      <c r="R7" s="1">
        <f>SUM(E7:K7)</f>
        <v>96</v>
      </c>
      <c r="S7" s="13">
        <f t="shared" ref="S7:S10" si="1">R7/Q7*100</f>
        <v>93.203883495145632</v>
      </c>
      <c r="T7" s="26">
        <f>S6-S7</f>
        <v>5.4262534911557339</v>
      </c>
      <c r="U7" s="13">
        <f t="shared" ref="U7:U9" si="2">(E7*4+F7*3.67+G7*3.33+H7*3+I7*2.67+J7*2.33+K7*2+L7*1.67+M7*1.33+N7*1)/Q7</f>
        <v>3.2165048543689325</v>
      </c>
      <c r="V7" s="45">
        <f>U6-U7</f>
        <v>-0.12129937491687759</v>
      </c>
    </row>
    <row r="8" spans="1:22" ht="15.75" thickBot="1" x14ac:dyDescent="0.3">
      <c r="A8" s="110" t="s">
        <v>26</v>
      </c>
      <c r="B8" s="111"/>
      <c r="C8" s="22">
        <v>73</v>
      </c>
      <c r="D8" s="22"/>
      <c r="E8" s="25">
        <v>8</v>
      </c>
      <c r="F8" s="23">
        <v>12</v>
      </c>
      <c r="G8" s="23">
        <v>11</v>
      </c>
      <c r="H8" s="23">
        <v>11</v>
      </c>
      <c r="I8" s="23">
        <v>5</v>
      </c>
      <c r="J8" s="23">
        <v>5</v>
      </c>
      <c r="K8" s="23">
        <v>3</v>
      </c>
      <c r="L8" s="23">
        <v>6</v>
      </c>
      <c r="M8" s="23">
        <v>2</v>
      </c>
      <c r="N8" s="23">
        <v>2</v>
      </c>
      <c r="O8" s="23">
        <v>8</v>
      </c>
      <c r="P8" s="24">
        <v>9</v>
      </c>
      <c r="Q8" s="11">
        <f t="shared" si="0"/>
        <v>73</v>
      </c>
      <c r="R8" s="1">
        <f t="shared" ref="R8:R10" si="3">SUM(E8:K8)</f>
        <v>55</v>
      </c>
      <c r="S8" s="13">
        <f t="shared" si="1"/>
        <v>75.342465753424662</v>
      </c>
      <c r="T8" s="13"/>
      <c r="U8" s="13">
        <f t="shared" si="2"/>
        <v>2.6212328767123285</v>
      </c>
      <c r="V8" s="46"/>
    </row>
    <row r="9" spans="1:22" ht="15.75" thickBot="1" x14ac:dyDescent="0.3">
      <c r="A9" s="110" t="s">
        <v>27</v>
      </c>
      <c r="B9" s="111"/>
      <c r="C9" s="22">
        <v>73</v>
      </c>
      <c r="D9" s="22"/>
      <c r="E9" s="25">
        <v>0</v>
      </c>
      <c r="F9" s="23">
        <v>0</v>
      </c>
      <c r="G9" s="23">
        <v>2</v>
      </c>
      <c r="H9" s="23">
        <v>2</v>
      </c>
      <c r="I9" s="23">
        <v>10</v>
      </c>
      <c r="J9" s="23">
        <v>9</v>
      </c>
      <c r="K9" s="23">
        <v>17</v>
      </c>
      <c r="L9" s="23">
        <v>4</v>
      </c>
      <c r="M9" s="23">
        <v>16</v>
      </c>
      <c r="N9" s="23">
        <v>7</v>
      </c>
      <c r="O9" s="23">
        <v>6</v>
      </c>
      <c r="P9" s="24">
        <v>0</v>
      </c>
      <c r="Q9" s="11">
        <f t="shared" si="0"/>
        <v>73</v>
      </c>
      <c r="R9" s="1">
        <f t="shared" si="3"/>
        <v>40</v>
      </c>
      <c r="S9" s="13">
        <f t="shared" si="1"/>
        <v>54.794520547945204</v>
      </c>
      <c r="T9" s="31"/>
      <c r="U9" s="13">
        <f t="shared" si="2"/>
        <v>1.7710958904109588</v>
      </c>
      <c r="V9" s="46"/>
    </row>
    <row r="10" spans="1:22" ht="15.75" thickBot="1" x14ac:dyDescent="0.3">
      <c r="A10" s="112" t="s">
        <v>28</v>
      </c>
      <c r="B10" s="113"/>
      <c r="C10" s="9">
        <v>73</v>
      </c>
      <c r="D10" s="9"/>
      <c r="E10" s="12">
        <v>6</v>
      </c>
      <c r="F10" s="4">
        <v>10</v>
      </c>
      <c r="G10" s="4">
        <v>10</v>
      </c>
      <c r="H10" s="4">
        <v>13</v>
      </c>
      <c r="I10" s="4">
        <v>15</v>
      </c>
      <c r="J10" s="4">
        <v>10</v>
      </c>
      <c r="K10" s="4">
        <v>9</v>
      </c>
      <c r="L10" s="4">
        <v>0</v>
      </c>
      <c r="M10" s="4">
        <v>0</v>
      </c>
      <c r="N10" s="4">
        <v>0</v>
      </c>
      <c r="O10" s="4">
        <v>0</v>
      </c>
      <c r="P10" s="10">
        <v>0</v>
      </c>
      <c r="Q10" s="12">
        <f t="shared" si="0"/>
        <v>73</v>
      </c>
      <c r="R10" s="4">
        <f t="shared" si="3"/>
        <v>73</v>
      </c>
      <c r="S10" s="30">
        <f t="shared" si="1"/>
        <v>100</v>
      </c>
      <c r="T10" s="30"/>
      <c r="U10" s="30">
        <f>(E10*4+F10*3.67+G10*3.33+H10*3+I10*2.67+J10*2.33+K10*2+L10*1.67+M10*1.33+N10*1)/Q10</f>
        <v>2.9363013698630138</v>
      </c>
      <c r="V10" s="47"/>
    </row>
    <row r="11" spans="1:22" ht="15" customHeight="1" x14ac:dyDescent="0.25">
      <c r="A11" s="114">
        <v>2</v>
      </c>
      <c r="B11" s="116" t="s">
        <v>34</v>
      </c>
      <c r="C11" s="57">
        <v>40</v>
      </c>
      <c r="D11" s="57" t="s">
        <v>23</v>
      </c>
      <c r="E11" s="58">
        <v>4</v>
      </c>
      <c r="F11" s="59">
        <v>4</v>
      </c>
      <c r="G11" s="59">
        <v>7</v>
      </c>
      <c r="H11" s="59">
        <v>9</v>
      </c>
      <c r="I11" s="59">
        <v>7</v>
      </c>
      <c r="J11" s="59">
        <v>3</v>
      </c>
      <c r="K11" s="59">
        <v>3</v>
      </c>
      <c r="L11" s="59">
        <v>0</v>
      </c>
      <c r="M11" s="59">
        <v>1</v>
      </c>
      <c r="N11" s="59">
        <v>0</v>
      </c>
      <c r="O11" s="59">
        <v>1</v>
      </c>
      <c r="P11" s="60">
        <v>1</v>
      </c>
      <c r="Q11" s="61">
        <f t="shared" ref="Q11" si="4">SUM(E11:O11)</f>
        <v>39</v>
      </c>
      <c r="R11" s="62">
        <f>SUM(E11:K11)</f>
        <v>37</v>
      </c>
      <c r="S11" s="63">
        <f>R11/Q11*100</f>
        <v>94.871794871794862</v>
      </c>
      <c r="T11" s="64"/>
      <c r="U11" s="63">
        <f>(E11*4+F11*3.67+G11*3.33+H11*3+I11*2.67+J11*2.33+K11*2+L11*1.67+M11*1.33+N11*1)/Q11</f>
        <v>2.9230769230769229</v>
      </c>
      <c r="V11" s="65"/>
    </row>
    <row r="12" spans="1:22" ht="15.75" thickBot="1" x14ac:dyDescent="0.3">
      <c r="A12" s="115"/>
      <c r="B12" s="117"/>
      <c r="C12" s="8">
        <v>56</v>
      </c>
      <c r="D12" s="8" t="s">
        <v>29</v>
      </c>
      <c r="E12" s="11">
        <v>11</v>
      </c>
      <c r="F12" s="1">
        <v>5</v>
      </c>
      <c r="G12" s="1">
        <v>13</v>
      </c>
      <c r="H12" s="1">
        <v>9</v>
      </c>
      <c r="I12" s="1">
        <v>5</v>
      </c>
      <c r="J12" s="1">
        <v>4</v>
      </c>
      <c r="K12" s="1">
        <v>7</v>
      </c>
      <c r="L12" s="1">
        <v>1</v>
      </c>
      <c r="M12" s="1">
        <v>0</v>
      </c>
      <c r="N12" s="1">
        <v>1</v>
      </c>
      <c r="O12" s="1">
        <v>0</v>
      </c>
      <c r="P12" s="2">
        <v>0</v>
      </c>
      <c r="Q12" s="11">
        <f>SUM(E12:O12)</f>
        <v>56</v>
      </c>
      <c r="R12" s="1">
        <f>SUM(E12:K12)</f>
        <v>54</v>
      </c>
      <c r="S12" s="13">
        <f t="shared" ref="S12:S15" si="5">R12/Q12*100</f>
        <v>96.428571428571431</v>
      </c>
      <c r="T12" s="26">
        <f>S11-S12</f>
        <v>-1.556776556776569</v>
      </c>
      <c r="U12" s="13">
        <f t="shared" ref="U12:U15" si="6">(E12*4+F12*3.67+G12*3.33+H12*3+I12*2.67+J12*2.33+K12*2+L12*1.67+M12*1.33+N12*1)/Q12</f>
        <v>3.071071428571428</v>
      </c>
      <c r="V12" s="45">
        <f>U11-U12</f>
        <v>-0.1479945054945051</v>
      </c>
    </row>
    <row r="13" spans="1:22" ht="15.75" thickBot="1" x14ac:dyDescent="0.3">
      <c r="A13" s="110" t="s">
        <v>26</v>
      </c>
      <c r="B13" s="111"/>
      <c r="C13" s="22">
        <v>40</v>
      </c>
      <c r="D13" s="22"/>
      <c r="E13" s="25">
        <v>0</v>
      </c>
      <c r="F13" s="23">
        <v>2</v>
      </c>
      <c r="G13" s="23">
        <v>5</v>
      </c>
      <c r="H13" s="23">
        <v>6</v>
      </c>
      <c r="I13" s="23">
        <v>5</v>
      </c>
      <c r="J13" s="23">
        <v>3</v>
      </c>
      <c r="K13" s="23">
        <v>8</v>
      </c>
      <c r="L13" s="23">
        <v>3</v>
      </c>
      <c r="M13" s="23">
        <v>4</v>
      </c>
      <c r="N13" s="23">
        <v>2</v>
      </c>
      <c r="O13" s="23">
        <v>2</v>
      </c>
      <c r="P13" s="24">
        <v>0</v>
      </c>
      <c r="Q13" s="11">
        <f>SUM(E13:O13)</f>
        <v>40</v>
      </c>
      <c r="R13" s="1">
        <f t="shared" ref="R13:R15" si="7">SUM(E13:K13)</f>
        <v>29</v>
      </c>
      <c r="S13" s="13">
        <f t="shared" si="5"/>
        <v>72.5</v>
      </c>
      <c r="T13" s="13"/>
      <c r="U13" s="13">
        <f t="shared" si="6"/>
        <v>2.2664999999999997</v>
      </c>
      <c r="V13" s="46"/>
    </row>
    <row r="14" spans="1:22" ht="15.75" thickBot="1" x14ac:dyDescent="0.3">
      <c r="A14" s="110" t="s">
        <v>27</v>
      </c>
      <c r="B14" s="111"/>
      <c r="C14" s="22">
        <v>40</v>
      </c>
      <c r="D14" s="22"/>
      <c r="E14" s="25">
        <v>0</v>
      </c>
      <c r="F14" s="23">
        <v>1</v>
      </c>
      <c r="G14" s="23">
        <v>7</v>
      </c>
      <c r="H14" s="23">
        <v>4</v>
      </c>
      <c r="I14" s="23">
        <v>7</v>
      </c>
      <c r="J14" s="23">
        <v>3</v>
      </c>
      <c r="K14" s="23">
        <v>8</v>
      </c>
      <c r="L14" s="23">
        <v>4</v>
      </c>
      <c r="M14" s="23">
        <v>3</v>
      </c>
      <c r="N14" s="23">
        <v>1</v>
      </c>
      <c r="O14" s="23">
        <v>2</v>
      </c>
      <c r="P14" s="24">
        <v>0</v>
      </c>
      <c r="Q14" s="11">
        <f>SUM(E14:O14)</f>
        <v>40</v>
      </c>
      <c r="R14" s="1">
        <f t="shared" si="7"/>
        <v>30</v>
      </c>
      <c r="S14" s="13">
        <f t="shared" si="5"/>
        <v>75</v>
      </c>
      <c r="T14" s="31"/>
      <c r="U14" s="13">
        <f t="shared" si="6"/>
        <v>2.3082500000000001</v>
      </c>
      <c r="V14" s="46"/>
    </row>
    <row r="15" spans="1:22" ht="15.75" thickBot="1" x14ac:dyDescent="0.3">
      <c r="A15" s="112" t="s">
        <v>28</v>
      </c>
      <c r="B15" s="113"/>
      <c r="C15" s="9">
        <v>40</v>
      </c>
      <c r="D15" s="9"/>
      <c r="E15" s="12">
        <v>3</v>
      </c>
      <c r="F15" s="4">
        <v>3</v>
      </c>
      <c r="G15" s="4">
        <v>10</v>
      </c>
      <c r="H15" s="4">
        <v>10</v>
      </c>
      <c r="I15" s="4">
        <v>6</v>
      </c>
      <c r="J15" s="4">
        <v>3</v>
      </c>
      <c r="K15" s="4">
        <v>5</v>
      </c>
      <c r="L15" s="4">
        <v>0</v>
      </c>
      <c r="M15" s="4">
        <v>0</v>
      </c>
      <c r="N15" s="4">
        <v>0</v>
      </c>
      <c r="O15" s="4">
        <v>0</v>
      </c>
      <c r="P15" s="10">
        <v>0</v>
      </c>
      <c r="Q15" s="12">
        <f>SUM(E15:O15)</f>
        <v>40</v>
      </c>
      <c r="R15" s="4">
        <f t="shared" si="7"/>
        <v>40</v>
      </c>
      <c r="S15" s="30">
        <f t="shared" si="5"/>
        <v>100</v>
      </c>
      <c r="T15" s="30"/>
      <c r="U15" s="30">
        <f t="shared" si="6"/>
        <v>2.9829999999999997</v>
      </c>
      <c r="V15" s="47"/>
    </row>
    <row r="16" spans="1:22" ht="15" customHeight="1" x14ac:dyDescent="0.25">
      <c r="A16" s="114">
        <v>3</v>
      </c>
      <c r="B16" s="116" t="s">
        <v>21</v>
      </c>
      <c r="C16" s="57">
        <v>33</v>
      </c>
      <c r="D16" s="57" t="s">
        <v>23</v>
      </c>
      <c r="E16" s="58">
        <v>5</v>
      </c>
      <c r="F16" s="59">
        <v>0</v>
      </c>
      <c r="G16" s="59">
        <v>1</v>
      </c>
      <c r="H16" s="59">
        <v>9</v>
      </c>
      <c r="I16" s="59">
        <v>2</v>
      </c>
      <c r="J16" s="59">
        <v>4</v>
      </c>
      <c r="K16" s="59">
        <v>6</v>
      </c>
      <c r="L16" s="59">
        <v>1</v>
      </c>
      <c r="M16" s="59">
        <v>1</v>
      </c>
      <c r="N16" s="59">
        <v>0</v>
      </c>
      <c r="O16" s="59">
        <v>1</v>
      </c>
      <c r="P16" s="60">
        <v>3</v>
      </c>
      <c r="Q16" s="61">
        <f t="shared" ref="Q16:Q25" si="8">SUM(E16:O16)</f>
        <v>30</v>
      </c>
      <c r="R16" s="62">
        <f>SUM(E16:K16)</f>
        <v>27</v>
      </c>
      <c r="S16" s="63">
        <f>R16/Q16*100</f>
        <v>90</v>
      </c>
      <c r="T16" s="64"/>
      <c r="U16" s="63">
        <f>(E16*4+F16*3.67+G16*3.33+H16*3+I16*2.67+J16*2.33+K16*2+L16*1.67+M16*1.33+N16*1)/Q16</f>
        <v>2.6663333333333337</v>
      </c>
      <c r="V16" s="65"/>
    </row>
    <row r="17" spans="1:22" ht="15.75" thickBot="1" x14ac:dyDescent="0.3">
      <c r="A17" s="115"/>
      <c r="B17" s="117"/>
      <c r="C17" s="8">
        <v>40</v>
      </c>
      <c r="D17" s="8" t="s">
        <v>29</v>
      </c>
      <c r="E17" s="11">
        <v>0</v>
      </c>
      <c r="F17" s="1">
        <v>2</v>
      </c>
      <c r="G17" s="1">
        <v>6</v>
      </c>
      <c r="H17" s="1">
        <v>7</v>
      </c>
      <c r="I17" s="1">
        <v>6</v>
      </c>
      <c r="J17" s="1">
        <v>5</v>
      </c>
      <c r="K17" s="1">
        <v>5</v>
      </c>
      <c r="L17" s="1">
        <v>1</v>
      </c>
      <c r="M17" s="1">
        <v>6</v>
      </c>
      <c r="N17" s="1">
        <v>0</v>
      </c>
      <c r="O17" s="1">
        <v>1</v>
      </c>
      <c r="P17" s="2">
        <v>1</v>
      </c>
      <c r="Q17" s="11">
        <f t="shared" si="8"/>
        <v>39</v>
      </c>
      <c r="R17" s="1">
        <f t="shared" ref="R17:R20" si="9">SUM(E17:K17)</f>
        <v>31</v>
      </c>
      <c r="S17" s="13">
        <f t="shared" ref="S17:S20" si="10">R17/Q17*100</f>
        <v>79.487179487179489</v>
      </c>
      <c r="T17" s="26">
        <f>S16-S17</f>
        <v>10.512820512820511</v>
      </c>
      <c r="U17" s="13">
        <f t="shared" ref="U17:U20" si="11">(E17*4+F17*3.67+G17*3.33+H17*3+I17*2.67+J17*2.33+K17*2+L17*1.67+M17*1.33+N17*1)/Q17</f>
        <v>2.4523076923076927</v>
      </c>
      <c r="V17" s="45">
        <f>U16-U17</f>
        <v>0.21402564102564092</v>
      </c>
    </row>
    <row r="18" spans="1:22" ht="15.75" thickBot="1" x14ac:dyDescent="0.3">
      <c r="A18" s="110" t="s">
        <v>26</v>
      </c>
      <c r="B18" s="111"/>
      <c r="C18" s="22">
        <v>31</v>
      </c>
      <c r="D18" s="22"/>
      <c r="E18" s="25">
        <v>0</v>
      </c>
      <c r="F18" s="23">
        <v>1</v>
      </c>
      <c r="G18" s="23">
        <v>2</v>
      </c>
      <c r="H18" s="23">
        <v>4</v>
      </c>
      <c r="I18" s="23">
        <v>3</v>
      </c>
      <c r="J18" s="23">
        <v>4</v>
      </c>
      <c r="K18" s="23">
        <v>6</v>
      </c>
      <c r="L18" s="23">
        <v>3</v>
      </c>
      <c r="M18" s="23">
        <v>5</v>
      </c>
      <c r="N18" s="23">
        <v>1</v>
      </c>
      <c r="O18" s="23">
        <v>2</v>
      </c>
      <c r="P18" s="24">
        <v>0</v>
      </c>
      <c r="Q18" s="11">
        <f t="shared" si="8"/>
        <v>31</v>
      </c>
      <c r="R18" s="1">
        <f t="shared" si="9"/>
        <v>20</v>
      </c>
      <c r="S18" s="13">
        <f t="shared" si="10"/>
        <v>64.516129032258064</v>
      </c>
      <c r="T18" s="13"/>
      <c r="U18" s="13">
        <f t="shared" si="11"/>
        <v>2.0748387096774192</v>
      </c>
      <c r="V18" s="46"/>
    </row>
    <row r="19" spans="1:22" ht="15.75" thickBot="1" x14ac:dyDescent="0.3">
      <c r="A19" s="110" t="s">
        <v>27</v>
      </c>
      <c r="B19" s="111"/>
      <c r="C19" s="22">
        <v>31</v>
      </c>
      <c r="D19" s="22"/>
      <c r="E19" s="25">
        <v>0</v>
      </c>
      <c r="F19" s="23">
        <v>2</v>
      </c>
      <c r="G19" s="23">
        <v>4</v>
      </c>
      <c r="H19" s="23">
        <v>11</v>
      </c>
      <c r="I19" s="23">
        <v>2</v>
      </c>
      <c r="J19" s="23">
        <v>6</v>
      </c>
      <c r="K19" s="23">
        <v>3</v>
      </c>
      <c r="L19" s="23">
        <v>2</v>
      </c>
      <c r="M19" s="23">
        <v>0</v>
      </c>
      <c r="N19" s="23">
        <v>1</v>
      </c>
      <c r="O19" s="23">
        <v>0</v>
      </c>
      <c r="P19" s="24">
        <v>0</v>
      </c>
      <c r="Q19" s="11">
        <f t="shared" si="8"/>
        <v>31</v>
      </c>
      <c r="R19" s="1">
        <f t="shared" si="9"/>
        <v>28</v>
      </c>
      <c r="S19" s="13">
        <f t="shared" si="10"/>
        <v>90.322580645161281</v>
      </c>
      <c r="T19" s="31"/>
      <c r="U19" s="13">
        <f t="shared" si="11"/>
        <v>2.6877419354838712</v>
      </c>
      <c r="V19" s="46"/>
    </row>
    <row r="20" spans="1:22" ht="15.75" thickBot="1" x14ac:dyDescent="0.3">
      <c r="A20" s="112" t="s">
        <v>28</v>
      </c>
      <c r="B20" s="113"/>
      <c r="C20" s="9">
        <v>31</v>
      </c>
      <c r="D20" s="9"/>
      <c r="E20" s="12">
        <v>5</v>
      </c>
      <c r="F20" s="4">
        <v>5</v>
      </c>
      <c r="G20" s="4">
        <v>7</v>
      </c>
      <c r="H20" s="4">
        <v>5</v>
      </c>
      <c r="I20" s="4">
        <v>4</v>
      </c>
      <c r="J20" s="4">
        <v>2</v>
      </c>
      <c r="K20" s="4">
        <v>3</v>
      </c>
      <c r="L20" s="4">
        <v>0</v>
      </c>
      <c r="M20" s="4">
        <v>0</v>
      </c>
      <c r="N20" s="4">
        <v>0</v>
      </c>
      <c r="O20" s="4">
        <v>0</v>
      </c>
      <c r="P20" s="10">
        <v>0</v>
      </c>
      <c r="Q20" s="12">
        <f t="shared" si="8"/>
        <v>31</v>
      </c>
      <c r="R20" s="4">
        <f t="shared" si="9"/>
        <v>31</v>
      </c>
      <c r="S20" s="30">
        <f t="shared" si="10"/>
        <v>100</v>
      </c>
      <c r="T20" s="30"/>
      <c r="U20" s="30">
        <f t="shared" si="11"/>
        <v>3.161290322580645</v>
      </c>
      <c r="V20" s="47"/>
    </row>
    <row r="21" spans="1:22" x14ac:dyDescent="0.25">
      <c r="A21" s="114">
        <v>4</v>
      </c>
      <c r="B21" s="116" t="s">
        <v>30</v>
      </c>
      <c r="C21" s="57">
        <v>35</v>
      </c>
      <c r="D21" s="57" t="s">
        <v>23</v>
      </c>
      <c r="E21" s="58">
        <v>1</v>
      </c>
      <c r="F21" s="59">
        <v>3</v>
      </c>
      <c r="G21" s="59">
        <v>3</v>
      </c>
      <c r="H21" s="59">
        <v>7</v>
      </c>
      <c r="I21" s="59">
        <v>3</v>
      </c>
      <c r="J21" s="59">
        <v>7</v>
      </c>
      <c r="K21" s="59">
        <v>7</v>
      </c>
      <c r="L21" s="59">
        <v>0</v>
      </c>
      <c r="M21" s="59">
        <v>1</v>
      </c>
      <c r="N21" s="59">
        <v>1</v>
      </c>
      <c r="O21" s="59">
        <v>0</v>
      </c>
      <c r="P21" s="60">
        <v>2</v>
      </c>
      <c r="Q21" s="61">
        <f t="shared" si="8"/>
        <v>33</v>
      </c>
      <c r="R21" s="62">
        <f>SUM(E21:K21)</f>
        <v>31</v>
      </c>
      <c r="S21" s="63">
        <f>R21/Q21*100</f>
        <v>93.939393939393938</v>
      </c>
      <c r="T21" s="64"/>
      <c r="U21" s="63">
        <f>(E21*4+F21*3.67+G21*3.33+H21*3+I21*2.67+J21*2.33+K21*2+L21*1.67+M21*1.33+N21*1)/Q21</f>
        <v>2.6257575757575755</v>
      </c>
      <c r="V21" s="65"/>
    </row>
    <row r="22" spans="1:22" ht="15.75" thickBot="1" x14ac:dyDescent="0.3">
      <c r="A22" s="115"/>
      <c r="B22" s="117"/>
      <c r="C22" s="8">
        <v>42</v>
      </c>
      <c r="D22" s="8" t="s">
        <v>29</v>
      </c>
      <c r="E22" s="11">
        <v>2</v>
      </c>
      <c r="F22" s="1">
        <v>1</v>
      </c>
      <c r="G22" s="1">
        <v>6</v>
      </c>
      <c r="H22" s="1">
        <v>7</v>
      </c>
      <c r="I22" s="1">
        <v>7</v>
      </c>
      <c r="J22" s="1">
        <v>6</v>
      </c>
      <c r="K22" s="1">
        <v>5</v>
      </c>
      <c r="L22" s="1">
        <v>1</v>
      </c>
      <c r="M22" s="1">
        <v>2</v>
      </c>
      <c r="N22" s="1">
        <v>1</v>
      </c>
      <c r="O22" s="1">
        <v>4</v>
      </c>
      <c r="P22" s="2">
        <v>0</v>
      </c>
      <c r="Q22" s="11">
        <f t="shared" si="8"/>
        <v>42</v>
      </c>
      <c r="R22" s="1">
        <f>SUM(E22:K22)</f>
        <v>34</v>
      </c>
      <c r="S22" s="13">
        <f t="shared" ref="S22:S25" si="12">R22/Q22*100</f>
        <v>80.952380952380949</v>
      </c>
      <c r="T22" s="26">
        <f>S21-S22</f>
        <v>12.987012987012989</v>
      </c>
      <c r="U22" s="13">
        <f t="shared" ref="U22:U25" si="13">(E22*4+F22*3.67+G22*3.33+H22*3+I22*2.67+J22*2.33+K22*2+L22*1.67+M22*1.33+N22*1)/Q22</f>
        <v>2.3964285714285714</v>
      </c>
      <c r="V22" s="45">
        <f>U21-U22</f>
        <v>0.22932900432900416</v>
      </c>
    </row>
    <row r="23" spans="1:22" ht="15.75" thickBot="1" x14ac:dyDescent="0.3">
      <c r="A23" s="110" t="s">
        <v>26</v>
      </c>
      <c r="B23" s="111"/>
      <c r="C23" s="22">
        <v>35</v>
      </c>
      <c r="D23" s="22"/>
      <c r="E23" s="25">
        <v>2</v>
      </c>
      <c r="F23" s="23">
        <v>2</v>
      </c>
      <c r="G23" s="23">
        <v>3</v>
      </c>
      <c r="H23" s="23">
        <v>6</v>
      </c>
      <c r="I23" s="23">
        <v>9</v>
      </c>
      <c r="J23" s="23">
        <v>4</v>
      </c>
      <c r="K23" s="23">
        <v>4</v>
      </c>
      <c r="L23" s="23">
        <v>3</v>
      </c>
      <c r="M23" s="23">
        <v>2</v>
      </c>
      <c r="N23" s="23">
        <v>0</v>
      </c>
      <c r="O23" s="23">
        <v>0</v>
      </c>
      <c r="P23" s="24">
        <v>0</v>
      </c>
      <c r="Q23" s="11">
        <f>SUM(E23:O23)</f>
        <v>35</v>
      </c>
      <c r="R23" s="1">
        <f t="shared" ref="R23:R25" si="14">SUM(E23:K23)</f>
        <v>30</v>
      </c>
      <c r="S23" s="13">
        <f t="shared" si="12"/>
        <v>85.714285714285708</v>
      </c>
      <c r="T23" s="13"/>
      <c r="U23" s="13">
        <f t="shared" si="13"/>
        <v>2.6385714285714288</v>
      </c>
      <c r="V23" s="46"/>
    </row>
    <row r="24" spans="1:22" ht="15.75" thickBot="1" x14ac:dyDescent="0.3">
      <c r="A24" s="110" t="s">
        <v>27</v>
      </c>
      <c r="B24" s="111"/>
      <c r="C24" s="22">
        <v>35</v>
      </c>
      <c r="D24" s="22"/>
      <c r="E24" s="25">
        <v>2</v>
      </c>
      <c r="F24" s="23">
        <v>2</v>
      </c>
      <c r="G24" s="23">
        <v>3</v>
      </c>
      <c r="H24" s="23">
        <v>6</v>
      </c>
      <c r="I24" s="23">
        <v>9</v>
      </c>
      <c r="J24" s="23">
        <v>4</v>
      </c>
      <c r="K24" s="23">
        <v>4</v>
      </c>
      <c r="L24" s="23">
        <v>3</v>
      </c>
      <c r="M24" s="23">
        <v>2</v>
      </c>
      <c r="N24" s="23">
        <v>0</v>
      </c>
      <c r="O24" s="23">
        <v>0</v>
      </c>
      <c r="P24" s="24">
        <v>0</v>
      </c>
      <c r="Q24" s="11">
        <f t="shared" si="8"/>
        <v>35</v>
      </c>
      <c r="R24" s="1">
        <f t="shared" si="14"/>
        <v>30</v>
      </c>
      <c r="S24" s="13">
        <f t="shared" si="12"/>
        <v>85.714285714285708</v>
      </c>
      <c r="T24" s="31"/>
      <c r="U24" s="13">
        <f t="shared" si="13"/>
        <v>2.6385714285714288</v>
      </c>
      <c r="V24" s="46"/>
    </row>
    <row r="25" spans="1:22" ht="15.75" thickBot="1" x14ac:dyDescent="0.3">
      <c r="A25" s="112" t="s">
        <v>28</v>
      </c>
      <c r="B25" s="113"/>
      <c r="C25" s="9">
        <v>35</v>
      </c>
      <c r="D25" s="9"/>
      <c r="E25" s="25">
        <v>2</v>
      </c>
      <c r="F25" s="23">
        <v>2</v>
      </c>
      <c r="G25" s="23">
        <v>3</v>
      </c>
      <c r="H25" s="23">
        <v>6</v>
      </c>
      <c r="I25" s="23">
        <v>9</v>
      </c>
      <c r="J25" s="23">
        <v>4</v>
      </c>
      <c r="K25" s="23">
        <v>9</v>
      </c>
      <c r="L25" s="23">
        <v>0</v>
      </c>
      <c r="M25" s="23">
        <v>0</v>
      </c>
      <c r="N25" s="23">
        <v>0</v>
      </c>
      <c r="O25" s="23">
        <v>0</v>
      </c>
      <c r="P25" s="24">
        <v>0</v>
      </c>
      <c r="Q25" s="12">
        <f t="shared" si="8"/>
        <v>35</v>
      </c>
      <c r="R25" s="4">
        <f t="shared" si="14"/>
        <v>35</v>
      </c>
      <c r="S25" s="30">
        <f t="shared" si="12"/>
        <v>100</v>
      </c>
      <c r="T25" s="30"/>
      <c r="U25" s="30">
        <f t="shared" si="13"/>
        <v>2.7051428571428575</v>
      </c>
      <c r="V25" s="47"/>
    </row>
    <row r="26" spans="1:22" ht="15" customHeight="1" x14ac:dyDescent="0.25">
      <c r="A26" s="114">
        <v>5</v>
      </c>
      <c r="B26" s="116" t="s">
        <v>35</v>
      </c>
      <c r="C26" s="57">
        <v>18</v>
      </c>
      <c r="D26" s="57" t="s">
        <v>23</v>
      </c>
      <c r="E26" s="58">
        <v>0</v>
      </c>
      <c r="F26" s="59">
        <v>1</v>
      </c>
      <c r="G26" s="59">
        <v>4</v>
      </c>
      <c r="H26" s="59">
        <v>2</v>
      </c>
      <c r="I26" s="59">
        <v>0</v>
      </c>
      <c r="J26" s="59">
        <v>3</v>
      </c>
      <c r="K26" s="59">
        <v>3</v>
      </c>
      <c r="L26" s="59">
        <v>2</v>
      </c>
      <c r="M26" s="59">
        <v>3</v>
      </c>
      <c r="N26" s="59">
        <v>0</v>
      </c>
      <c r="O26" s="59">
        <v>0</v>
      </c>
      <c r="P26" s="60">
        <v>0</v>
      </c>
      <c r="Q26" s="61">
        <f t="shared" ref="Q26" si="15">SUM(E26:O26)</f>
        <v>18</v>
      </c>
      <c r="R26" s="62">
        <f>SUM(E26:K26)</f>
        <v>13</v>
      </c>
      <c r="S26" s="63">
        <f>R26/Q26*100</f>
        <v>72.222222222222214</v>
      </c>
      <c r="T26" s="64"/>
      <c r="U26" s="63">
        <f>(E26*4+F26*3.67+G26*3.33+H26*3+I26*2.67+J26*2.33+K26*2+L26*1.67+M26*1.33+N26*1)/Q26</f>
        <v>2.4061111111111115</v>
      </c>
      <c r="V26" s="65"/>
    </row>
    <row r="27" spans="1:22" ht="15.75" thickBot="1" x14ac:dyDescent="0.3">
      <c r="A27" s="115"/>
      <c r="B27" s="117"/>
      <c r="C27" s="8">
        <v>17</v>
      </c>
      <c r="D27" s="8" t="s">
        <v>29</v>
      </c>
      <c r="E27" s="11">
        <v>0</v>
      </c>
      <c r="F27" s="1">
        <v>0</v>
      </c>
      <c r="G27" s="1">
        <v>1</v>
      </c>
      <c r="H27" s="1">
        <v>1</v>
      </c>
      <c r="I27" s="1">
        <v>0</v>
      </c>
      <c r="J27" s="1">
        <v>5</v>
      </c>
      <c r="K27" s="1">
        <v>4</v>
      </c>
      <c r="L27" s="1">
        <v>0</v>
      </c>
      <c r="M27" s="1">
        <v>2</v>
      </c>
      <c r="N27" s="1">
        <v>0</v>
      </c>
      <c r="O27" s="1">
        <v>4</v>
      </c>
      <c r="P27" s="2">
        <v>0</v>
      </c>
      <c r="Q27" s="11">
        <f>SUM(E27:O27)</f>
        <v>17</v>
      </c>
      <c r="R27" s="1">
        <f>SUM(E27:K27)</f>
        <v>11</v>
      </c>
      <c r="S27" s="13">
        <f t="shared" ref="S27:S30" si="16">R27/Q27*100</f>
        <v>64.705882352941174</v>
      </c>
      <c r="T27" s="26">
        <f>S26-S27</f>
        <v>7.5163398692810404</v>
      </c>
      <c r="U27" s="13">
        <f t="shared" ref="U27:U30" si="17">(E27*4+F27*3.67+G27*3.33+H27*3+I27*2.67+J27*2.33+K27*2+L27*1.67+M27*1.33+N27*1)/Q27</f>
        <v>1.6847058823529413</v>
      </c>
      <c r="V27" s="45">
        <f>U26-U27</f>
        <v>0.72140522875817026</v>
      </c>
    </row>
    <row r="28" spans="1:22" ht="15.75" thickBot="1" x14ac:dyDescent="0.3">
      <c r="A28" s="110" t="s">
        <v>26</v>
      </c>
      <c r="B28" s="111"/>
      <c r="C28" s="22">
        <v>18</v>
      </c>
      <c r="D28" s="22"/>
      <c r="E28" s="25">
        <v>0</v>
      </c>
      <c r="F28" s="23">
        <v>0</v>
      </c>
      <c r="G28" s="23">
        <v>1</v>
      </c>
      <c r="H28" s="23">
        <v>1</v>
      </c>
      <c r="I28" s="23">
        <v>1</v>
      </c>
      <c r="J28" s="23">
        <v>3</v>
      </c>
      <c r="K28" s="23">
        <v>2</v>
      </c>
      <c r="L28" s="23">
        <v>3</v>
      </c>
      <c r="M28" s="23">
        <v>4</v>
      </c>
      <c r="N28" s="23">
        <v>3</v>
      </c>
      <c r="O28" s="23">
        <v>0</v>
      </c>
      <c r="P28" s="24">
        <v>0</v>
      </c>
      <c r="Q28" s="11">
        <f>SUM(E28:O28)</f>
        <v>18</v>
      </c>
      <c r="R28" s="1">
        <f t="shared" ref="R28:R30" si="18">SUM(E28:K28)</f>
        <v>8</v>
      </c>
      <c r="S28" s="13">
        <f t="shared" si="16"/>
        <v>44.444444444444443</v>
      </c>
      <c r="T28" s="13"/>
      <c r="U28" s="13">
        <f t="shared" si="17"/>
        <v>1.8511111111111112</v>
      </c>
      <c r="V28" s="46"/>
    </row>
    <row r="29" spans="1:22" ht="15" customHeight="1" thickBot="1" x14ac:dyDescent="0.3">
      <c r="A29" s="110" t="s">
        <v>27</v>
      </c>
      <c r="B29" s="111"/>
      <c r="C29" s="22">
        <v>18</v>
      </c>
      <c r="D29" s="22"/>
      <c r="E29" s="25">
        <v>0</v>
      </c>
      <c r="F29" s="23">
        <v>0</v>
      </c>
      <c r="G29" s="23">
        <v>0</v>
      </c>
      <c r="H29" s="23">
        <v>1</v>
      </c>
      <c r="I29" s="23">
        <v>1</v>
      </c>
      <c r="J29" s="23">
        <v>3</v>
      </c>
      <c r="K29" s="23">
        <v>2</v>
      </c>
      <c r="L29" s="23">
        <v>3</v>
      </c>
      <c r="M29" s="23">
        <v>4</v>
      </c>
      <c r="N29" s="23">
        <v>1</v>
      </c>
      <c r="O29" s="23">
        <v>3</v>
      </c>
      <c r="P29" s="24">
        <v>0</v>
      </c>
      <c r="Q29" s="11">
        <f>SUM(E29:O29)</f>
        <v>18</v>
      </c>
      <c r="R29" s="1">
        <f t="shared" si="18"/>
        <v>7</v>
      </c>
      <c r="S29" s="13">
        <f t="shared" si="16"/>
        <v>38.888888888888893</v>
      </c>
      <c r="T29" s="31"/>
      <c r="U29" s="13">
        <f t="shared" si="17"/>
        <v>1.5550000000000002</v>
      </c>
      <c r="V29" s="46"/>
    </row>
    <row r="30" spans="1:22" ht="15.75" thickBot="1" x14ac:dyDescent="0.3">
      <c r="A30" s="112" t="s">
        <v>28</v>
      </c>
      <c r="B30" s="113"/>
      <c r="C30" s="9">
        <v>18</v>
      </c>
      <c r="D30" s="9"/>
      <c r="E30" s="12">
        <v>0</v>
      </c>
      <c r="F30" s="4">
        <v>1</v>
      </c>
      <c r="G30" s="4">
        <v>3</v>
      </c>
      <c r="H30" s="4">
        <v>3</v>
      </c>
      <c r="I30" s="4">
        <v>3</v>
      </c>
      <c r="J30" s="4">
        <v>1</v>
      </c>
      <c r="K30" s="4">
        <v>7</v>
      </c>
      <c r="L30" s="4">
        <v>0</v>
      </c>
      <c r="M30" s="4">
        <v>0</v>
      </c>
      <c r="N30" s="4">
        <v>0</v>
      </c>
      <c r="O30" s="4">
        <v>0</v>
      </c>
      <c r="P30" s="10">
        <v>0</v>
      </c>
      <c r="Q30" s="12">
        <f>SUM(E30:O30)</f>
        <v>18</v>
      </c>
      <c r="R30" s="4">
        <f t="shared" si="18"/>
        <v>18</v>
      </c>
      <c r="S30" s="30">
        <f t="shared" si="16"/>
        <v>100</v>
      </c>
      <c r="T30" s="30"/>
      <c r="U30" s="30">
        <f t="shared" si="17"/>
        <v>2.6111111111111112</v>
      </c>
      <c r="V30" s="47"/>
    </row>
    <row r="31" spans="1:22" x14ac:dyDescent="0.25">
      <c r="A31" s="114">
        <v>6</v>
      </c>
      <c r="B31" s="116" t="s">
        <v>42</v>
      </c>
      <c r="C31" s="57">
        <v>16</v>
      </c>
      <c r="D31" s="57" t="s">
        <v>23</v>
      </c>
      <c r="E31" s="58">
        <v>0</v>
      </c>
      <c r="F31" s="59">
        <v>1</v>
      </c>
      <c r="G31" s="59">
        <v>2</v>
      </c>
      <c r="H31" s="59">
        <v>5</v>
      </c>
      <c r="I31" s="59">
        <v>0</v>
      </c>
      <c r="J31" s="59">
        <v>1</v>
      </c>
      <c r="K31" s="59">
        <v>2</v>
      </c>
      <c r="L31" s="59">
        <v>0</v>
      </c>
      <c r="M31" s="59">
        <v>3</v>
      </c>
      <c r="N31" s="59">
        <v>1</v>
      </c>
      <c r="O31" s="59">
        <v>1</v>
      </c>
      <c r="P31" s="60">
        <v>0</v>
      </c>
      <c r="Q31" s="61">
        <f t="shared" ref="Q31:Q35" si="19">SUM(E31:O31)</f>
        <v>16</v>
      </c>
      <c r="R31" s="62">
        <f>SUM(E31:K31)</f>
        <v>11</v>
      </c>
      <c r="S31" s="63">
        <f>R31/Q31*100</f>
        <v>68.75</v>
      </c>
      <c r="T31" s="64"/>
      <c r="U31" s="63">
        <f>(E31*4+F31*3.67+G31*3.33+H31*3+I31*2.67+J31*2.33+K31*2+L31*1.67+M31*1.33+N31*1)/Q31</f>
        <v>2.2906249999999999</v>
      </c>
      <c r="V31" s="65"/>
    </row>
    <row r="32" spans="1:22" ht="15.75" thickBot="1" x14ac:dyDescent="0.3">
      <c r="A32" s="115"/>
      <c r="B32" s="117"/>
      <c r="C32" s="8">
        <v>11</v>
      </c>
      <c r="D32" s="8" t="s">
        <v>29</v>
      </c>
      <c r="E32" s="11">
        <v>0</v>
      </c>
      <c r="F32" s="1">
        <v>0</v>
      </c>
      <c r="G32" s="1">
        <v>1</v>
      </c>
      <c r="H32" s="1">
        <v>1</v>
      </c>
      <c r="I32" s="1">
        <v>3</v>
      </c>
      <c r="J32" s="1">
        <v>3</v>
      </c>
      <c r="K32" s="1">
        <v>1</v>
      </c>
      <c r="L32" s="1">
        <v>0</v>
      </c>
      <c r="M32" s="1">
        <v>2</v>
      </c>
      <c r="N32" s="1">
        <v>0</v>
      </c>
      <c r="O32" s="1">
        <v>0</v>
      </c>
      <c r="P32" s="2">
        <v>0</v>
      </c>
      <c r="Q32" s="11">
        <f t="shared" si="19"/>
        <v>11</v>
      </c>
      <c r="R32" s="1">
        <f>SUM(E32:K32)</f>
        <v>9</v>
      </c>
      <c r="S32" s="13">
        <f t="shared" ref="S32:S35" si="20">R32/Q32*100</f>
        <v>81.818181818181827</v>
      </c>
      <c r="T32" s="26">
        <f>S31-S32</f>
        <v>-13.068181818181827</v>
      </c>
      <c r="U32" s="13">
        <f t="shared" ref="U32:U34" si="21">(E32*4+F32*3.67+G32*3.33+H32*3+I32*2.67+J32*2.33+K32*2+L32*1.67+M32*1.33+N32*1)/Q32</f>
        <v>2.3627272727272728</v>
      </c>
      <c r="V32" s="45">
        <f>U31-U32</f>
        <v>-7.2102272727272876E-2</v>
      </c>
    </row>
    <row r="33" spans="1:22" ht="15.75" thickBot="1" x14ac:dyDescent="0.3">
      <c r="A33" s="110" t="s">
        <v>26</v>
      </c>
      <c r="B33" s="111"/>
      <c r="C33" s="22">
        <v>16</v>
      </c>
      <c r="D33" s="22"/>
      <c r="E33" s="25">
        <v>0</v>
      </c>
      <c r="F33" s="23">
        <v>1</v>
      </c>
      <c r="G33" s="23">
        <v>2</v>
      </c>
      <c r="H33" s="23">
        <v>2</v>
      </c>
      <c r="I33" s="23">
        <v>1</v>
      </c>
      <c r="J33" s="23">
        <v>7</v>
      </c>
      <c r="K33" s="23">
        <v>3</v>
      </c>
      <c r="L33" s="23">
        <v>0</v>
      </c>
      <c r="M33" s="23">
        <v>0</v>
      </c>
      <c r="N33" s="23">
        <v>0</v>
      </c>
      <c r="O33" s="23">
        <v>0</v>
      </c>
      <c r="P33" s="24">
        <v>0</v>
      </c>
      <c r="Q33" s="11">
        <f t="shared" si="19"/>
        <v>16</v>
      </c>
      <c r="R33" s="1">
        <f t="shared" ref="R33:R35" si="22">SUM(E33:K33)</f>
        <v>16</v>
      </c>
      <c r="S33" s="13">
        <f t="shared" si="20"/>
        <v>100</v>
      </c>
      <c r="T33" s="13"/>
      <c r="U33" s="13">
        <f t="shared" si="21"/>
        <v>2.5818750000000001</v>
      </c>
      <c r="V33" s="46"/>
    </row>
    <row r="34" spans="1:22" ht="15.75" thickBot="1" x14ac:dyDescent="0.3">
      <c r="A34" s="110" t="s">
        <v>27</v>
      </c>
      <c r="B34" s="111"/>
      <c r="C34" s="22">
        <v>16</v>
      </c>
      <c r="D34" s="22"/>
      <c r="E34" s="25">
        <v>1</v>
      </c>
      <c r="F34" s="23">
        <v>1</v>
      </c>
      <c r="G34" s="23">
        <v>6</v>
      </c>
      <c r="H34" s="23">
        <v>0</v>
      </c>
      <c r="I34" s="23">
        <v>2</v>
      </c>
      <c r="J34" s="23">
        <v>2</v>
      </c>
      <c r="K34" s="23">
        <v>4</v>
      </c>
      <c r="L34" s="23">
        <v>0</v>
      </c>
      <c r="M34" s="23">
        <v>0</v>
      </c>
      <c r="N34" s="23">
        <v>0</v>
      </c>
      <c r="O34" s="23">
        <v>0</v>
      </c>
      <c r="P34" s="24">
        <v>0</v>
      </c>
      <c r="Q34" s="11">
        <f t="shared" si="19"/>
        <v>16</v>
      </c>
      <c r="R34" s="1">
        <f t="shared" si="22"/>
        <v>16</v>
      </c>
      <c r="S34" s="13">
        <f t="shared" si="20"/>
        <v>100</v>
      </c>
      <c r="T34" s="31"/>
      <c r="U34" s="13">
        <f t="shared" si="21"/>
        <v>2.8531249999999995</v>
      </c>
      <c r="V34" s="46"/>
    </row>
    <row r="35" spans="1:22" ht="15.75" thickBot="1" x14ac:dyDescent="0.3">
      <c r="A35" s="112" t="s">
        <v>28</v>
      </c>
      <c r="B35" s="113"/>
      <c r="C35" s="9">
        <v>16</v>
      </c>
      <c r="D35" s="9"/>
      <c r="E35" s="12">
        <v>1</v>
      </c>
      <c r="F35" s="4">
        <v>1</v>
      </c>
      <c r="G35" s="4">
        <v>2</v>
      </c>
      <c r="H35" s="4">
        <v>2</v>
      </c>
      <c r="I35" s="4">
        <v>2</v>
      </c>
      <c r="J35" s="4">
        <v>1</v>
      </c>
      <c r="K35" s="4">
        <v>7</v>
      </c>
      <c r="L35" s="4">
        <v>0</v>
      </c>
      <c r="M35" s="4">
        <v>0</v>
      </c>
      <c r="N35" s="4">
        <v>0</v>
      </c>
      <c r="O35" s="4">
        <v>0</v>
      </c>
      <c r="P35" s="10">
        <v>0</v>
      </c>
      <c r="Q35" s="12">
        <f t="shared" si="19"/>
        <v>16</v>
      </c>
      <c r="R35" s="4">
        <f t="shared" si="22"/>
        <v>16</v>
      </c>
      <c r="S35" s="30">
        <f t="shared" si="20"/>
        <v>100</v>
      </c>
      <c r="T35" s="30"/>
      <c r="U35" s="30">
        <f>(E35*4+F35*3.67+G35*3.33+H35*3+I35*2.67+J35*2.33+K35*2+L35*1.67+M35*1.33+N35*1)/Q35</f>
        <v>2.625</v>
      </c>
      <c r="V35" s="47"/>
    </row>
    <row r="36" spans="1:22" x14ac:dyDescent="0.25">
      <c r="A36" s="114">
        <v>7</v>
      </c>
      <c r="B36" s="116" t="s">
        <v>32</v>
      </c>
      <c r="C36" s="57">
        <v>127</v>
      </c>
      <c r="D36" s="57" t="s">
        <v>23</v>
      </c>
      <c r="E36" s="58">
        <v>8</v>
      </c>
      <c r="F36" s="59">
        <v>2</v>
      </c>
      <c r="G36" s="59">
        <v>11</v>
      </c>
      <c r="H36" s="59">
        <v>23</v>
      </c>
      <c r="I36" s="59">
        <v>8</v>
      </c>
      <c r="J36" s="59">
        <v>11</v>
      </c>
      <c r="K36" s="59">
        <v>13</v>
      </c>
      <c r="L36" s="59">
        <v>6</v>
      </c>
      <c r="M36" s="59">
        <v>12</v>
      </c>
      <c r="N36" s="59">
        <v>4</v>
      </c>
      <c r="O36" s="59">
        <v>12</v>
      </c>
      <c r="P36" s="60">
        <v>17</v>
      </c>
      <c r="Q36" s="61">
        <f t="shared" ref="Q36" si="23">SUM(E36:O36)</f>
        <v>110</v>
      </c>
      <c r="R36" s="62">
        <f>SUM(E36:K36)</f>
        <v>76</v>
      </c>
      <c r="S36" s="63">
        <f>R36/Q36*100</f>
        <v>69.090909090909093</v>
      </c>
      <c r="T36" s="64"/>
      <c r="U36" s="63">
        <f>(E36*4+F36*3.67+G36*3.33+H36*3+I36*2.67+J36*2.33+K36*2+L36*1.67+M36*1.33+N36*1)/Q36</f>
        <v>2.254</v>
      </c>
      <c r="V36" s="65"/>
    </row>
    <row r="37" spans="1:22" ht="15.75" thickBot="1" x14ac:dyDescent="0.3">
      <c r="A37" s="115"/>
      <c r="B37" s="117"/>
      <c r="C37" s="8">
        <v>162</v>
      </c>
      <c r="D37" s="8" t="s">
        <v>29</v>
      </c>
      <c r="E37" s="11">
        <v>11</v>
      </c>
      <c r="F37" s="1">
        <v>10</v>
      </c>
      <c r="G37" s="1">
        <v>17</v>
      </c>
      <c r="H37" s="1">
        <v>23</v>
      </c>
      <c r="I37" s="1">
        <v>14</v>
      </c>
      <c r="J37" s="1">
        <v>26</v>
      </c>
      <c r="K37" s="1">
        <v>26</v>
      </c>
      <c r="L37" s="1">
        <v>7</v>
      </c>
      <c r="M37" s="1">
        <v>9</v>
      </c>
      <c r="N37" s="1">
        <v>0</v>
      </c>
      <c r="O37" s="1">
        <v>14</v>
      </c>
      <c r="P37" s="2">
        <v>5</v>
      </c>
      <c r="Q37" s="11">
        <f>SUM(E37:O37)</f>
        <v>157</v>
      </c>
      <c r="R37" s="1">
        <f>SUM(E37:K37)</f>
        <v>127</v>
      </c>
      <c r="S37" s="13">
        <f t="shared" ref="S37:S40" si="24">R37/Q37*100</f>
        <v>80.891719745222929</v>
      </c>
      <c r="T37" s="26">
        <f>S36-S37</f>
        <v>-11.800810654313835</v>
      </c>
      <c r="U37" s="13">
        <f t="shared" ref="U37:U40" si="25">(E37*4+F37*3.67+G37*3.33+H37*3+I37*2.67+J37*2.33+K37*2+L37*1.67+M37*1.33+N37*1)/Q37</f>
        <v>2.4199363057324841</v>
      </c>
      <c r="V37" s="45">
        <f>U36-U37</f>
        <v>-0.16593630573248408</v>
      </c>
    </row>
    <row r="38" spans="1:22" ht="15.75" thickBot="1" x14ac:dyDescent="0.3">
      <c r="A38" s="110" t="s">
        <v>26</v>
      </c>
      <c r="B38" s="111"/>
      <c r="C38" s="22">
        <v>118</v>
      </c>
      <c r="D38" s="22"/>
      <c r="E38" s="25">
        <v>0</v>
      </c>
      <c r="F38" s="23">
        <v>3</v>
      </c>
      <c r="G38" s="23">
        <v>8</v>
      </c>
      <c r="H38" s="23">
        <v>8</v>
      </c>
      <c r="I38" s="23">
        <v>12</v>
      </c>
      <c r="J38" s="23">
        <v>6</v>
      </c>
      <c r="K38" s="23">
        <v>25</v>
      </c>
      <c r="L38" s="23">
        <v>12</v>
      </c>
      <c r="M38" s="23">
        <v>14</v>
      </c>
      <c r="N38" s="23">
        <v>14</v>
      </c>
      <c r="O38" s="23">
        <v>15</v>
      </c>
      <c r="P38" s="24">
        <v>1</v>
      </c>
      <c r="Q38" s="11">
        <f>SUM(E38:O38)</f>
        <v>117</v>
      </c>
      <c r="R38" s="1">
        <f t="shared" ref="R38:R40" si="26">SUM(E38:K38)</f>
        <v>62</v>
      </c>
      <c r="S38" s="13">
        <f t="shared" si="24"/>
        <v>52.991452991452995</v>
      </c>
      <c r="T38" s="13"/>
      <c r="U38" s="13">
        <f t="shared" si="25"/>
        <v>1.7976923076923077</v>
      </c>
      <c r="V38" s="46"/>
    </row>
    <row r="39" spans="1:22" ht="15.75" customHeight="1" thickBot="1" x14ac:dyDescent="0.3">
      <c r="A39" s="110" t="s">
        <v>27</v>
      </c>
      <c r="B39" s="111"/>
      <c r="C39" s="22">
        <v>118</v>
      </c>
      <c r="D39" s="22"/>
      <c r="E39" s="25">
        <v>0</v>
      </c>
      <c r="F39" s="23">
        <v>3</v>
      </c>
      <c r="G39" s="23">
        <v>8</v>
      </c>
      <c r="H39" s="23">
        <v>8</v>
      </c>
      <c r="I39" s="23">
        <v>12</v>
      </c>
      <c r="J39" s="23">
        <v>6</v>
      </c>
      <c r="K39" s="23">
        <v>25</v>
      </c>
      <c r="L39" s="23">
        <v>12</v>
      </c>
      <c r="M39" s="23">
        <v>14</v>
      </c>
      <c r="N39" s="23">
        <v>14</v>
      </c>
      <c r="O39" s="23">
        <v>15</v>
      </c>
      <c r="P39" s="24">
        <v>1</v>
      </c>
      <c r="Q39" s="11">
        <f>SUM(E39:O39)</f>
        <v>117</v>
      </c>
      <c r="R39" s="1">
        <f t="shared" si="26"/>
        <v>62</v>
      </c>
      <c r="S39" s="13">
        <f t="shared" si="24"/>
        <v>52.991452991452995</v>
      </c>
      <c r="T39" s="31"/>
      <c r="U39" s="13">
        <f t="shared" si="25"/>
        <v>1.7976923076923077</v>
      </c>
      <c r="V39" s="46"/>
    </row>
    <row r="40" spans="1:22" ht="15.75" thickBot="1" x14ac:dyDescent="0.3">
      <c r="A40" s="112" t="s">
        <v>28</v>
      </c>
      <c r="B40" s="113"/>
      <c r="C40" s="9">
        <v>118</v>
      </c>
      <c r="D40" s="9"/>
      <c r="E40" s="12">
        <v>10</v>
      </c>
      <c r="F40" s="4">
        <v>8</v>
      </c>
      <c r="G40" s="4">
        <v>13</v>
      </c>
      <c r="H40" s="4">
        <v>27</v>
      </c>
      <c r="I40" s="4">
        <v>17</v>
      </c>
      <c r="J40" s="4">
        <v>17</v>
      </c>
      <c r="K40" s="4">
        <v>19</v>
      </c>
      <c r="L40" s="4">
        <v>3</v>
      </c>
      <c r="M40" s="4">
        <v>4</v>
      </c>
      <c r="N40" s="4">
        <v>0</v>
      </c>
      <c r="O40" s="4">
        <v>0</v>
      </c>
      <c r="P40" s="10">
        <v>0</v>
      </c>
      <c r="Q40" s="12">
        <f>SUM(E40:O40)</f>
        <v>118</v>
      </c>
      <c r="R40" s="4">
        <f t="shared" si="26"/>
        <v>111</v>
      </c>
      <c r="S40" s="30">
        <f t="shared" si="24"/>
        <v>94.067796610169495</v>
      </c>
      <c r="T40" s="30"/>
      <c r="U40" s="30">
        <f t="shared" si="25"/>
        <v>2.7710169491525427</v>
      </c>
      <c r="V40" s="47"/>
    </row>
    <row r="41" spans="1:22" x14ac:dyDescent="0.25">
      <c r="A41" s="114">
        <v>8</v>
      </c>
      <c r="B41" s="116" t="s">
        <v>40</v>
      </c>
      <c r="C41" s="57">
        <v>18</v>
      </c>
      <c r="D41" s="57" t="s">
        <v>23</v>
      </c>
      <c r="E41" s="58">
        <v>1</v>
      </c>
      <c r="F41" s="59">
        <v>0</v>
      </c>
      <c r="G41" s="59">
        <v>3</v>
      </c>
      <c r="H41" s="59">
        <v>2</v>
      </c>
      <c r="I41" s="59">
        <v>3</v>
      </c>
      <c r="J41" s="59">
        <v>2</v>
      </c>
      <c r="K41" s="59">
        <v>2</v>
      </c>
      <c r="L41" s="59">
        <v>1</v>
      </c>
      <c r="M41" s="59">
        <v>1</v>
      </c>
      <c r="N41" s="59">
        <v>0</v>
      </c>
      <c r="O41" s="59">
        <v>3</v>
      </c>
      <c r="P41" s="60">
        <v>0</v>
      </c>
      <c r="Q41" s="61">
        <f t="shared" ref="Q41:Q49" si="27">SUM(E41:O41)</f>
        <v>18</v>
      </c>
      <c r="R41" s="62">
        <f>SUM(E41:K41)</f>
        <v>13</v>
      </c>
      <c r="S41" s="63">
        <f>R41/Q41*100</f>
        <v>72.222222222222214</v>
      </c>
      <c r="T41" s="64"/>
      <c r="U41" s="63">
        <f>(E41*4+F41*3.67+G41*3.33+H41*3+I41*2.67+J41*2.33+K41*2+L41*1.67+M41*1.33+N41*1)/Q41</f>
        <v>2.2033333333333331</v>
      </c>
      <c r="V41" s="65"/>
    </row>
    <row r="42" spans="1:22" ht="15.75" thickBot="1" x14ac:dyDescent="0.3">
      <c r="A42" s="115"/>
      <c r="B42" s="117"/>
      <c r="C42" s="8">
        <v>28</v>
      </c>
      <c r="D42" s="8" t="s">
        <v>29</v>
      </c>
      <c r="E42" s="11">
        <v>2</v>
      </c>
      <c r="F42" s="1">
        <v>3</v>
      </c>
      <c r="G42" s="1">
        <v>5</v>
      </c>
      <c r="H42" s="1">
        <v>4</v>
      </c>
      <c r="I42" s="1">
        <v>4</v>
      </c>
      <c r="J42" s="1">
        <v>5</v>
      </c>
      <c r="K42" s="1">
        <v>3</v>
      </c>
      <c r="L42" s="1">
        <v>1</v>
      </c>
      <c r="M42" s="1">
        <v>0</v>
      </c>
      <c r="N42" s="1">
        <v>0</v>
      </c>
      <c r="O42" s="1">
        <v>1</v>
      </c>
      <c r="P42" s="2">
        <v>0</v>
      </c>
      <c r="Q42" s="11">
        <f t="shared" si="27"/>
        <v>28</v>
      </c>
      <c r="R42" s="1">
        <f>SUM(E42:K42)</f>
        <v>26</v>
      </c>
      <c r="S42" s="13">
        <f t="shared" ref="S42:S45" si="28">R42/Q42*100</f>
        <v>92.857142857142861</v>
      </c>
      <c r="T42" s="26">
        <f>S41-S42</f>
        <v>-20.634920634920647</v>
      </c>
      <c r="U42" s="13">
        <f t="shared" ref="U42:U44" si="29">(E42*4+F42*3.67+G42*3.33+H42*3+I42*2.67+J42*2.33+K42*2+L42*1.67+M42*1.33+N42*1)/Q42</f>
        <v>2.7735714285714286</v>
      </c>
      <c r="V42" s="45">
        <f>U41-U42</f>
        <v>-0.57023809523809543</v>
      </c>
    </row>
    <row r="43" spans="1:22" ht="15.75" thickBot="1" x14ac:dyDescent="0.3">
      <c r="A43" s="110" t="s">
        <v>26</v>
      </c>
      <c r="B43" s="111"/>
      <c r="C43" s="22">
        <v>18</v>
      </c>
      <c r="D43" s="22"/>
      <c r="E43" s="25">
        <v>0</v>
      </c>
      <c r="F43" s="23">
        <v>0</v>
      </c>
      <c r="G43" s="23">
        <v>0</v>
      </c>
      <c r="H43" s="23">
        <v>2</v>
      </c>
      <c r="I43" s="23">
        <v>2</v>
      </c>
      <c r="J43" s="23">
        <v>3</v>
      </c>
      <c r="K43" s="23">
        <v>2</v>
      </c>
      <c r="L43" s="23">
        <v>3</v>
      </c>
      <c r="M43" s="23">
        <v>2</v>
      </c>
      <c r="N43" s="23">
        <v>2</v>
      </c>
      <c r="O43" s="23">
        <v>2</v>
      </c>
      <c r="P43" s="24">
        <v>0</v>
      </c>
      <c r="Q43" s="11">
        <f t="shared" si="27"/>
        <v>18</v>
      </c>
      <c r="R43" s="1">
        <f t="shared" ref="R43:R45" si="30">SUM(E43:K43)</f>
        <v>9</v>
      </c>
      <c r="S43" s="13">
        <f t="shared" si="28"/>
        <v>50</v>
      </c>
      <c r="T43" s="13"/>
      <c r="U43" s="13">
        <f t="shared" si="29"/>
        <v>1.7777777777777777</v>
      </c>
      <c r="V43" s="46"/>
    </row>
    <row r="44" spans="1:22" ht="15.75" thickBot="1" x14ac:dyDescent="0.3">
      <c r="A44" s="110" t="s">
        <v>27</v>
      </c>
      <c r="B44" s="111"/>
      <c r="C44" s="22">
        <v>18</v>
      </c>
      <c r="D44" s="22"/>
      <c r="E44" s="25">
        <v>0</v>
      </c>
      <c r="F44" s="23">
        <v>0</v>
      </c>
      <c r="G44" s="23">
        <v>0</v>
      </c>
      <c r="H44" s="23">
        <v>2</v>
      </c>
      <c r="I44" s="23">
        <v>2</v>
      </c>
      <c r="J44" s="23">
        <v>3</v>
      </c>
      <c r="K44" s="23">
        <v>2</v>
      </c>
      <c r="L44" s="23">
        <v>3</v>
      </c>
      <c r="M44" s="23">
        <v>2</v>
      </c>
      <c r="N44" s="23">
        <v>2</v>
      </c>
      <c r="O44" s="23">
        <v>2</v>
      </c>
      <c r="P44" s="24">
        <v>0</v>
      </c>
      <c r="Q44" s="11">
        <f t="shared" si="27"/>
        <v>18</v>
      </c>
      <c r="R44" s="1">
        <f t="shared" si="30"/>
        <v>9</v>
      </c>
      <c r="S44" s="13">
        <f t="shared" si="28"/>
        <v>50</v>
      </c>
      <c r="T44" s="31"/>
      <c r="U44" s="13">
        <f t="shared" si="29"/>
        <v>1.7777777777777777</v>
      </c>
      <c r="V44" s="46"/>
    </row>
    <row r="45" spans="1:22" ht="15.75" thickBot="1" x14ac:dyDescent="0.3">
      <c r="A45" s="112" t="s">
        <v>28</v>
      </c>
      <c r="B45" s="113"/>
      <c r="C45" s="9">
        <v>18</v>
      </c>
      <c r="D45" s="9"/>
      <c r="E45" s="12">
        <v>0</v>
      </c>
      <c r="F45" s="4">
        <v>0</v>
      </c>
      <c r="G45" s="4">
        <v>1</v>
      </c>
      <c r="H45" s="4">
        <v>3</v>
      </c>
      <c r="I45" s="4">
        <v>4</v>
      </c>
      <c r="J45" s="4">
        <v>4</v>
      </c>
      <c r="K45" s="4">
        <v>4</v>
      </c>
      <c r="L45" s="4">
        <v>2</v>
      </c>
      <c r="M45" s="4">
        <v>0</v>
      </c>
      <c r="N45" s="4">
        <v>0</v>
      </c>
      <c r="O45" s="4">
        <v>0</v>
      </c>
      <c r="P45" s="10">
        <v>0</v>
      </c>
      <c r="Q45" s="12">
        <f t="shared" si="27"/>
        <v>18</v>
      </c>
      <c r="R45" s="4">
        <f t="shared" si="30"/>
        <v>16</v>
      </c>
      <c r="S45" s="30">
        <f t="shared" si="28"/>
        <v>88.888888888888886</v>
      </c>
      <c r="T45" s="30"/>
      <c r="U45" s="30">
        <f>(E45*4+F45*3.67+G45*3.33+H45*3+I45*2.67+J45*2.33+K45*2+L45*1.67+M45*1.33+N45*1)/Q45</f>
        <v>2.4261111111111111</v>
      </c>
      <c r="V45" s="47"/>
    </row>
    <row r="46" spans="1:22" x14ac:dyDescent="0.25">
      <c r="A46" s="114">
        <v>9</v>
      </c>
      <c r="B46" s="116" t="s">
        <v>45</v>
      </c>
      <c r="C46" s="57">
        <v>52</v>
      </c>
      <c r="D46" s="57" t="s">
        <v>23</v>
      </c>
      <c r="E46" s="58">
        <v>1</v>
      </c>
      <c r="F46" s="59">
        <v>1</v>
      </c>
      <c r="G46" s="59">
        <v>6</v>
      </c>
      <c r="H46" s="59">
        <v>9</v>
      </c>
      <c r="I46" s="59">
        <v>5</v>
      </c>
      <c r="J46" s="59">
        <v>3</v>
      </c>
      <c r="K46" s="59">
        <v>6</v>
      </c>
      <c r="L46" s="59">
        <v>3</v>
      </c>
      <c r="M46" s="59">
        <v>6</v>
      </c>
      <c r="N46" s="59">
        <v>2</v>
      </c>
      <c r="O46" s="59">
        <v>6</v>
      </c>
      <c r="P46" s="60">
        <v>4</v>
      </c>
      <c r="Q46" s="61">
        <f t="shared" si="27"/>
        <v>48</v>
      </c>
      <c r="R46" s="62">
        <f>SUM(E46:K46)</f>
        <v>31</v>
      </c>
      <c r="S46" s="63">
        <f>R46/Q46*100</f>
        <v>64.583333333333343</v>
      </c>
      <c r="T46" s="64"/>
      <c r="U46" s="63">
        <f>(E46*4+F46*3.67+G46*3.33+H46*3+I46*2.67+J46*2.33+K46*2+L46*1.67+M46*1.33+N46*1)/Q46</f>
        <v>2.1245833333333333</v>
      </c>
      <c r="V46" s="65"/>
    </row>
    <row r="47" spans="1:22" ht="15.75" thickBot="1" x14ac:dyDescent="0.3">
      <c r="A47" s="115"/>
      <c r="B47" s="117"/>
      <c r="C47" s="93">
        <v>77</v>
      </c>
      <c r="D47" s="8" t="s">
        <v>29</v>
      </c>
      <c r="E47" s="94">
        <v>5</v>
      </c>
      <c r="F47" s="94">
        <v>4</v>
      </c>
      <c r="G47" s="94">
        <v>17</v>
      </c>
      <c r="H47" s="94">
        <v>13</v>
      </c>
      <c r="I47" s="94">
        <v>7</v>
      </c>
      <c r="J47" s="94">
        <v>14</v>
      </c>
      <c r="K47" s="94">
        <v>6</v>
      </c>
      <c r="L47" s="94">
        <v>2</v>
      </c>
      <c r="M47" s="94">
        <v>2</v>
      </c>
      <c r="N47" s="94">
        <v>1</v>
      </c>
      <c r="O47" s="94">
        <v>6</v>
      </c>
      <c r="P47" s="95"/>
      <c r="Q47" s="95">
        <f>SUM(E47:O47)</f>
        <v>77</v>
      </c>
      <c r="R47" s="95">
        <f>SUM(E47:K47)</f>
        <v>66</v>
      </c>
      <c r="S47" s="96">
        <f>R47/Q47*100</f>
        <v>85.714285714285708</v>
      </c>
      <c r="T47" s="97"/>
      <c r="U47" s="96">
        <f>(E47*4+F47*3.67+G47*3.33+H47*3+I47*2.67+J47*2.33+K47*2+L47*1.67+M47*1.33+N47*1)/Q47</f>
        <v>2.6051948051948051</v>
      </c>
      <c r="V47" s="45">
        <f>U46-U47</f>
        <v>-0.4806114718614718</v>
      </c>
    </row>
    <row r="48" spans="1:22" ht="15.75" thickBot="1" x14ac:dyDescent="0.3">
      <c r="A48" s="110" t="s">
        <v>26</v>
      </c>
      <c r="B48" s="111"/>
      <c r="C48" s="22">
        <v>52</v>
      </c>
      <c r="D48" s="22"/>
      <c r="E48" s="25">
        <v>0</v>
      </c>
      <c r="F48" s="23">
        <v>0</v>
      </c>
      <c r="G48" s="23">
        <v>4</v>
      </c>
      <c r="H48" s="23">
        <v>3</v>
      </c>
      <c r="I48" s="23">
        <v>5</v>
      </c>
      <c r="J48" s="23">
        <v>5</v>
      </c>
      <c r="K48" s="23">
        <v>12</v>
      </c>
      <c r="L48" s="23">
        <v>2</v>
      </c>
      <c r="M48" s="23">
        <v>11</v>
      </c>
      <c r="N48" s="23">
        <v>2</v>
      </c>
      <c r="O48" s="23">
        <v>8</v>
      </c>
      <c r="P48" s="24">
        <v>0</v>
      </c>
      <c r="Q48" s="11">
        <f t="shared" si="27"/>
        <v>52</v>
      </c>
      <c r="R48" s="1">
        <f t="shared" ref="R48:R50" si="31">SUM(E48:K48)</f>
        <v>29</v>
      </c>
      <c r="S48" s="13">
        <f t="shared" ref="S48:S50" si="32">R48/Q48*100</f>
        <v>55.769230769230774</v>
      </c>
      <c r="T48" s="13"/>
      <c r="U48" s="13">
        <f t="shared" ref="U48:U49" si="33">(E48*4+F48*3.67+G48*3.33+H48*3+I48*2.67+J48*2.33+K48*2+L48*1.67+M48*1.33+N48*1)/Q48</f>
        <v>1.7555769230769229</v>
      </c>
      <c r="V48" s="46"/>
    </row>
    <row r="49" spans="1:22" ht="15" customHeight="1" thickBot="1" x14ac:dyDescent="0.3">
      <c r="A49" s="110" t="s">
        <v>27</v>
      </c>
      <c r="B49" s="111"/>
      <c r="C49" s="22">
        <v>52</v>
      </c>
      <c r="D49" s="22"/>
      <c r="E49" s="25">
        <v>0</v>
      </c>
      <c r="F49" s="23">
        <v>0</v>
      </c>
      <c r="G49" s="23">
        <v>4</v>
      </c>
      <c r="H49" s="23">
        <v>3</v>
      </c>
      <c r="I49" s="23">
        <v>5</v>
      </c>
      <c r="J49" s="23">
        <v>5</v>
      </c>
      <c r="K49" s="23">
        <v>12</v>
      </c>
      <c r="L49" s="23">
        <v>2</v>
      </c>
      <c r="M49" s="23">
        <v>11</v>
      </c>
      <c r="N49" s="23">
        <v>2</v>
      </c>
      <c r="O49" s="23">
        <v>8</v>
      </c>
      <c r="P49" s="24">
        <v>0</v>
      </c>
      <c r="Q49" s="11">
        <f t="shared" si="27"/>
        <v>52</v>
      </c>
      <c r="R49" s="1">
        <f t="shared" si="31"/>
        <v>29</v>
      </c>
      <c r="S49" s="13">
        <f t="shared" si="32"/>
        <v>55.769230769230774</v>
      </c>
      <c r="T49" s="31"/>
      <c r="U49" s="13">
        <f t="shared" si="33"/>
        <v>1.7555769230769229</v>
      </c>
      <c r="V49" s="46"/>
    </row>
    <row r="50" spans="1:22" ht="15.75" thickBot="1" x14ac:dyDescent="0.3">
      <c r="A50" s="112" t="s">
        <v>28</v>
      </c>
      <c r="B50" s="113"/>
      <c r="C50" s="9">
        <v>52</v>
      </c>
      <c r="D50" s="9"/>
      <c r="E50" s="12">
        <v>8</v>
      </c>
      <c r="F50" s="4">
        <v>2</v>
      </c>
      <c r="G50" s="4">
        <v>8</v>
      </c>
      <c r="H50" s="4">
        <v>8</v>
      </c>
      <c r="I50" s="4">
        <v>8</v>
      </c>
      <c r="J50" s="4">
        <v>9</v>
      </c>
      <c r="K50" s="4">
        <v>9</v>
      </c>
      <c r="L50" s="4">
        <v>0</v>
      </c>
      <c r="M50" s="4">
        <v>0</v>
      </c>
      <c r="N50" s="4">
        <v>0</v>
      </c>
      <c r="O50" s="4">
        <v>0</v>
      </c>
      <c r="P50" s="10">
        <v>0</v>
      </c>
      <c r="Q50" s="12">
        <f>SUM(E50:O50)</f>
        <v>52</v>
      </c>
      <c r="R50" s="4">
        <f t="shared" si="31"/>
        <v>52</v>
      </c>
      <c r="S50" s="30">
        <f t="shared" si="32"/>
        <v>100</v>
      </c>
      <c r="T50" s="30"/>
      <c r="U50" s="30">
        <f>(E50*4+F50*3.67+G50*3.33+H50*3+I50*2.67+J50*2.33+K50*2+L50*1.67+M50*1.33+N50*1)/Q50</f>
        <v>2.8905769230769232</v>
      </c>
      <c r="V50" s="47"/>
    </row>
    <row r="51" spans="1:22" x14ac:dyDescent="0.25">
      <c r="A51" s="114">
        <v>10</v>
      </c>
      <c r="B51" s="116" t="s">
        <v>46</v>
      </c>
      <c r="C51" s="57">
        <v>9</v>
      </c>
      <c r="D51" s="57" t="s">
        <v>23</v>
      </c>
      <c r="E51" s="58">
        <v>0</v>
      </c>
      <c r="F51" s="59">
        <v>0</v>
      </c>
      <c r="G51" s="59">
        <v>0</v>
      </c>
      <c r="H51" s="59">
        <v>1</v>
      </c>
      <c r="I51" s="59">
        <v>1</v>
      </c>
      <c r="J51" s="59">
        <v>2</v>
      </c>
      <c r="K51" s="59">
        <v>3</v>
      </c>
      <c r="L51" s="59">
        <v>0</v>
      </c>
      <c r="M51" s="59">
        <v>2</v>
      </c>
      <c r="N51" s="59">
        <v>0</v>
      </c>
      <c r="O51" s="59">
        <v>0</v>
      </c>
      <c r="P51" s="60">
        <v>0</v>
      </c>
      <c r="Q51" s="61">
        <f t="shared" ref="Q51:Q54" si="34">SUM(E51:O51)</f>
        <v>9</v>
      </c>
      <c r="R51" s="62">
        <f>SUM(E51:K51)</f>
        <v>7</v>
      </c>
      <c r="S51" s="63">
        <f>R51/Q51*100</f>
        <v>77.777777777777786</v>
      </c>
      <c r="T51" s="64"/>
      <c r="U51" s="63">
        <f>(E51*4+F51*3.67+G51*3.33+H51*3+I51*2.67+J51*2.33+K51*2+L51*1.67+M51*1.33+N51*1)/Q51</f>
        <v>2.11</v>
      </c>
      <c r="V51" s="65"/>
    </row>
    <row r="52" spans="1:22" ht="15.75" thickBot="1" x14ac:dyDescent="0.3">
      <c r="A52" s="115"/>
      <c r="B52" s="117"/>
      <c r="C52" s="8">
        <v>11</v>
      </c>
      <c r="D52" s="8" t="s">
        <v>29</v>
      </c>
      <c r="E52" s="11">
        <v>2</v>
      </c>
      <c r="F52" s="1">
        <v>0</v>
      </c>
      <c r="G52" s="1">
        <v>0</v>
      </c>
      <c r="H52" s="1">
        <v>1</v>
      </c>
      <c r="I52" s="1">
        <v>1</v>
      </c>
      <c r="J52" s="1">
        <v>2</v>
      </c>
      <c r="K52" s="1">
        <v>3</v>
      </c>
      <c r="L52" s="1">
        <v>0</v>
      </c>
      <c r="M52" s="1">
        <v>2</v>
      </c>
      <c r="N52" s="1">
        <v>0</v>
      </c>
      <c r="O52" s="1">
        <v>0</v>
      </c>
      <c r="P52" s="2">
        <v>0</v>
      </c>
      <c r="Q52" s="11">
        <f t="shared" si="34"/>
        <v>11</v>
      </c>
      <c r="R52" s="1">
        <f>SUM(E52:K52)</f>
        <v>9</v>
      </c>
      <c r="S52" s="13">
        <f t="shared" ref="S52:S55" si="35">R52/Q52*100</f>
        <v>81.818181818181827</v>
      </c>
      <c r="T52" s="26">
        <f>S51-S52</f>
        <v>-4.0404040404040416</v>
      </c>
      <c r="U52" s="13">
        <f t="shared" ref="U52:U54" si="36">(E52*4+F52*3.67+G52*3.33+H52*3+I52*2.67+J52*2.33+K52*2+L52*1.67+M52*1.33+N52*1)/Q52</f>
        <v>2.4536363636363636</v>
      </c>
      <c r="V52" s="45">
        <f>U51-U52</f>
        <v>-0.34363636363636374</v>
      </c>
    </row>
    <row r="53" spans="1:22" ht="15.75" thickBot="1" x14ac:dyDescent="0.3">
      <c r="A53" s="110" t="s">
        <v>26</v>
      </c>
      <c r="B53" s="111"/>
      <c r="C53" s="22">
        <v>9</v>
      </c>
      <c r="D53" s="22"/>
      <c r="E53" s="25">
        <v>0</v>
      </c>
      <c r="F53" s="23">
        <v>0</v>
      </c>
      <c r="G53" s="23">
        <v>0</v>
      </c>
      <c r="H53" s="23">
        <v>0</v>
      </c>
      <c r="I53" s="23">
        <v>0</v>
      </c>
      <c r="J53" s="23">
        <v>3</v>
      </c>
      <c r="K53" s="23">
        <v>4</v>
      </c>
      <c r="L53" s="23">
        <v>2</v>
      </c>
      <c r="M53" s="23">
        <v>0</v>
      </c>
      <c r="N53" s="23">
        <v>0</v>
      </c>
      <c r="O53" s="23">
        <v>0</v>
      </c>
      <c r="P53" s="24">
        <v>0</v>
      </c>
      <c r="Q53" s="11">
        <f t="shared" si="34"/>
        <v>9</v>
      </c>
      <c r="R53" s="1">
        <f t="shared" ref="R53:R55" si="37">SUM(E53:K53)</f>
        <v>7</v>
      </c>
      <c r="S53" s="13">
        <f t="shared" si="35"/>
        <v>77.777777777777786</v>
      </c>
      <c r="T53" s="13"/>
      <c r="U53" s="13">
        <f t="shared" si="36"/>
        <v>2.0366666666666666</v>
      </c>
      <c r="V53" s="46"/>
    </row>
    <row r="54" spans="1:22" ht="15.75" thickBot="1" x14ac:dyDescent="0.3">
      <c r="A54" s="110" t="s">
        <v>27</v>
      </c>
      <c r="B54" s="111"/>
      <c r="C54" s="22">
        <v>9</v>
      </c>
      <c r="D54" s="22"/>
      <c r="E54" s="25">
        <v>0</v>
      </c>
      <c r="F54" s="23">
        <v>0</v>
      </c>
      <c r="G54" s="23">
        <v>2</v>
      </c>
      <c r="H54" s="23">
        <v>2</v>
      </c>
      <c r="I54" s="23">
        <v>2</v>
      </c>
      <c r="J54" s="23">
        <v>1</v>
      </c>
      <c r="K54" s="23">
        <v>1</v>
      </c>
      <c r="L54" s="23">
        <v>0</v>
      </c>
      <c r="M54" s="23">
        <v>1</v>
      </c>
      <c r="N54" s="23">
        <v>0</v>
      </c>
      <c r="O54" s="23">
        <v>0</v>
      </c>
      <c r="P54" s="24">
        <v>0</v>
      </c>
      <c r="Q54" s="11">
        <f t="shared" si="34"/>
        <v>9</v>
      </c>
      <c r="R54" s="1">
        <f t="shared" si="37"/>
        <v>8</v>
      </c>
      <c r="S54" s="13">
        <f t="shared" si="35"/>
        <v>88.888888888888886</v>
      </c>
      <c r="T54" s="31"/>
      <c r="U54" s="13">
        <f t="shared" si="36"/>
        <v>2.6288888888888886</v>
      </c>
      <c r="V54" s="46"/>
    </row>
    <row r="55" spans="1:22" ht="15.75" thickBot="1" x14ac:dyDescent="0.3">
      <c r="A55" s="112" t="s">
        <v>28</v>
      </c>
      <c r="B55" s="113"/>
      <c r="C55" s="9">
        <v>9</v>
      </c>
      <c r="D55" s="9"/>
      <c r="E55" s="12">
        <v>0</v>
      </c>
      <c r="F55" s="4">
        <v>0</v>
      </c>
      <c r="G55" s="4">
        <v>1</v>
      </c>
      <c r="H55" s="4">
        <v>1</v>
      </c>
      <c r="I55" s="4">
        <v>1</v>
      </c>
      <c r="J55" s="4">
        <v>2</v>
      </c>
      <c r="K55" s="4">
        <v>3</v>
      </c>
      <c r="L55" s="4">
        <v>1</v>
      </c>
      <c r="M55" s="4">
        <v>0</v>
      </c>
      <c r="N55" s="4">
        <v>0</v>
      </c>
      <c r="O55" s="4">
        <v>0</v>
      </c>
      <c r="P55" s="10">
        <v>0</v>
      </c>
      <c r="Q55" s="12">
        <f>SUM(E55:O55)</f>
        <v>9</v>
      </c>
      <c r="R55" s="4">
        <f t="shared" si="37"/>
        <v>8</v>
      </c>
      <c r="S55" s="30">
        <f t="shared" si="35"/>
        <v>88.888888888888886</v>
      </c>
      <c r="T55" s="30"/>
      <c r="U55" s="30">
        <f>(E55*4+F55*3.67+G55*3.33+H55*3+I55*2.67+J55*2.33+K55*2+L55*1.67+M55*1.33+N55*1)/Q55</f>
        <v>2.3699999999999997</v>
      </c>
      <c r="V55" s="47"/>
    </row>
    <row r="56" spans="1:22" x14ac:dyDescent="0.25">
      <c r="A56" s="114">
        <v>11</v>
      </c>
      <c r="B56" s="116" t="s">
        <v>38</v>
      </c>
      <c r="C56" s="57">
        <v>41</v>
      </c>
      <c r="D56" s="57" t="s">
        <v>23</v>
      </c>
      <c r="E56" s="58">
        <v>1</v>
      </c>
      <c r="F56" s="59">
        <v>0</v>
      </c>
      <c r="G56" s="59">
        <v>2</v>
      </c>
      <c r="H56" s="59">
        <v>5</v>
      </c>
      <c r="I56" s="59">
        <v>4</v>
      </c>
      <c r="J56" s="59">
        <v>8</v>
      </c>
      <c r="K56" s="59">
        <v>6</v>
      </c>
      <c r="L56" s="59">
        <v>1</v>
      </c>
      <c r="M56" s="59">
        <v>6</v>
      </c>
      <c r="N56" s="59">
        <v>1</v>
      </c>
      <c r="O56" s="59">
        <v>4</v>
      </c>
      <c r="P56" s="60">
        <v>3</v>
      </c>
      <c r="Q56" s="61">
        <f t="shared" ref="Q56:Q64" si="38">SUM(E56:O56)</f>
        <v>38</v>
      </c>
      <c r="R56" s="62">
        <f>SUM(E56:K56)</f>
        <v>26</v>
      </c>
      <c r="S56" s="63">
        <f>R56/Q56*100</f>
        <v>68.421052631578945</v>
      </c>
      <c r="T56" s="64"/>
      <c r="U56" s="63">
        <f>(E56*4+F56*3.67+G56*3.33+H56*3+I56*2.67+J56*2.33+K56*2+L56*1.67+M56*1.33+N56*1)/Q56</f>
        <v>2.0428947368421055</v>
      </c>
      <c r="V56" s="65"/>
    </row>
    <row r="57" spans="1:22" ht="15.75" thickBot="1" x14ac:dyDescent="0.3">
      <c r="A57" s="115"/>
      <c r="B57" s="117"/>
      <c r="C57" s="8">
        <v>34</v>
      </c>
      <c r="D57" s="8" t="s">
        <v>29</v>
      </c>
      <c r="E57" s="11">
        <v>0</v>
      </c>
      <c r="F57" s="1">
        <v>3</v>
      </c>
      <c r="G57" s="1">
        <v>2</v>
      </c>
      <c r="H57" s="1">
        <v>8</v>
      </c>
      <c r="I57" s="1">
        <v>3</v>
      </c>
      <c r="J57" s="1">
        <v>4</v>
      </c>
      <c r="K57" s="1">
        <v>4</v>
      </c>
      <c r="L57" s="1">
        <v>1</v>
      </c>
      <c r="M57" s="1">
        <v>4</v>
      </c>
      <c r="N57" s="1">
        <v>0</v>
      </c>
      <c r="O57" s="1">
        <v>4</v>
      </c>
      <c r="P57" s="2">
        <v>1</v>
      </c>
      <c r="Q57" s="11">
        <f t="shared" si="38"/>
        <v>33</v>
      </c>
      <c r="R57" s="1">
        <f>SUM(E57:K57)</f>
        <v>24</v>
      </c>
      <c r="S57" s="13">
        <f t="shared" ref="S57:S60" si="39">R57/Q57*100</f>
        <v>72.727272727272734</v>
      </c>
      <c r="T57" s="26">
        <f>S56-S57</f>
        <v>-4.3062200956937886</v>
      </c>
      <c r="U57" s="13">
        <f t="shared" ref="U57:U60" si="40">(E57*4+F57*3.67+G57*3.33+H57*3+I57*2.67+J57*2.33+K57*2+L57*1.67+M57*1.33+N57*1)/Q57</f>
        <v>2.2421212121212122</v>
      </c>
      <c r="V57" s="45">
        <f>U56-U57</f>
        <v>-0.19922647527910664</v>
      </c>
    </row>
    <row r="58" spans="1:22" ht="15.75" thickBot="1" x14ac:dyDescent="0.3">
      <c r="A58" s="110" t="s">
        <v>26</v>
      </c>
      <c r="B58" s="111"/>
      <c r="C58" s="22">
        <v>39</v>
      </c>
      <c r="D58" s="22"/>
      <c r="E58" s="25">
        <v>1</v>
      </c>
      <c r="F58" s="23">
        <v>1</v>
      </c>
      <c r="G58" s="23">
        <v>4</v>
      </c>
      <c r="H58" s="23">
        <v>2</v>
      </c>
      <c r="I58" s="23">
        <v>2</v>
      </c>
      <c r="J58" s="23">
        <v>9</v>
      </c>
      <c r="K58" s="23">
        <v>7</v>
      </c>
      <c r="L58" s="23">
        <v>3</v>
      </c>
      <c r="M58" s="23">
        <v>1</v>
      </c>
      <c r="N58" s="23">
        <v>4</v>
      </c>
      <c r="O58" s="23">
        <v>4</v>
      </c>
      <c r="P58" s="24">
        <v>1</v>
      </c>
      <c r="Q58" s="11">
        <f t="shared" si="38"/>
        <v>38</v>
      </c>
      <c r="R58" s="1">
        <f t="shared" ref="R58:R60" si="41">SUM(E58:K58)</f>
        <v>26</v>
      </c>
      <c r="S58" s="13">
        <f t="shared" si="39"/>
        <v>68.421052631578945</v>
      </c>
      <c r="T58" s="13"/>
      <c r="U58" s="13">
        <f t="shared" si="40"/>
        <v>2.0431578947368423</v>
      </c>
      <c r="V58" s="46"/>
    </row>
    <row r="59" spans="1:22" ht="15.75" thickBot="1" x14ac:dyDescent="0.3">
      <c r="A59" s="110" t="s">
        <v>27</v>
      </c>
      <c r="B59" s="111"/>
      <c r="C59" s="22">
        <v>39</v>
      </c>
      <c r="D59" s="22"/>
      <c r="E59" s="25">
        <v>0</v>
      </c>
      <c r="F59" s="23">
        <v>3</v>
      </c>
      <c r="G59" s="23">
        <v>2</v>
      </c>
      <c r="H59" s="23">
        <v>8</v>
      </c>
      <c r="I59" s="23">
        <v>3</v>
      </c>
      <c r="J59" s="23">
        <v>4</v>
      </c>
      <c r="K59" s="23">
        <v>4</v>
      </c>
      <c r="L59" s="23">
        <v>1</v>
      </c>
      <c r="M59" s="23">
        <v>4</v>
      </c>
      <c r="N59" s="23">
        <v>0</v>
      </c>
      <c r="O59" s="23">
        <v>4</v>
      </c>
      <c r="P59" s="24">
        <v>6</v>
      </c>
      <c r="Q59" s="11">
        <f t="shared" si="38"/>
        <v>33</v>
      </c>
      <c r="R59" s="1">
        <f t="shared" si="41"/>
        <v>24</v>
      </c>
      <c r="S59" s="13">
        <f t="shared" si="39"/>
        <v>72.727272727272734</v>
      </c>
      <c r="T59" s="31"/>
      <c r="U59" s="13">
        <f t="shared" si="40"/>
        <v>2.2421212121212122</v>
      </c>
      <c r="V59" s="46"/>
    </row>
    <row r="60" spans="1:22" ht="15.75" thickBot="1" x14ac:dyDescent="0.3">
      <c r="A60" s="112" t="s">
        <v>28</v>
      </c>
      <c r="B60" s="113"/>
      <c r="C60" s="9">
        <v>39</v>
      </c>
      <c r="D60" s="9"/>
      <c r="E60" s="12">
        <v>2</v>
      </c>
      <c r="F60" s="4">
        <v>4</v>
      </c>
      <c r="G60" s="4">
        <v>5</v>
      </c>
      <c r="H60" s="4">
        <v>9</v>
      </c>
      <c r="I60" s="4">
        <v>4</v>
      </c>
      <c r="J60" s="4">
        <v>4</v>
      </c>
      <c r="K60" s="4">
        <v>3</v>
      </c>
      <c r="L60" s="4">
        <v>2</v>
      </c>
      <c r="M60" s="4">
        <v>1</v>
      </c>
      <c r="N60" s="4">
        <v>5</v>
      </c>
      <c r="O60" s="4">
        <v>0</v>
      </c>
      <c r="P60" s="10">
        <v>0</v>
      </c>
      <c r="Q60" s="12">
        <f t="shared" si="38"/>
        <v>39</v>
      </c>
      <c r="R60" s="4">
        <f t="shared" si="41"/>
        <v>31</v>
      </c>
      <c r="S60" s="30">
        <f t="shared" si="39"/>
        <v>79.487179487179489</v>
      </c>
      <c r="T60" s="30"/>
      <c r="U60" s="30">
        <f t="shared" si="40"/>
        <v>2.615384615384615</v>
      </c>
      <c r="V60" s="47"/>
    </row>
    <row r="61" spans="1:22" x14ac:dyDescent="0.25">
      <c r="A61" s="114">
        <v>12</v>
      </c>
      <c r="B61" s="116" t="s">
        <v>47</v>
      </c>
      <c r="C61" s="57">
        <v>24</v>
      </c>
      <c r="D61" s="57" t="s">
        <v>23</v>
      </c>
      <c r="E61" s="58">
        <v>1</v>
      </c>
      <c r="F61" s="59">
        <v>0</v>
      </c>
      <c r="G61" s="59">
        <v>3</v>
      </c>
      <c r="H61" s="59">
        <v>2</v>
      </c>
      <c r="I61" s="59">
        <v>0</v>
      </c>
      <c r="J61" s="59">
        <v>3</v>
      </c>
      <c r="K61" s="59">
        <v>2</v>
      </c>
      <c r="L61" s="59">
        <v>1</v>
      </c>
      <c r="M61" s="59">
        <v>5</v>
      </c>
      <c r="N61" s="59">
        <v>1</v>
      </c>
      <c r="O61" s="59">
        <v>2</v>
      </c>
      <c r="P61" s="60">
        <v>4</v>
      </c>
      <c r="Q61" s="61">
        <f t="shared" si="38"/>
        <v>20</v>
      </c>
      <c r="R61" s="62">
        <f>SUM(E61:K61)</f>
        <v>11</v>
      </c>
      <c r="S61" s="63">
        <f>R61/Q61*100</f>
        <v>55.000000000000007</v>
      </c>
      <c r="T61" s="64"/>
      <c r="U61" s="63">
        <f>(E61*4+F61*3.67+G61*3.33+H61*3+I61*2.67+J61*2.33+K61*2+L61*1.67+M61*1.33+N61*1)/Q61</f>
        <v>2.0150000000000001</v>
      </c>
      <c r="V61" s="65"/>
    </row>
    <row r="62" spans="1:22" ht="15.75" thickBot="1" x14ac:dyDescent="0.3">
      <c r="A62" s="115"/>
      <c r="B62" s="117"/>
      <c r="C62" s="8">
        <v>38</v>
      </c>
      <c r="D62" s="8" t="s">
        <v>29</v>
      </c>
      <c r="E62" s="11">
        <v>1</v>
      </c>
      <c r="F62" s="1">
        <v>1</v>
      </c>
      <c r="G62" s="1">
        <v>3</v>
      </c>
      <c r="H62" s="1">
        <v>13</v>
      </c>
      <c r="I62" s="1">
        <v>4</v>
      </c>
      <c r="J62" s="1">
        <v>7</v>
      </c>
      <c r="K62" s="1">
        <v>3</v>
      </c>
      <c r="L62" s="1">
        <v>3</v>
      </c>
      <c r="M62" s="1">
        <v>2</v>
      </c>
      <c r="N62" s="1">
        <v>1</v>
      </c>
      <c r="O62" s="1">
        <v>0</v>
      </c>
      <c r="P62" s="2">
        <v>0</v>
      </c>
      <c r="Q62" s="11">
        <f t="shared" si="38"/>
        <v>38</v>
      </c>
      <c r="R62" s="1">
        <f>SUM(E62:K62)</f>
        <v>32</v>
      </c>
      <c r="S62" s="13">
        <f t="shared" ref="S62:S65" si="42">R62/Q62*100</f>
        <v>84.210526315789465</v>
      </c>
      <c r="T62" s="26">
        <f>S61-S62</f>
        <v>-29.210526315789458</v>
      </c>
      <c r="U62" s="13">
        <f t="shared" ref="U62:U64" si="43">(E62*4+F62*3.67+G62*3.33+H62*3+I62*2.67+J62*2.33+K62*2+L62*1.67+M62*1.33+N62*1)/Q62</f>
        <v>2.587368421052632</v>
      </c>
      <c r="V62" s="45">
        <f>U61-U62</f>
        <v>-0.57236842105263186</v>
      </c>
    </row>
    <row r="63" spans="1:22" ht="15.75" thickBot="1" x14ac:dyDescent="0.3">
      <c r="A63" s="110" t="s">
        <v>26</v>
      </c>
      <c r="B63" s="111"/>
      <c r="C63" s="22">
        <v>24</v>
      </c>
      <c r="D63" s="22"/>
      <c r="E63" s="25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1</v>
      </c>
      <c r="M63" s="23">
        <v>2</v>
      </c>
      <c r="N63" s="23">
        <v>2</v>
      </c>
      <c r="O63" s="23">
        <v>19</v>
      </c>
      <c r="P63" s="24">
        <v>0</v>
      </c>
      <c r="Q63" s="11">
        <f t="shared" si="38"/>
        <v>24</v>
      </c>
      <c r="R63" s="1">
        <f t="shared" ref="R63:R65" si="44">SUM(E63:K63)</f>
        <v>0</v>
      </c>
      <c r="S63" s="13">
        <f t="shared" si="42"/>
        <v>0</v>
      </c>
      <c r="T63" s="13"/>
      <c r="U63" s="13">
        <f t="shared" si="43"/>
        <v>0.26374999999999998</v>
      </c>
      <c r="V63" s="46"/>
    </row>
    <row r="64" spans="1:22" ht="15.75" thickBot="1" x14ac:dyDescent="0.3">
      <c r="A64" s="110" t="s">
        <v>27</v>
      </c>
      <c r="B64" s="111"/>
      <c r="C64" s="22">
        <v>24</v>
      </c>
      <c r="D64" s="22"/>
      <c r="E64" s="25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1</v>
      </c>
      <c r="M64" s="23">
        <v>2</v>
      </c>
      <c r="N64" s="23">
        <v>2</v>
      </c>
      <c r="O64" s="23">
        <v>19</v>
      </c>
      <c r="P64" s="24">
        <v>0</v>
      </c>
      <c r="Q64" s="11">
        <f t="shared" si="38"/>
        <v>24</v>
      </c>
      <c r="R64" s="1">
        <f t="shared" si="44"/>
        <v>0</v>
      </c>
      <c r="S64" s="13">
        <f t="shared" si="42"/>
        <v>0</v>
      </c>
      <c r="T64" s="31"/>
      <c r="U64" s="13">
        <f t="shared" si="43"/>
        <v>0.26374999999999998</v>
      </c>
      <c r="V64" s="46"/>
    </row>
    <row r="65" spans="1:22" ht="15.75" thickBot="1" x14ac:dyDescent="0.3">
      <c r="A65" s="112" t="s">
        <v>28</v>
      </c>
      <c r="B65" s="113"/>
      <c r="C65" s="22">
        <v>24</v>
      </c>
      <c r="D65" s="9"/>
      <c r="E65" s="25">
        <v>0</v>
      </c>
      <c r="F65" s="23">
        <v>2</v>
      </c>
      <c r="G65" s="23">
        <v>2</v>
      </c>
      <c r="H65" s="23">
        <v>2</v>
      </c>
      <c r="I65" s="23">
        <v>2</v>
      </c>
      <c r="J65" s="23">
        <v>2</v>
      </c>
      <c r="K65" s="23">
        <v>7</v>
      </c>
      <c r="L65" s="23">
        <v>2</v>
      </c>
      <c r="M65" s="23">
        <v>2</v>
      </c>
      <c r="N65" s="23">
        <v>3</v>
      </c>
      <c r="O65" s="23">
        <v>0</v>
      </c>
      <c r="P65" s="24">
        <v>0</v>
      </c>
      <c r="Q65" s="12">
        <f>SUM(E65:O65)</f>
        <v>24</v>
      </c>
      <c r="R65" s="4">
        <f t="shared" si="44"/>
        <v>17</v>
      </c>
      <c r="S65" s="30">
        <f t="shared" si="42"/>
        <v>70.833333333333343</v>
      </c>
      <c r="T65" s="30"/>
      <c r="U65" s="30">
        <f>(E65*4+F65*3.67+G65*3.33+H65*3+I65*2.67+J65*2.33+K65*2+L65*1.67+M65*1.33+N65*1)/Q65</f>
        <v>2.2083333333333335</v>
      </c>
      <c r="V65" s="47"/>
    </row>
    <row r="66" spans="1:22" x14ac:dyDescent="0.25">
      <c r="A66" s="114">
        <v>13</v>
      </c>
      <c r="B66" s="116" t="s">
        <v>31</v>
      </c>
      <c r="C66" s="57">
        <v>27</v>
      </c>
      <c r="D66" s="57" t="s">
        <v>23</v>
      </c>
      <c r="E66" s="58">
        <v>0</v>
      </c>
      <c r="F66" s="59">
        <v>0</v>
      </c>
      <c r="G66" s="59">
        <v>3</v>
      </c>
      <c r="H66" s="59">
        <v>2</v>
      </c>
      <c r="I66" s="59">
        <v>2</v>
      </c>
      <c r="J66" s="59">
        <v>8</v>
      </c>
      <c r="K66" s="59">
        <v>4</v>
      </c>
      <c r="L66" s="59">
        <v>3</v>
      </c>
      <c r="M66" s="59">
        <v>1</v>
      </c>
      <c r="N66" s="59">
        <v>0</v>
      </c>
      <c r="O66" s="59">
        <v>4</v>
      </c>
      <c r="P66" s="60">
        <v>0</v>
      </c>
      <c r="Q66" s="61">
        <f t="shared" ref="Q66:Q70" si="45">SUM(E66:O66)</f>
        <v>27</v>
      </c>
      <c r="R66" s="62">
        <f>SUM(E66:K66)</f>
        <v>19</v>
      </c>
      <c r="S66" s="63">
        <f>R66/Q66*100</f>
        <v>70.370370370370367</v>
      </c>
      <c r="T66" s="64"/>
      <c r="U66" s="63">
        <f>(E66*4+F66*3.67+G66*3.33+H66*3+I66*2.67+J66*2.33+K66*2+L66*1.67+M66*1.33+N66*1)/Q66</f>
        <v>2.0114814814814812</v>
      </c>
      <c r="V66" s="65"/>
    </row>
    <row r="67" spans="1:22" ht="15.75" thickBot="1" x14ac:dyDescent="0.3">
      <c r="A67" s="115"/>
      <c r="B67" s="117"/>
      <c r="C67" s="8">
        <v>43</v>
      </c>
      <c r="D67" s="8" t="s">
        <v>29</v>
      </c>
      <c r="E67" s="11">
        <v>0</v>
      </c>
      <c r="F67" s="1">
        <v>0</v>
      </c>
      <c r="G67" s="1">
        <v>4</v>
      </c>
      <c r="H67" s="1">
        <v>7</v>
      </c>
      <c r="I67" s="1">
        <v>3</v>
      </c>
      <c r="J67" s="1">
        <v>8</v>
      </c>
      <c r="K67" s="1">
        <v>8</v>
      </c>
      <c r="L67" s="1">
        <v>1</v>
      </c>
      <c r="M67" s="1">
        <v>4</v>
      </c>
      <c r="N67" s="1">
        <v>0</v>
      </c>
      <c r="O67" s="1">
        <v>8</v>
      </c>
      <c r="P67" s="2">
        <v>0</v>
      </c>
      <c r="Q67" s="11">
        <f t="shared" si="45"/>
        <v>43</v>
      </c>
      <c r="R67" s="1">
        <f>SUM(E67:K67)</f>
        <v>30</v>
      </c>
      <c r="S67" s="13">
        <f t="shared" ref="S67:S70" si="46">R67/Q67*100</f>
        <v>69.767441860465112</v>
      </c>
      <c r="T67" s="26">
        <f>S66-S67</f>
        <v>0.60292850990525437</v>
      </c>
      <c r="U67" s="13">
        <f t="shared" ref="U67:U70" si="47">(E67*4+F67*3.67+G67*3.33+H67*3+I67*2.67+J67*2.33+K67*2+L67*1.67+M67*1.33+N67*1)/Q67</f>
        <v>1.9525581395348839</v>
      </c>
      <c r="V67" s="45">
        <f>U66-U67</f>
        <v>5.8923341946597318E-2</v>
      </c>
    </row>
    <row r="68" spans="1:22" ht="15.75" thickBot="1" x14ac:dyDescent="0.3">
      <c r="A68" s="110" t="s">
        <v>26</v>
      </c>
      <c r="B68" s="111"/>
      <c r="C68" s="22">
        <v>31</v>
      </c>
      <c r="D68" s="22"/>
      <c r="E68" s="25">
        <v>2</v>
      </c>
      <c r="F68" s="23">
        <v>3</v>
      </c>
      <c r="G68" s="23">
        <v>6</v>
      </c>
      <c r="H68" s="23">
        <v>4</v>
      </c>
      <c r="I68" s="23">
        <v>4</v>
      </c>
      <c r="J68" s="23">
        <v>3</v>
      </c>
      <c r="K68" s="23">
        <v>4</v>
      </c>
      <c r="L68" s="23">
        <v>2</v>
      </c>
      <c r="M68" s="23">
        <v>1</v>
      </c>
      <c r="N68" s="23">
        <v>1</v>
      </c>
      <c r="O68" s="23">
        <v>1</v>
      </c>
      <c r="P68" s="24">
        <v>0</v>
      </c>
      <c r="Q68" s="11">
        <f t="shared" si="45"/>
        <v>31</v>
      </c>
      <c r="R68" s="1">
        <f t="shared" ref="R68:R70" si="48">SUM(E68:K68)</f>
        <v>26</v>
      </c>
      <c r="S68" s="13">
        <f t="shared" si="46"/>
        <v>83.870967741935488</v>
      </c>
      <c r="T68" s="13"/>
      <c r="U68" s="13">
        <f t="shared" si="47"/>
        <v>2.6558064516129032</v>
      </c>
      <c r="V68" s="46"/>
    </row>
    <row r="69" spans="1:22" ht="15.75" thickBot="1" x14ac:dyDescent="0.3">
      <c r="A69" s="110" t="s">
        <v>27</v>
      </c>
      <c r="B69" s="111"/>
      <c r="C69" s="22">
        <v>31</v>
      </c>
      <c r="D69" s="22"/>
      <c r="E69" s="25">
        <v>0</v>
      </c>
      <c r="F69" s="23">
        <v>2</v>
      </c>
      <c r="G69" s="23">
        <v>6</v>
      </c>
      <c r="H69" s="23">
        <v>2</v>
      </c>
      <c r="I69" s="23">
        <v>4</v>
      </c>
      <c r="J69" s="23">
        <v>2</v>
      </c>
      <c r="K69" s="23">
        <v>5</v>
      </c>
      <c r="L69" s="23">
        <v>5</v>
      </c>
      <c r="M69" s="23">
        <v>2</v>
      </c>
      <c r="N69" s="23">
        <v>2</v>
      </c>
      <c r="O69" s="23">
        <v>1</v>
      </c>
      <c r="P69" s="24">
        <v>0</v>
      </c>
      <c r="Q69" s="11">
        <f t="shared" si="45"/>
        <v>31</v>
      </c>
      <c r="R69" s="1">
        <f t="shared" si="48"/>
        <v>21</v>
      </c>
      <c r="S69" s="13">
        <f t="shared" si="46"/>
        <v>67.741935483870961</v>
      </c>
      <c r="T69" s="31"/>
      <c r="U69" s="13">
        <f t="shared" si="47"/>
        <v>2.3119354838709674</v>
      </c>
      <c r="V69" s="46"/>
    </row>
    <row r="70" spans="1:22" ht="15.75" thickBot="1" x14ac:dyDescent="0.3">
      <c r="A70" s="112" t="s">
        <v>28</v>
      </c>
      <c r="B70" s="113"/>
      <c r="C70" s="9">
        <v>31</v>
      </c>
      <c r="D70" s="9"/>
      <c r="E70" s="12">
        <v>2</v>
      </c>
      <c r="F70" s="4">
        <v>3</v>
      </c>
      <c r="G70" s="4">
        <v>3</v>
      </c>
      <c r="H70" s="4">
        <v>4</v>
      </c>
      <c r="I70" s="4">
        <v>4</v>
      </c>
      <c r="J70" s="4">
        <v>4</v>
      </c>
      <c r="K70" s="4">
        <v>6</v>
      </c>
      <c r="L70" s="4">
        <v>2</v>
      </c>
      <c r="M70" s="4">
        <v>1</v>
      </c>
      <c r="N70" s="4">
        <v>1</v>
      </c>
      <c r="O70" s="4">
        <v>1</v>
      </c>
      <c r="P70" s="10">
        <v>0</v>
      </c>
      <c r="Q70" s="12">
        <f t="shared" si="45"/>
        <v>31</v>
      </c>
      <c r="R70" s="4">
        <f t="shared" si="48"/>
        <v>26</v>
      </c>
      <c r="S70" s="30">
        <f t="shared" si="46"/>
        <v>83.870967741935488</v>
      </c>
      <c r="T70" s="30"/>
      <c r="U70" s="30">
        <f t="shared" si="47"/>
        <v>2.5377419354838708</v>
      </c>
      <c r="V70" s="47"/>
    </row>
    <row r="71" spans="1:22" x14ac:dyDescent="0.25">
      <c r="A71" s="114">
        <v>14</v>
      </c>
      <c r="B71" s="116" t="s">
        <v>37</v>
      </c>
      <c r="C71" s="57">
        <v>46</v>
      </c>
      <c r="D71" s="57" t="s">
        <v>23</v>
      </c>
      <c r="E71" s="58">
        <v>0</v>
      </c>
      <c r="F71" s="59">
        <v>1</v>
      </c>
      <c r="G71" s="59">
        <v>2</v>
      </c>
      <c r="H71" s="59">
        <v>8</v>
      </c>
      <c r="I71" s="59">
        <v>6</v>
      </c>
      <c r="J71" s="59">
        <v>4</v>
      </c>
      <c r="K71" s="59">
        <v>5</v>
      </c>
      <c r="L71" s="59">
        <v>0</v>
      </c>
      <c r="M71" s="59">
        <v>3</v>
      </c>
      <c r="N71" s="59">
        <v>4</v>
      </c>
      <c r="O71" s="59">
        <v>8</v>
      </c>
      <c r="P71" s="60">
        <v>5</v>
      </c>
      <c r="Q71" s="61">
        <f t="shared" ref="Q71" si="49">SUM(E71:O71)</f>
        <v>41</v>
      </c>
      <c r="R71" s="62">
        <f>SUM(E71:K71)</f>
        <v>26</v>
      </c>
      <c r="S71" s="63">
        <f>R71/Q71*100</f>
        <v>63.414634146341463</v>
      </c>
      <c r="T71" s="64"/>
      <c r="U71" s="63">
        <f>(E71*4+F71*3.67+G71*3.33+H71*3+I71*2.67+J71*2.33+K71*2+L71*1.67+M71*1.33+N71*1)/Q71</f>
        <v>1.8941463414634141</v>
      </c>
      <c r="V71" s="65"/>
    </row>
    <row r="72" spans="1:22" ht="15.75" thickBot="1" x14ac:dyDescent="0.3">
      <c r="A72" s="115"/>
      <c r="B72" s="117"/>
      <c r="C72" s="8">
        <v>70</v>
      </c>
      <c r="D72" s="8" t="s">
        <v>29</v>
      </c>
      <c r="E72" s="11">
        <v>0</v>
      </c>
      <c r="F72" s="1">
        <v>0</v>
      </c>
      <c r="G72" s="1">
        <v>2</v>
      </c>
      <c r="H72" s="1">
        <v>8</v>
      </c>
      <c r="I72" s="1">
        <v>9</v>
      </c>
      <c r="J72" s="1">
        <v>15</v>
      </c>
      <c r="K72" s="1">
        <v>10</v>
      </c>
      <c r="L72" s="1">
        <v>7</v>
      </c>
      <c r="M72" s="1">
        <v>11</v>
      </c>
      <c r="N72" s="1">
        <v>3</v>
      </c>
      <c r="O72" s="1">
        <v>2</v>
      </c>
      <c r="P72" s="2">
        <v>3</v>
      </c>
      <c r="Q72" s="11">
        <f t="shared" ref="Q72:Q85" si="50">SUM(E72:O72)</f>
        <v>67</v>
      </c>
      <c r="R72" s="1">
        <f>SUM(E72:K72)</f>
        <v>44</v>
      </c>
      <c r="S72" s="13">
        <f t="shared" ref="S72:S75" si="51">R72/Q72*100</f>
        <v>65.671641791044777</v>
      </c>
      <c r="T72" s="26">
        <f>S71-S72</f>
        <v>-2.2570076447033145</v>
      </c>
      <c r="U72" s="13">
        <f t="shared" ref="U72:U75" si="52">(E72*4+F72*3.67+G72*3.33+H72*3+I72*2.67+J72*2.33+K72*2+L72*1.67+M72*1.33+N72*1)/Q72</f>
        <v>2.0740298507462689</v>
      </c>
      <c r="V72" s="45">
        <f>U71-U72</f>
        <v>-0.17988350928285479</v>
      </c>
    </row>
    <row r="73" spans="1:22" ht="15.75" thickBot="1" x14ac:dyDescent="0.3">
      <c r="A73" s="110" t="s">
        <v>26</v>
      </c>
      <c r="B73" s="111"/>
      <c r="C73" s="22">
        <v>42</v>
      </c>
      <c r="D73" s="22"/>
      <c r="E73" s="25">
        <v>0</v>
      </c>
      <c r="F73" s="23">
        <v>0</v>
      </c>
      <c r="G73" s="23">
        <v>3</v>
      </c>
      <c r="H73" s="23">
        <v>2</v>
      </c>
      <c r="I73" s="23">
        <v>8</v>
      </c>
      <c r="J73" s="23">
        <v>11</v>
      </c>
      <c r="K73" s="23">
        <v>7</v>
      </c>
      <c r="L73" s="23">
        <v>4</v>
      </c>
      <c r="M73" s="23">
        <v>3</v>
      </c>
      <c r="N73" s="23">
        <v>3</v>
      </c>
      <c r="O73" s="23">
        <v>1</v>
      </c>
      <c r="P73" s="24">
        <v>0</v>
      </c>
      <c r="Q73" s="11">
        <f t="shared" si="50"/>
        <v>42</v>
      </c>
      <c r="R73" s="1">
        <f t="shared" ref="R73:R75" si="53">SUM(E73:K73)</f>
        <v>31</v>
      </c>
      <c r="S73" s="13">
        <f t="shared" si="51"/>
        <v>73.80952380952381</v>
      </c>
      <c r="T73" s="13"/>
      <c r="U73" s="13">
        <f t="shared" si="52"/>
        <v>2.1583333333333332</v>
      </c>
      <c r="V73" s="46"/>
    </row>
    <row r="74" spans="1:22" ht="15.75" thickBot="1" x14ac:dyDescent="0.3">
      <c r="A74" s="110" t="s">
        <v>27</v>
      </c>
      <c r="B74" s="111"/>
      <c r="C74" s="22">
        <v>42</v>
      </c>
      <c r="D74" s="22"/>
      <c r="E74" s="25">
        <v>0</v>
      </c>
      <c r="F74" s="23">
        <v>0</v>
      </c>
      <c r="G74" s="23">
        <v>3</v>
      </c>
      <c r="H74" s="23">
        <v>2</v>
      </c>
      <c r="I74" s="23">
        <v>8</v>
      </c>
      <c r="J74" s="23">
        <v>11</v>
      </c>
      <c r="K74" s="23">
        <v>7</v>
      </c>
      <c r="L74" s="23">
        <v>4</v>
      </c>
      <c r="M74" s="23">
        <v>3</v>
      </c>
      <c r="N74" s="23">
        <v>3</v>
      </c>
      <c r="O74" s="23">
        <v>1</v>
      </c>
      <c r="P74" s="24">
        <v>0</v>
      </c>
      <c r="Q74" s="11">
        <f t="shared" si="50"/>
        <v>42</v>
      </c>
      <c r="R74" s="1">
        <f t="shared" si="53"/>
        <v>31</v>
      </c>
      <c r="S74" s="13">
        <f t="shared" si="51"/>
        <v>73.80952380952381</v>
      </c>
      <c r="T74" s="31"/>
      <c r="U74" s="13">
        <f t="shared" si="52"/>
        <v>2.1583333333333332</v>
      </c>
      <c r="V74" s="46"/>
    </row>
    <row r="75" spans="1:22" ht="15.75" thickBot="1" x14ac:dyDescent="0.3">
      <c r="A75" s="112" t="s">
        <v>28</v>
      </c>
      <c r="B75" s="113"/>
      <c r="C75" s="9">
        <v>42</v>
      </c>
      <c r="D75" s="9"/>
      <c r="E75" s="12">
        <v>1</v>
      </c>
      <c r="F75" s="4">
        <v>2</v>
      </c>
      <c r="G75" s="4">
        <v>3</v>
      </c>
      <c r="H75" s="4">
        <v>9</v>
      </c>
      <c r="I75" s="4">
        <v>7</v>
      </c>
      <c r="J75" s="4">
        <v>4</v>
      </c>
      <c r="K75" s="4">
        <v>5</v>
      </c>
      <c r="L75" s="4">
        <v>1</v>
      </c>
      <c r="M75" s="4">
        <v>1</v>
      </c>
      <c r="N75" s="4">
        <v>2</v>
      </c>
      <c r="O75" s="4">
        <v>7</v>
      </c>
      <c r="P75" s="10">
        <v>0</v>
      </c>
      <c r="Q75" s="12">
        <f t="shared" si="50"/>
        <v>42</v>
      </c>
      <c r="R75" s="4">
        <f t="shared" si="53"/>
        <v>31</v>
      </c>
      <c r="S75" s="30">
        <f t="shared" si="51"/>
        <v>73.80952380952381</v>
      </c>
      <c r="T75" s="30"/>
      <c r="U75" s="30">
        <f t="shared" si="52"/>
        <v>2.1747619047619047</v>
      </c>
      <c r="V75" s="47"/>
    </row>
    <row r="76" spans="1:22" x14ac:dyDescent="0.25">
      <c r="A76" s="114">
        <v>15</v>
      </c>
      <c r="B76" s="116" t="s">
        <v>41</v>
      </c>
      <c r="C76" s="57">
        <v>57</v>
      </c>
      <c r="D76" s="57" t="s">
        <v>23</v>
      </c>
      <c r="E76" s="58">
        <v>0</v>
      </c>
      <c r="F76" s="59">
        <v>1</v>
      </c>
      <c r="G76" s="59">
        <v>7</v>
      </c>
      <c r="H76" s="59">
        <v>5</v>
      </c>
      <c r="I76" s="59">
        <v>0</v>
      </c>
      <c r="J76" s="59">
        <v>7</v>
      </c>
      <c r="K76" s="59">
        <v>10</v>
      </c>
      <c r="L76" s="59">
        <v>1</v>
      </c>
      <c r="M76" s="59">
        <v>8</v>
      </c>
      <c r="N76" s="59">
        <v>1</v>
      </c>
      <c r="O76" s="59">
        <v>9</v>
      </c>
      <c r="P76" s="60">
        <v>8</v>
      </c>
      <c r="Q76" s="61">
        <f t="shared" si="50"/>
        <v>49</v>
      </c>
      <c r="R76" s="62">
        <f>SUM(E76:K76)</f>
        <v>30</v>
      </c>
      <c r="S76" s="63">
        <f>R76/Q76*100</f>
        <v>61.224489795918366</v>
      </c>
      <c r="T76" s="64"/>
      <c r="U76" s="63">
        <f>(E76*4+F76*3.67+G76*3.33+H76*3+I76*2.67+J76*2.33+K76*2+L76*1.67+M76*1.33+N76*1)/Q76</f>
        <v>1.869387755102041</v>
      </c>
      <c r="V76" s="65"/>
    </row>
    <row r="77" spans="1:22" ht="15.75" thickBot="1" x14ac:dyDescent="0.3">
      <c r="A77" s="115"/>
      <c r="B77" s="117"/>
      <c r="C77" s="8">
        <v>55</v>
      </c>
      <c r="D77" s="8" t="s">
        <v>29</v>
      </c>
      <c r="E77" s="11">
        <v>1</v>
      </c>
      <c r="F77" s="1">
        <v>0</v>
      </c>
      <c r="G77" s="1">
        <v>6</v>
      </c>
      <c r="H77" s="1">
        <v>7</v>
      </c>
      <c r="I77" s="1">
        <v>3</v>
      </c>
      <c r="J77" s="1">
        <v>15</v>
      </c>
      <c r="K77" s="1">
        <v>8</v>
      </c>
      <c r="L77" s="1">
        <v>4</v>
      </c>
      <c r="M77" s="1">
        <v>8</v>
      </c>
      <c r="N77" s="1">
        <v>1</v>
      </c>
      <c r="O77" s="1">
        <v>1</v>
      </c>
      <c r="P77" s="2">
        <v>1</v>
      </c>
      <c r="Q77" s="11">
        <f t="shared" si="50"/>
        <v>54</v>
      </c>
      <c r="R77" s="1">
        <f>SUM(E77:K77)</f>
        <v>40</v>
      </c>
      <c r="S77" s="13">
        <f t="shared" ref="S77:S80" si="54">R77/Q77*100</f>
        <v>74.074074074074076</v>
      </c>
      <c r="T77" s="26">
        <f>S76-S77</f>
        <v>-12.84958427815571</v>
      </c>
      <c r="U77" s="13">
        <f t="shared" ref="U77:U79" si="55">(E77*4+F77*3.67+G77*3.33+H77*3+I77*2.67+J77*2.33+K77*2+L77*1.67+M77*1.33+N77*1)/Q77</f>
        <v>2.2640740740740743</v>
      </c>
      <c r="V77" s="45">
        <f>U76-U77</f>
        <v>-0.39468631897203332</v>
      </c>
    </row>
    <row r="78" spans="1:22" ht="15.75" thickBot="1" x14ac:dyDescent="0.3">
      <c r="A78" s="110" t="s">
        <v>26</v>
      </c>
      <c r="B78" s="111"/>
      <c r="C78" s="22">
        <v>57</v>
      </c>
      <c r="D78" s="22"/>
      <c r="E78" s="25">
        <v>2</v>
      </c>
      <c r="F78" s="23">
        <v>2</v>
      </c>
      <c r="G78" s="23">
        <v>9</v>
      </c>
      <c r="H78" s="23">
        <v>9</v>
      </c>
      <c r="I78" s="23">
        <v>8</v>
      </c>
      <c r="J78" s="23">
        <v>8</v>
      </c>
      <c r="K78" s="23">
        <v>6</v>
      </c>
      <c r="L78" s="23">
        <v>4</v>
      </c>
      <c r="M78" s="23">
        <v>4</v>
      </c>
      <c r="N78" s="23">
        <v>4</v>
      </c>
      <c r="O78" s="23">
        <v>1</v>
      </c>
      <c r="P78" s="24">
        <v>0</v>
      </c>
      <c r="Q78" s="11">
        <f t="shared" si="50"/>
        <v>57</v>
      </c>
      <c r="R78" s="1">
        <f t="shared" ref="R78:R80" si="56">SUM(E78:K78)</f>
        <v>44</v>
      </c>
      <c r="S78" s="13">
        <f t="shared" si="54"/>
        <v>77.192982456140342</v>
      </c>
      <c r="T78" s="13"/>
      <c r="U78" s="13">
        <f t="shared" si="55"/>
        <v>2.4615789473684213</v>
      </c>
      <c r="V78" s="46"/>
    </row>
    <row r="79" spans="1:22" ht="15.75" thickBot="1" x14ac:dyDescent="0.3">
      <c r="A79" s="110" t="s">
        <v>27</v>
      </c>
      <c r="B79" s="111"/>
      <c r="C79" s="22">
        <v>57</v>
      </c>
      <c r="D79" s="22"/>
      <c r="E79" s="25">
        <v>1</v>
      </c>
      <c r="F79" s="23">
        <v>1</v>
      </c>
      <c r="G79" s="23">
        <v>4</v>
      </c>
      <c r="H79" s="23">
        <v>10</v>
      </c>
      <c r="I79" s="23">
        <v>8</v>
      </c>
      <c r="J79" s="23">
        <v>7</v>
      </c>
      <c r="K79" s="23">
        <v>16</v>
      </c>
      <c r="L79" s="23">
        <v>4</v>
      </c>
      <c r="M79" s="23">
        <v>3</v>
      </c>
      <c r="N79" s="23">
        <v>2</v>
      </c>
      <c r="O79" s="23">
        <v>1</v>
      </c>
      <c r="P79" s="24">
        <v>0</v>
      </c>
      <c r="Q79" s="11">
        <f t="shared" si="50"/>
        <v>57</v>
      </c>
      <c r="R79" s="1">
        <f t="shared" si="56"/>
        <v>47</v>
      </c>
      <c r="S79" s="13">
        <f t="shared" si="54"/>
        <v>82.456140350877192</v>
      </c>
      <c r="T79" s="31"/>
      <c r="U79" s="13">
        <f t="shared" si="55"/>
        <v>2.339122807017544</v>
      </c>
      <c r="V79" s="46"/>
    </row>
    <row r="80" spans="1:22" ht="15.75" thickBot="1" x14ac:dyDescent="0.3">
      <c r="A80" s="112" t="s">
        <v>28</v>
      </c>
      <c r="B80" s="113"/>
      <c r="C80" s="9">
        <v>57</v>
      </c>
      <c r="D80" s="9"/>
      <c r="E80" s="12">
        <v>1</v>
      </c>
      <c r="F80" s="4">
        <v>1</v>
      </c>
      <c r="G80" s="4">
        <v>4</v>
      </c>
      <c r="H80" s="4">
        <v>11</v>
      </c>
      <c r="I80" s="4">
        <v>9</v>
      </c>
      <c r="J80" s="4">
        <v>8</v>
      </c>
      <c r="K80" s="4">
        <v>16</v>
      </c>
      <c r="L80" s="4">
        <v>3</v>
      </c>
      <c r="M80" s="4">
        <v>4</v>
      </c>
      <c r="N80" s="4">
        <v>0</v>
      </c>
      <c r="O80" s="4">
        <v>0</v>
      </c>
      <c r="P80" s="10">
        <v>0</v>
      </c>
      <c r="Q80" s="12">
        <f t="shared" si="50"/>
        <v>57</v>
      </c>
      <c r="R80" s="4">
        <f t="shared" si="56"/>
        <v>50</v>
      </c>
      <c r="S80" s="30">
        <f t="shared" si="54"/>
        <v>87.719298245614027</v>
      </c>
      <c r="T80" s="30"/>
      <c r="U80" s="30">
        <f>(E80*4+F80*3.67+G80*3.33+H80*3+I80*2.67+J80*2.33+K80*2+L80*1.67+M80*1.33+N80*1)/Q80</f>
        <v>2.438421052631579</v>
      </c>
      <c r="V80" s="47"/>
    </row>
    <row r="81" spans="1:22" x14ac:dyDescent="0.25">
      <c r="A81" s="114">
        <v>16</v>
      </c>
      <c r="B81" s="116" t="s">
        <v>43</v>
      </c>
      <c r="C81" s="57">
        <v>85</v>
      </c>
      <c r="D81" s="57" t="s">
        <v>23</v>
      </c>
      <c r="E81" s="58">
        <v>2</v>
      </c>
      <c r="F81" s="59">
        <v>1</v>
      </c>
      <c r="G81" s="59">
        <v>3</v>
      </c>
      <c r="H81" s="59">
        <v>9</v>
      </c>
      <c r="I81" s="59">
        <v>6</v>
      </c>
      <c r="J81" s="59">
        <v>11</v>
      </c>
      <c r="K81" s="59">
        <v>16</v>
      </c>
      <c r="L81" s="59">
        <v>2</v>
      </c>
      <c r="M81" s="59">
        <v>12</v>
      </c>
      <c r="N81" s="59">
        <v>4</v>
      </c>
      <c r="O81" s="59">
        <v>15</v>
      </c>
      <c r="P81" s="60">
        <v>4</v>
      </c>
      <c r="Q81" s="61">
        <f t="shared" si="50"/>
        <v>81</v>
      </c>
      <c r="R81" s="62">
        <f>SUM(E81:K81)</f>
        <v>48</v>
      </c>
      <c r="S81" s="63">
        <f>R81/Q81*100</f>
        <v>59.259259259259252</v>
      </c>
      <c r="T81" s="64"/>
      <c r="U81" s="63">
        <f>(E81*4+F81*3.67+G81*3.33+H81*3+I81*2.67+J81*2.33+K81*2+L81*1.67+M81*1.33+N81*1)/Q81</f>
        <v>1.7976543209876545</v>
      </c>
      <c r="V81" s="65"/>
    </row>
    <row r="82" spans="1:22" ht="15.75" thickBot="1" x14ac:dyDescent="0.3">
      <c r="A82" s="115"/>
      <c r="B82" s="117"/>
      <c r="C82" s="8">
        <v>107</v>
      </c>
      <c r="D82" s="8" t="s">
        <v>29</v>
      </c>
      <c r="E82" s="11">
        <v>2</v>
      </c>
      <c r="F82" s="1">
        <v>1</v>
      </c>
      <c r="G82" s="1">
        <v>7</v>
      </c>
      <c r="H82" s="1">
        <v>10</v>
      </c>
      <c r="I82" s="1">
        <v>7</v>
      </c>
      <c r="J82" s="1">
        <v>11</v>
      </c>
      <c r="K82" s="1">
        <v>20</v>
      </c>
      <c r="L82" s="1">
        <v>3</v>
      </c>
      <c r="M82" s="1">
        <v>20</v>
      </c>
      <c r="N82" s="1">
        <v>1</v>
      </c>
      <c r="O82" s="1">
        <v>21</v>
      </c>
      <c r="P82" s="2">
        <v>4</v>
      </c>
      <c r="Q82" s="11">
        <f t="shared" si="50"/>
        <v>103</v>
      </c>
      <c r="R82" s="1">
        <f>SUM(E82:K82)</f>
        <v>58</v>
      </c>
      <c r="S82" s="13">
        <f t="shared" ref="S82:S85" si="57">R82/Q82*100</f>
        <v>56.310679611650485</v>
      </c>
      <c r="T82" s="26">
        <f>S81-S82</f>
        <v>2.9485796476087671</v>
      </c>
      <c r="U82" s="13">
        <f t="shared" ref="U82:U84" si="58">(E82*4+F82*3.67+G82*3.33+H82*3+I82*2.67+J82*2.33+K82*2+L82*1.67+M82*1.33+N82*1)/Q82</f>
        <v>1.766116504854369</v>
      </c>
      <c r="V82" s="45">
        <f>U81-U82</f>
        <v>3.1537816133285546E-2</v>
      </c>
    </row>
    <row r="83" spans="1:22" ht="15.75" thickBot="1" x14ac:dyDescent="0.3">
      <c r="A83" s="110" t="s">
        <v>26</v>
      </c>
      <c r="B83" s="111"/>
      <c r="C83" s="22">
        <v>85</v>
      </c>
      <c r="D83" s="22"/>
      <c r="E83" s="25">
        <v>1</v>
      </c>
      <c r="F83" s="23">
        <v>2</v>
      </c>
      <c r="G83" s="23">
        <v>11</v>
      </c>
      <c r="H83" s="23">
        <v>7</v>
      </c>
      <c r="I83" s="23">
        <v>4</v>
      </c>
      <c r="J83" s="23">
        <v>8</v>
      </c>
      <c r="K83" s="23">
        <v>17</v>
      </c>
      <c r="L83" s="23">
        <v>6</v>
      </c>
      <c r="M83" s="23">
        <v>13</v>
      </c>
      <c r="N83" s="23">
        <v>8</v>
      </c>
      <c r="O83" s="23">
        <v>8</v>
      </c>
      <c r="P83" s="24">
        <v>0</v>
      </c>
      <c r="Q83" s="11">
        <f t="shared" si="50"/>
        <v>85</v>
      </c>
      <c r="R83" s="1">
        <f t="shared" ref="R83:R85" si="59">SUM(E83:K83)</f>
        <v>50</v>
      </c>
      <c r="S83" s="13">
        <f t="shared" si="57"/>
        <v>58.82352941176471</v>
      </c>
      <c r="T83" s="13"/>
      <c r="U83" s="13">
        <f t="shared" si="58"/>
        <v>1.9717647058823533</v>
      </c>
      <c r="V83" s="46"/>
    </row>
    <row r="84" spans="1:22" ht="15.75" thickBot="1" x14ac:dyDescent="0.3">
      <c r="A84" s="110" t="s">
        <v>27</v>
      </c>
      <c r="B84" s="111"/>
      <c r="C84" s="22">
        <v>85</v>
      </c>
      <c r="D84" s="22"/>
      <c r="E84" s="25">
        <v>0</v>
      </c>
      <c r="F84" s="23">
        <v>0</v>
      </c>
      <c r="G84" s="23">
        <v>5</v>
      </c>
      <c r="H84" s="23">
        <v>1</v>
      </c>
      <c r="I84" s="23">
        <v>11</v>
      </c>
      <c r="J84" s="23">
        <v>7</v>
      </c>
      <c r="K84" s="23">
        <v>21</v>
      </c>
      <c r="L84" s="23">
        <v>11</v>
      </c>
      <c r="M84" s="23">
        <v>8</v>
      </c>
      <c r="N84" s="23">
        <v>4</v>
      </c>
      <c r="O84" s="23">
        <v>10</v>
      </c>
      <c r="P84" s="24">
        <v>7</v>
      </c>
      <c r="Q84" s="11">
        <f t="shared" si="50"/>
        <v>78</v>
      </c>
      <c r="R84" s="1">
        <f t="shared" si="59"/>
        <v>45</v>
      </c>
      <c r="S84" s="13">
        <f t="shared" si="57"/>
        <v>57.692307692307686</v>
      </c>
      <c r="T84" s="31"/>
      <c r="U84" s="13">
        <f t="shared" si="58"/>
        <v>1.799230769230769</v>
      </c>
      <c r="V84" s="46"/>
    </row>
    <row r="85" spans="1:22" ht="15.75" thickBot="1" x14ac:dyDescent="0.3">
      <c r="A85" s="112" t="s">
        <v>28</v>
      </c>
      <c r="B85" s="113"/>
      <c r="C85" s="9">
        <v>85</v>
      </c>
      <c r="D85" s="9"/>
      <c r="E85" s="12">
        <v>3</v>
      </c>
      <c r="F85" s="4">
        <v>11</v>
      </c>
      <c r="G85" s="4">
        <v>7</v>
      </c>
      <c r="H85" s="4">
        <v>4</v>
      </c>
      <c r="I85" s="4">
        <v>8</v>
      </c>
      <c r="J85" s="4">
        <v>17</v>
      </c>
      <c r="K85" s="4">
        <v>35</v>
      </c>
      <c r="L85" s="4">
        <v>0</v>
      </c>
      <c r="M85" s="4">
        <v>0</v>
      </c>
      <c r="N85" s="4">
        <v>0</v>
      </c>
      <c r="O85" s="4">
        <v>0</v>
      </c>
      <c r="P85" s="10">
        <v>0</v>
      </c>
      <c r="Q85" s="12">
        <f t="shared" si="50"/>
        <v>85</v>
      </c>
      <c r="R85" s="4">
        <f t="shared" si="59"/>
        <v>85</v>
      </c>
      <c r="S85" s="30">
        <f t="shared" si="57"/>
        <v>100</v>
      </c>
      <c r="T85" s="30"/>
      <c r="U85" s="30">
        <f>(E85*4+F85*3.67+G85*3.33+H85*3+I85*2.67+J85*2.33+K85*2+L85*1.67+M85*1.33+N85*1)/Q85</f>
        <v>2.5723529411764705</v>
      </c>
      <c r="V85" s="47"/>
    </row>
    <row r="86" spans="1:22" x14ac:dyDescent="0.25">
      <c r="A86" s="114">
        <v>17</v>
      </c>
      <c r="B86" s="116" t="s">
        <v>36</v>
      </c>
      <c r="C86" s="57">
        <v>68</v>
      </c>
      <c r="D86" s="57" t="s">
        <v>23</v>
      </c>
      <c r="E86" s="58">
        <v>0</v>
      </c>
      <c r="F86" s="59">
        <v>0</v>
      </c>
      <c r="G86" s="59">
        <v>1</v>
      </c>
      <c r="H86" s="59">
        <v>3</v>
      </c>
      <c r="I86" s="59">
        <v>6</v>
      </c>
      <c r="J86" s="59">
        <v>13</v>
      </c>
      <c r="K86" s="59">
        <v>20</v>
      </c>
      <c r="L86" s="59">
        <v>4</v>
      </c>
      <c r="M86" s="59">
        <v>9</v>
      </c>
      <c r="N86" s="59">
        <v>2</v>
      </c>
      <c r="O86" s="59">
        <v>10</v>
      </c>
      <c r="P86" s="60">
        <v>0</v>
      </c>
      <c r="Q86" s="61">
        <f t="shared" ref="Q86" si="60">SUM(E86:O86)</f>
        <v>68</v>
      </c>
      <c r="R86" s="62">
        <f>SUM(E86:K86)</f>
        <v>43</v>
      </c>
      <c r="S86" s="63">
        <f>R86/Q86*100</f>
        <v>63.235294117647058</v>
      </c>
      <c r="T86" s="64"/>
      <c r="U86" s="63">
        <f>(E86*4+F86*3.67+G86*3.33+H86*3+I86*2.67+J86*2.33+K86*2+L86*1.67+M86*1.33+N86*1)/Q86</f>
        <v>1.7542647058823528</v>
      </c>
      <c r="V86" s="65"/>
    </row>
    <row r="87" spans="1:22" ht="15.75" thickBot="1" x14ac:dyDescent="0.3">
      <c r="A87" s="115"/>
      <c r="B87" s="117"/>
      <c r="C87" s="8">
        <v>85</v>
      </c>
      <c r="D87" s="8" t="s">
        <v>29</v>
      </c>
      <c r="E87" s="11">
        <v>0</v>
      </c>
      <c r="F87" s="1">
        <v>0</v>
      </c>
      <c r="G87" s="1">
        <v>2</v>
      </c>
      <c r="H87" s="1">
        <v>4</v>
      </c>
      <c r="I87" s="1">
        <v>5</v>
      </c>
      <c r="J87" s="1">
        <v>16</v>
      </c>
      <c r="K87" s="1">
        <v>7</v>
      </c>
      <c r="L87" s="1">
        <v>8</v>
      </c>
      <c r="M87" s="1">
        <v>15</v>
      </c>
      <c r="N87" s="1">
        <v>2</v>
      </c>
      <c r="O87" s="1">
        <v>26</v>
      </c>
      <c r="P87" s="2">
        <v>0</v>
      </c>
      <c r="Q87" s="11">
        <f>SUM(E87:O87)</f>
        <v>85</v>
      </c>
      <c r="R87" s="1">
        <f>SUM(E87:K87)</f>
        <v>34</v>
      </c>
      <c r="S87" s="13">
        <f t="shared" ref="S87:S90" si="61">R87/Q87*100</f>
        <v>40</v>
      </c>
      <c r="T87" s="26">
        <f>S86-S87</f>
        <v>23.235294117647058</v>
      </c>
      <c r="U87" s="13">
        <f t="shared" ref="U87:U90" si="62">(E87*4+F87*3.67+G87*3.33+H87*3+I87*2.67+J87*2.33+K87*2+L87*1.67+M87*1.33+N87*1)/Q87</f>
        <v>1.3952941176470588</v>
      </c>
      <c r="V87" s="45">
        <f>U86-U87</f>
        <v>0.35897058823529404</v>
      </c>
    </row>
    <row r="88" spans="1:22" ht="15.75" thickBot="1" x14ac:dyDescent="0.3">
      <c r="A88" s="110" t="s">
        <v>26</v>
      </c>
      <c r="B88" s="111"/>
      <c r="C88" s="22">
        <v>68</v>
      </c>
      <c r="D88" s="22"/>
      <c r="E88" s="25">
        <v>0</v>
      </c>
      <c r="F88" s="23">
        <v>0</v>
      </c>
      <c r="G88" s="23">
        <v>2</v>
      </c>
      <c r="H88" s="23">
        <v>4</v>
      </c>
      <c r="I88" s="23">
        <v>5</v>
      </c>
      <c r="J88" s="23">
        <v>10</v>
      </c>
      <c r="K88" s="23">
        <v>9</v>
      </c>
      <c r="L88" s="23">
        <v>12</v>
      </c>
      <c r="M88" s="23">
        <v>15</v>
      </c>
      <c r="N88" s="23">
        <v>6</v>
      </c>
      <c r="O88" s="23">
        <v>5</v>
      </c>
      <c r="P88" s="24">
        <v>0</v>
      </c>
      <c r="Q88" s="11">
        <f>SUM(E88:O88)</f>
        <v>68</v>
      </c>
      <c r="R88" s="1">
        <f t="shared" ref="R88:R90" si="63">SUM(E88:K88)</f>
        <v>30</v>
      </c>
      <c r="S88" s="13">
        <f t="shared" si="61"/>
        <v>44.117647058823529</v>
      </c>
      <c r="T88" s="13"/>
      <c r="U88" s="13">
        <f t="shared" si="62"/>
        <v>1.7544117647058823</v>
      </c>
      <c r="V88" s="46"/>
    </row>
    <row r="89" spans="1:22" ht="15.75" thickBot="1" x14ac:dyDescent="0.3">
      <c r="A89" s="110" t="s">
        <v>27</v>
      </c>
      <c r="B89" s="111"/>
      <c r="C89" s="22">
        <v>68</v>
      </c>
      <c r="D89" s="22"/>
      <c r="E89" s="25">
        <v>0</v>
      </c>
      <c r="F89" s="23">
        <v>0</v>
      </c>
      <c r="G89" s="23">
        <v>2</v>
      </c>
      <c r="H89" s="23">
        <v>7</v>
      </c>
      <c r="I89" s="23">
        <v>12</v>
      </c>
      <c r="J89" s="23">
        <v>8</v>
      </c>
      <c r="K89" s="23">
        <v>12</v>
      </c>
      <c r="L89" s="23">
        <v>7</v>
      </c>
      <c r="M89" s="23">
        <v>12</v>
      </c>
      <c r="N89" s="23">
        <v>5</v>
      </c>
      <c r="O89" s="23">
        <v>3</v>
      </c>
      <c r="P89" s="24">
        <v>0</v>
      </c>
      <c r="Q89" s="11">
        <f>SUM(E89:O89)</f>
        <v>68</v>
      </c>
      <c r="R89" s="1">
        <f t="shared" si="63"/>
        <v>41</v>
      </c>
      <c r="S89" s="13">
        <f t="shared" si="61"/>
        <v>60.294117647058819</v>
      </c>
      <c r="T89" s="31"/>
      <c r="U89" s="13">
        <f t="shared" si="62"/>
        <v>1.9851470588235296</v>
      </c>
      <c r="V89" s="46"/>
    </row>
    <row r="90" spans="1:22" ht="15.75" thickBot="1" x14ac:dyDescent="0.3">
      <c r="A90" s="112" t="s">
        <v>28</v>
      </c>
      <c r="B90" s="113"/>
      <c r="C90" s="9">
        <v>68</v>
      </c>
      <c r="D90" s="9"/>
      <c r="E90" s="12">
        <v>2</v>
      </c>
      <c r="F90" s="4">
        <v>2</v>
      </c>
      <c r="G90" s="4">
        <v>2</v>
      </c>
      <c r="H90" s="4">
        <v>6</v>
      </c>
      <c r="I90" s="4">
        <v>7</v>
      </c>
      <c r="J90" s="4">
        <v>12</v>
      </c>
      <c r="K90" s="4">
        <v>12</v>
      </c>
      <c r="L90" s="4">
        <v>8</v>
      </c>
      <c r="M90" s="4">
        <v>10</v>
      </c>
      <c r="N90" s="4">
        <v>5</v>
      </c>
      <c r="O90" s="4">
        <v>2</v>
      </c>
      <c r="P90" s="10">
        <v>0</v>
      </c>
      <c r="Q90" s="12">
        <f>SUM(E90:O90)</f>
        <v>68</v>
      </c>
      <c r="R90" s="4">
        <f t="shared" si="63"/>
        <v>43</v>
      </c>
      <c r="S90" s="30">
        <f t="shared" si="61"/>
        <v>63.235294117647058</v>
      </c>
      <c r="T90" s="30"/>
      <c r="U90" s="30">
        <f t="shared" si="62"/>
        <v>2.0927941176470588</v>
      </c>
      <c r="V90" s="47"/>
    </row>
    <row r="91" spans="1:22" x14ac:dyDescent="0.25">
      <c r="A91" s="114">
        <v>18</v>
      </c>
      <c r="B91" s="116" t="s">
        <v>39</v>
      </c>
      <c r="C91" s="57">
        <v>7</v>
      </c>
      <c r="D91" s="57" t="s">
        <v>23</v>
      </c>
      <c r="E91" s="58">
        <v>0</v>
      </c>
      <c r="F91" s="59">
        <v>0</v>
      </c>
      <c r="G91" s="59">
        <v>0</v>
      </c>
      <c r="H91" s="59">
        <v>1</v>
      </c>
      <c r="I91" s="59">
        <v>0</v>
      </c>
      <c r="J91" s="59">
        <v>2</v>
      </c>
      <c r="K91" s="59">
        <v>2</v>
      </c>
      <c r="L91" s="59">
        <v>0</v>
      </c>
      <c r="M91" s="59">
        <v>0</v>
      </c>
      <c r="N91" s="59">
        <v>0</v>
      </c>
      <c r="O91" s="59">
        <v>2</v>
      </c>
      <c r="P91" s="60">
        <v>0</v>
      </c>
      <c r="Q91" s="61">
        <f t="shared" ref="Q91:Q95" si="64">SUM(E91:O91)</f>
        <v>7</v>
      </c>
      <c r="R91" s="62">
        <f>SUM(E91:K91)</f>
        <v>5</v>
      </c>
      <c r="S91" s="63">
        <f>R91/Q91*100</f>
        <v>71.428571428571431</v>
      </c>
      <c r="T91" s="64"/>
      <c r="U91" s="63">
        <f>(E91*4+F91*3.67+G91*3.33+H91*3+I91*2.67+J91*2.33+K91*2+L91*1.67+M91*1.33+N91*1)/Q91</f>
        <v>1.6657142857142857</v>
      </c>
      <c r="V91" s="65"/>
    </row>
    <row r="92" spans="1:22" ht="15.75" thickBot="1" x14ac:dyDescent="0.3">
      <c r="A92" s="115"/>
      <c r="B92" s="117"/>
      <c r="C92" s="8">
        <v>17</v>
      </c>
      <c r="D92" s="8" t="s">
        <v>29</v>
      </c>
      <c r="E92" s="11">
        <v>0</v>
      </c>
      <c r="F92" s="1">
        <v>1</v>
      </c>
      <c r="G92" s="1">
        <v>0</v>
      </c>
      <c r="H92" s="1">
        <v>6</v>
      </c>
      <c r="I92" s="1">
        <v>1</v>
      </c>
      <c r="J92" s="1">
        <v>2</v>
      </c>
      <c r="K92" s="1">
        <v>1</v>
      </c>
      <c r="L92" s="1">
        <v>0</v>
      </c>
      <c r="M92" s="1">
        <v>4</v>
      </c>
      <c r="N92" s="1">
        <v>0</v>
      </c>
      <c r="O92" s="1">
        <v>2</v>
      </c>
      <c r="P92" s="2">
        <v>0</v>
      </c>
      <c r="Q92" s="11">
        <f t="shared" si="64"/>
        <v>17</v>
      </c>
      <c r="R92" s="1">
        <f>SUM(E92:K92)</f>
        <v>11</v>
      </c>
      <c r="S92" s="13">
        <f t="shared" ref="S92:S95" si="65">R92/Q92*100</f>
        <v>64.705882352941174</v>
      </c>
      <c r="T92" s="26">
        <f>S91-S92</f>
        <v>6.7226890756302566</v>
      </c>
      <c r="U92" s="13">
        <f t="shared" ref="U92:U95" si="66">(E92*4+F92*3.67+G92*3.33+H92*3+I92*2.67+J92*2.33+K92*2+L92*1.67+M92*1.33+N92*1)/Q92</f>
        <v>2.1364705882352943</v>
      </c>
      <c r="V92" s="45">
        <f>U91-U92</f>
        <v>-0.47075630252100864</v>
      </c>
    </row>
    <row r="93" spans="1:22" ht="15.75" thickBot="1" x14ac:dyDescent="0.3">
      <c r="A93" s="110" t="s">
        <v>26</v>
      </c>
      <c r="B93" s="111"/>
      <c r="C93" s="22">
        <v>7</v>
      </c>
      <c r="D93" s="22"/>
      <c r="E93" s="25">
        <v>0</v>
      </c>
      <c r="F93" s="23">
        <v>0</v>
      </c>
      <c r="G93" s="23">
        <v>0</v>
      </c>
      <c r="H93" s="23">
        <v>0</v>
      </c>
      <c r="I93" s="23">
        <v>0</v>
      </c>
      <c r="J93" s="23">
        <v>2</v>
      </c>
      <c r="K93" s="23">
        <v>2</v>
      </c>
      <c r="L93" s="23">
        <v>2</v>
      </c>
      <c r="M93" s="23">
        <v>1</v>
      </c>
      <c r="N93" s="23">
        <v>0</v>
      </c>
      <c r="O93" s="23">
        <v>0</v>
      </c>
      <c r="P93" s="24">
        <v>0</v>
      </c>
      <c r="Q93" s="11">
        <f t="shared" si="64"/>
        <v>7</v>
      </c>
      <c r="R93" s="1">
        <f t="shared" ref="R93:R95" si="67">SUM(E93:K93)</f>
        <v>4</v>
      </c>
      <c r="S93" s="13">
        <f t="shared" si="65"/>
        <v>57.142857142857139</v>
      </c>
      <c r="T93" s="13"/>
      <c r="U93" s="13">
        <f t="shared" si="66"/>
        <v>1.9042857142857144</v>
      </c>
      <c r="V93" s="46"/>
    </row>
    <row r="94" spans="1:22" ht="15.75" thickBot="1" x14ac:dyDescent="0.3">
      <c r="A94" s="110" t="s">
        <v>27</v>
      </c>
      <c r="B94" s="111"/>
      <c r="C94" s="22">
        <v>7</v>
      </c>
      <c r="D94" s="22"/>
      <c r="E94" s="25">
        <v>0</v>
      </c>
      <c r="F94" s="23">
        <v>0</v>
      </c>
      <c r="G94" s="23">
        <v>0</v>
      </c>
      <c r="H94" s="23">
        <v>0</v>
      </c>
      <c r="I94" s="23">
        <v>2</v>
      </c>
      <c r="J94" s="23">
        <v>1</v>
      </c>
      <c r="K94" s="23">
        <v>2</v>
      </c>
      <c r="L94" s="23">
        <v>0</v>
      </c>
      <c r="M94" s="23">
        <v>0</v>
      </c>
      <c r="N94" s="23">
        <v>0</v>
      </c>
      <c r="O94" s="23">
        <v>2</v>
      </c>
      <c r="P94" s="24">
        <v>0</v>
      </c>
      <c r="Q94" s="11">
        <f t="shared" si="64"/>
        <v>7</v>
      </c>
      <c r="R94" s="1">
        <f t="shared" si="67"/>
        <v>5</v>
      </c>
      <c r="S94" s="13">
        <f t="shared" si="65"/>
        <v>71.428571428571431</v>
      </c>
      <c r="T94" s="31"/>
      <c r="U94" s="13">
        <f t="shared" si="66"/>
        <v>1.667142857142857</v>
      </c>
      <c r="V94" s="46"/>
    </row>
    <row r="95" spans="1:22" ht="15.75" thickBot="1" x14ac:dyDescent="0.3">
      <c r="A95" s="112" t="s">
        <v>28</v>
      </c>
      <c r="B95" s="113"/>
      <c r="C95" s="9">
        <v>7</v>
      </c>
      <c r="D95" s="9"/>
      <c r="E95" s="12">
        <v>0</v>
      </c>
      <c r="F95" s="4">
        <v>0</v>
      </c>
      <c r="G95" s="4">
        <v>0</v>
      </c>
      <c r="H95" s="4">
        <v>1</v>
      </c>
      <c r="I95" s="4">
        <v>2</v>
      </c>
      <c r="J95" s="4">
        <v>2</v>
      </c>
      <c r="K95" s="4">
        <v>2</v>
      </c>
      <c r="L95" s="4">
        <v>0</v>
      </c>
      <c r="M95" s="4">
        <v>0</v>
      </c>
      <c r="N95" s="4">
        <v>0</v>
      </c>
      <c r="O95" s="4">
        <v>0</v>
      </c>
      <c r="P95" s="10">
        <v>0</v>
      </c>
      <c r="Q95" s="12">
        <f t="shared" si="64"/>
        <v>7</v>
      </c>
      <c r="R95" s="4">
        <f t="shared" si="67"/>
        <v>7</v>
      </c>
      <c r="S95" s="30">
        <f t="shared" si="65"/>
        <v>100</v>
      </c>
      <c r="T95" s="30"/>
      <c r="U95" s="30">
        <f t="shared" si="66"/>
        <v>2.4285714285714284</v>
      </c>
      <c r="V95" s="47"/>
    </row>
    <row r="96" spans="1:22" x14ac:dyDescent="0.25">
      <c r="A96" s="118" t="s">
        <v>22</v>
      </c>
      <c r="B96" s="119"/>
      <c r="C96" s="14">
        <f>C6+C11+C16+C21+C26+C31+C36+C41+C46+C51+C56+C61+C66+C71+C76+C81+C86+C91</f>
        <v>776</v>
      </c>
      <c r="D96" s="52" t="s">
        <v>23</v>
      </c>
      <c r="E96" s="16">
        <f t="shared" ref="E96:R96" si="68">E6+E11+E16+E21+E26+E31+E36+E41+E46+E51+E56+E61+E66+E71+E76+E81+E86+E91</f>
        <v>37</v>
      </c>
      <c r="F96" s="34">
        <f t="shared" si="68"/>
        <v>25</v>
      </c>
      <c r="G96" s="34">
        <f t="shared" si="68"/>
        <v>75</v>
      </c>
      <c r="H96" s="34">
        <f t="shared" si="68"/>
        <v>113</v>
      </c>
      <c r="I96" s="34">
        <f t="shared" si="68"/>
        <v>55</v>
      </c>
      <c r="J96" s="34">
        <f t="shared" si="68"/>
        <v>101</v>
      </c>
      <c r="K96" s="34">
        <f t="shared" si="68"/>
        <v>120</v>
      </c>
      <c r="L96" s="34">
        <f t="shared" si="68"/>
        <v>25</v>
      </c>
      <c r="M96" s="34">
        <f t="shared" si="68"/>
        <v>75</v>
      </c>
      <c r="N96" s="34">
        <f t="shared" si="68"/>
        <v>21</v>
      </c>
      <c r="O96" s="34">
        <f t="shared" si="68"/>
        <v>78</v>
      </c>
      <c r="P96" s="15">
        <f t="shared" si="68"/>
        <v>51</v>
      </c>
      <c r="Q96" s="16">
        <f t="shared" si="68"/>
        <v>725</v>
      </c>
      <c r="R96" s="34">
        <f t="shared" si="68"/>
        <v>526</v>
      </c>
      <c r="S96" s="32">
        <f>(S6+S11+S16+S21+S26+S31+S36+S41+S46+S51+S56+S61+S66+S71+S76+S81+S86+S91)/18</f>
        <v>73.024525677424535</v>
      </c>
      <c r="T96" s="29"/>
      <c r="U96" s="32">
        <f>(U6+U11+U16+U21+U26+U31+U36+U41+U46+U51+U56+U61+U66+U71+U76+U81+U86+U91)/18</f>
        <v>2.2083094287150558</v>
      </c>
      <c r="V96" s="44"/>
    </row>
    <row r="97" spans="1:22" ht="15.75" thickBot="1" x14ac:dyDescent="0.3">
      <c r="A97" s="120"/>
      <c r="B97" s="121"/>
      <c r="C97" s="17">
        <f>C7+C12+C17+C22+C27+C32+C37+C42+C47+C52+C57+C62+C67+C72+C77+C82+C87+C92</f>
        <v>996</v>
      </c>
      <c r="D97" s="53" t="s">
        <v>29</v>
      </c>
      <c r="E97" s="18">
        <f t="shared" ref="E97:R97" si="69">E7+E12+E17+E22+E27+E32+E37+E42+E47+E52+E57+E62+E67+E72+E77+E82+E87+E92</f>
        <v>61</v>
      </c>
      <c r="F97" s="35">
        <f t="shared" si="69"/>
        <v>46</v>
      </c>
      <c r="G97" s="35">
        <f t="shared" si="69"/>
        <v>117</v>
      </c>
      <c r="H97" s="35">
        <f t="shared" si="69"/>
        <v>147</v>
      </c>
      <c r="I97" s="35">
        <f t="shared" si="69"/>
        <v>87</v>
      </c>
      <c r="J97" s="35">
        <f t="shared" si="69"/>
        <v>155</v>
      </c>
      <c r="K97" s="35">
        <f t="shared" si="69"/>
        <v>123</v>
      </c>
      <c r="L97" s="35">
        <f t="shared" si="69"/>
        <v>44</v>
      </c>
      <c r="M97" s="35">
        <f t="shared" si="69"/>
        <v>95</v>
      </c>
      <c r="N97" s="35">
        <f t="shared" si="69"/>
        <v>11</v>
      </c>
      <c r="O97" s="35">
        <f t="shared" si="69"/>
        <v>95</v>
      </c>
      <c r="P97" s="36">
        <f t="shared" si="69"/>
        <v>15</v>
      </c>
      <c r="Q97" s="18">
        <f t="shared" si="69"/>
        <v>981</v>
      </c>
      <c r="R97" s="35">
        <f t="shared" si="69"/>
        <v>736</v>
      </c>
      <c r="S97" s="19">
        <f>(S7+S12+S17+S22+S27+S32+S37+S42+S47+S52+S57+S62+S67+S72+S77+S82+S87+S92)/18</f>
        <v>75.852496022359546</v>
      </c>
      <c r="T97" s="50">
        <f>S96-S97</f>
        <v>-2.8279703449350109</v>
      </c>
      <c r="U97" s="19">
        <f>(U7+U12+U17+U22+U27+U32+U37+U42+U47+U52+U57+U62+U67+U72+U77+U82+U87+U92)/18</f>
        <v>2.3252287507309841</v>
      </c>
      <c r="V97" s="51">
        <f>U96-U97</f>
        <v>-0.11691932201592836</v>
      </c>
    </row>
    <row r="98" spans="1:22" ht="15.75" thickBot="1" x14ac:dyDescent="0.3">
      <c r="A98" s="110" t="s">
        <v>26</v>
      </c>
      <c r="B98" s="111"/>
      <c r="C98" s="17">
        <f>C8+C13+C18+C23+C28+C33+C38+C43+C48+C53+C58+C63+C68+C73+C78+C83+C88+C93</f>
        <v>763</v>
      </c>
      <c r="D98" s="27"/>
      <c r="E98" s="18">
        <f t="shared" ref="E98:R98" si="70">E8+E13+E18+E23+E28+E33+E38+E43+E48+E53+E58+E63+E68+E73+E78+E83+E88+E93</f>
        <v>16</v>
      </c>
      <c r="F98" s="35">
        <f t="shared" si="70"/>
        <v>29</v>
      </c>
      <c r="G98" s="35">
        <f t="shared" si="70"/>
        <v>71</v>
      </c>
      <c r="H98" s="35">
        <f t="shared" si="70"/>
        <v>71</v>
      </c>
      <c r="I98" s="35">
        <f t="shared" si="70"/>
        <v>74</v>
      </c>
      <c r="J98" s="35">
        <f t="shared" si="70"/>
        <v>94</v>
      </c>
      <c r="K98" s="35">
        <f t="shared" si="70"/>
        <v>121</v>
      </c>
      <c r="L98" s="35">
        <f t="shared" si="70"/>
        <v>71</v>
      </c>
      <c r="M98" s="35">
        <f t="shared" si="70"/>
        <v>84</v>
      </c>
      <c r="N98" s="35">
        <f t="shared" si="70"/>
        <v>54</v>
      </c>
      <c r="O98" s="35">
        <f t="shared" si="70"/>
        <v>76</v>
      </c>
      <c r="P98" s="36">
        <f t="shared" si="70"/>
        <v>11</v>
      </c>
      <c r="Q98" s="18">
        <f t="shared" si="70"/>
        <v>761</v>
      </c>
      <c r="R98" s="35">
        <f t="shared" si="70"/>
        <v>476</v>
      </c>
      <c r="S98" s="19">
        <f>(S8+S13+S18+S23+S28+S33+S38+S43+S48+S53+S58+S63+S68+S73+S78+S83+S88+S93)/18</f>
        <v>63.4685748186388</v>
      </c>
      <c r="T98" s="19"/>
      <c r="U98" s="19">
        <f>(U8+U13+U18+U23+U28+U33+U38+U43+U48+U53+U58+U63+U68+U73+U78+U83+U88+U93)/18</f>
        <v>2.0341628674006342</v>
      </c>
      <c r="V98" s="46"/>
    </row>
    <row r="99" spans="1:22" ht="15.75" thickBot="1" x14ac:dyDescent="0.3">
      <c r="A99" s="110" t="s">
        <v>27</v>
      </c>
      <c r="B99" s="111"/>
      <c r="C99" s="17">
        <f>C9+C14+C19+C24+C29+C34+C39+C44+C49+C54+C59+C64+C69+C74+C79+C84+C89+C94</f>
        <v>763</v>
      </c>
      <c r="D99" s="48"/>
      <c r="E99" s="18">
        <f t="shared" ref="E99:R99" si="71">E9+E14+E19+E24+E29+E34+E39+E44+E49+E54+E59+E64+E69+E74+E79+E84+E89+E94</f>
        <v>4</v>
      </c>
      <c r="F99" s="35">
        <f t="shared" si="71"/>
        <v>15</v>
      </c>
      <c r="G99" s="35">
        <f t="shared" si="71"/>
        <v>58</v>
      </c>
      <c r="H99" s="35">
        <f t="shared" si="71"/>
        <v>69</v>
      </c>
      <c r="I99" s="35">
        <f t="shared" si="71"/>
        <v>100</v>
      </c>
      <c r="J99" s="35">
        <f t="shared" si="71"/>
        <v>82</v>
      </c>
      <c r="K99" s="35">
        <f t="shared" si="71"/>
        <v>145</v>
      </c>
      <c r="L99" s="35">
        <f t="shared" si="71"/>
        <v>66</v>
      </c>
      <c r="M99" s="35">
        <f t="shared" si="71"/>
        <v>87</v>
      </c>
      <c r="N99" s="35">
        <f t="shared" si="71"/>
        <v>46</v>
      </c>
      <c r="O99" s="35">
        <f t="shared" si="71"/>
        <v>77</v>
      </c>
      <c r="P99" s="36">
        <f t="shared" si="71"/>
        <v>14</v>
      </c>
      <c r="Q99" s="18">
        <f t="shared" si="71"/>
        <v>749</v>
      </c>
      <c r="R99" s="35">
        <f t="shared" si="71"/>
        <v>473</v>
      </c>
      <c r="S99" s="19">
        <f>(S9+S14+S19+S24+S29+S34+S39+S44+S49+S54+S59+S64+S69+S74+S79+S84+S89+S94)/18</f>
        <v>65.473317643629784</v>
      </c>
      <c r="T99" s="19"/>
      <c r="U99" s="19">
        <f>(U9+U14+U19+U24+U29+U34+U39+U44+U49+U54+U59+U64+U69+U74+U79+U84+U89+U94)/18</f>
        <v>2.0300279818579092</v>
      </c>
      <c r="V99" s="46"/>
    </row>
    <row r="100" spans="1:22" ht="15.75" thickBot="1" x14ac:dyDescent="0.3">
      <c r="A100" s="112" t="s">
        <v>28</v>
      </c>
      <c r="B100" s="113"/>
      <c r="C100" s="20">
        <f>C10+C15+C20+C25+C30+C35+C40+C45+C50+C55+C60+C65+C70+C75+C80+C85+C90+C95</f>
        <v>763</v>
      </c>
      <c r="D100" s="28"/>
      <c r="E100" s="21">
        <f t="shared" ref="E100:R100" si="72">E10+E15+E20+E25+E30+E35+E40+E45+E50+E55+E60+E65+E70+E75+E80+E85+E90+E95</f>
        <v>46</v>
      </c>
      <c r="F100" s="5">
        <f t="shared" si="72"/>
        <v>57</v>
      </c>
      <c r="G100" s="5">
        <f t="shared" si="72"/>
        <v>84</v>
      </c>
      <c r="H100" s="5">
        <f t="shared" si="72"/>
        <v>124</v>
      </c>
      <c r="I100" s="5">
        <f t="shared" si="72"/>
        <v>112</v>
      </c>
      <c r="J100" s="5">
        <f t="shared" si="72"/>
        <v>106</v>
      </c>
      <c r="K100" s="5">
        <f t="shared" si="72"/>
        <v>161</v>
      </c>
      <c r="L100" s="5">
        <f t="shared" si="72"/>
        <v>24</v>
      </c>
      <c r="M100" s="5">
        <f t="shared" si="72"/>
        <v>23</v>
      </c>
      <c r="N100" s="5">
        <f t="shared" si="72"/>
        <v>16</v>
      </c>
      <c r="O100" s="5">
        <f t="shared" si="72"/>
        <v>10</v>
      </c>
      <c r="P100" s="6">
        <f t="shared" si="72"/>
        <v>0</v>
      </c>
      <c r="Q100" s="21">
        <f t="shared" si="72"/>
        <v>763</v>
      </c>
      <c r="R100" s="5">
        <f t="shared" si="72"/>
        <v>690</v>
      </c>
      <c r="S100" s="33">
        <f>(S10+S15+S20+S25+S30+S35+S40+S45+S50+S55+S60+S65+S70+S75+S80+S85+S90+S95)/18</f>
        <v>90.600065062398912</v>
      </c>
      <c r="T100" s="30"/>
      <c r="U100" s="33">
        <f>(U10+U15+U20+U25+U30+U35+U40+U45+U50+U55+U60+U65+U70+U75+U80+U85+U90+U95)/18</f>
        <v>2.5859951096126927</v>
      </c>
      <c r="V100" s="47"/>
    </row>
  </sheetData>
  <mergeCells count="111">
    <mergeCell ref="A100:B100"/>
    <mergeCell ref="A35:B35"/>
    <mergeCell ref="A24:B24"/>
    <mergeCell ref="A25:B25"/>
    <mergeCell ref="A13:B13"/>
    <mergeCell ref="A15:B15"/>
    <mergeCell ref="A18:B18"/>
    <mergeCell ref="B21:B22"/>
    <mergeCell ref="A23:B23"/>
    <mergeCell ref="A26:A27"/>
    <mergeCell ref="B26:B27"/>
    <mergeCell ref="A53:B53"/>
    <mergeCell ref="A56:A57"/>
    <mergeCell ref="B56:B57"/>
    <mergeCell ref="A54:B54"/>
    <mergeCell ref="A55:B55"/>
    <mergeCell ref="A63:B63"/>
    <mergeCell ref="A64:B64"/>
    <mergeCell ref="A65:B65"/>
    <mergeCell ref="A66:A67"/>
    <mergeCell ref="B66:B67"/>
    <mergeCell ref="A58:B58"/>
    <mergeCell ref="B31:B32"/>
    <mergeCell ref="A33:B33"/>
    <mergeCell ref="U3:U5"/>
    <mergeCell ref="A1:V1"/>
    <mergeCell ref="A2:V2"/>
    <mergeCell ref="D3:D5"/>
    <mergeCell ref="E3:P3"/>
    <mergeCell ref="E4:F4"/>
    <mergeCell ref="G4:I4"/>
    <mergeCell ref="J4:L4"/>
    <mergeCell ref="M4:N4"/>
    <mergeCell ref="V3:V5"/>
    <mergeCell ref="Q3:Q5"/>
    <mergeCell ref="R3:R5"/>
    <mergeCell ref="S3:S5"/>
    <mergeCell ref="T3:T5"/>
    <mergeCell ref="A3:A5"/>
    <mergeCell ref="B3:B5"/>
    <mergeCell ref="C3:C5"/>
    <mergeCell ref="A14:B14"/>
    <mergeCell ref="A16:A17"/>
    <mergeCell ref="B16:B17"/>
    <mergeCell ref="A19:B19"/>
    <mergeCell ref="A20:B20"/>
    <mergeCell ref="A21:A22"/>
    <mergeCell ref="A6:A7"/>
    <mergeCell ref="B6:B7"/>
    <mergeCell ref="A8:B8"/>
    <mergeCell ref="A10:B10"/>
    <mergeCell ref="A9:B9"/>
    <mergeCell ref="A11:A12"/>
    <mergeCell ref="B11:B12"/>
    <mergeCell ref="A28:B28"/>
    <mergeCell ref="A51:A52"/>
    <mergeCell ref="B51:B52"/>
    <mergeCell ref="A43:B43"/>
    <mergeCell ref="A46:A47"/>
    <mergeCell ref="B46:B47"/>
    <mergeCell ref="A49:B49"/>
    <mergeCell ref="A50:B50"/>
    <mergeCell ref="A48:B48"/>
    <mergeCell ref="A38:B38"/>
    <mergeCell ref="A34:B34"/>
    <mergeCell ref="A44:B44"/>
    <mergeCell ref="A45:B45"/>
    <mergeCell ref="A36:A37"/>
    <mergeCell ref="B36:B37"/>
    <mergeCell ref="A39:B39"/>
    <mergeCell ref="A40:B40"/>
    <mergeCell ref="A41:A42"/>
    <mergeCell ref="B41:B42"/>
    <mergeCell ref="A29:B29"/>
    <mergeCell ref="A30:B30"/>
    <mergeCell ref="A31:A32"/>
    <mergeCell ref="A59:B59"/>
    <mergeCell ref="A60:B60"/>
    <mergeCell ref="A61:A62"/>
    <mergeCell ref="B61:B62"/>
    <mergeCell ref="A73:B73"/>
    <mergeCell ref="A74:B74"/>
    <mergeCell ref="A75:B75"/>
    <mergeCell ref="A76:A77"/>
    <mergeCell ref="B76:B77"/>
    <mergeCell ref="A68:B68"/>
    <mergeCell ref="A69:B69"/>
    <mergeCell ref="A70:B70"/>
    <mergeCell ref="A71:A72"/>
    <mergeCell ref="B71:B72"/>
    <mergeCell ref="A83:B83"/>
    <mergeCell ref="A84:B84"/>
    <mergeCell ref="A85:B85"/>
    <mergeCell ref="A86:A87"/>
    <mergeCell ref="B86:B87"/>
    <mergeCell ref="A78:B78"/>
    <mergeCell ref="A79:B79"/>
    <mergeCell ref="A80:B80"/>
    <mergeCell ref="A81:A82"/>
    <mergeCell ref="B81:B82"/>
    <mergeCell ref="A88:B88"/>
    <mergeCell ref="A89:B89"/>
    <mergeCell ref="A90:B90"/>
    <mergeCell ref="A99:B99"/>
    <mergeCell ref="A91:A92"/>
    <mergeCell ref="B91:B92"/>
    <mergeCell ref="A93:B93"/>
    <mergeCell ref="A94:B94"/>
    <mergeCell ref="A95:B95"/>
    <mergeCell ref="A96:B97"/>
    <mergeCell ref="A98:B98"/>
  </mergeCells>
  <pageMargins left="0.43307086614173229" right="0.23622047244094491" top="0.74803149606299213" bottom="0.35433070866141736" header="0.31496062992125984" footer="0.31496062992125984"/>
  <pageSetup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D9" sqref="D9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45</v>
      </c>
      <c r="C6" s="57">
        <v>4</v>
      </c>
      <c r="D6" s="57" t="s">
        <v>23</v>
      </c>
      <c r="E6" s="58">
        <v>1</v>
      </c>
      <c r="F6" s="59">
        <v>0</v>
      </c>
      <c r="G6" s="59">
        <v>1</v>
      </c>
      <c r="H6" s="59">
        <v>1</v>
      </c>
      <c r="I6" s="59">
        <v>0</v>
      </c>
      <c r="J6" s="59">
        <v>1</v>
      </c>
      <c r="K6" s="59">
        <v>0</v>
      </c>
      <c r="L6" s="59">
        <v>0</v>
      </c>
      <c r="M6" s="59">
        <v>0</v>
      </c>
      <c r="N6" s="59">
        <v>0</v>
      </c>
      <c r="O6" s="59">
        <v>0</v>
      </c>
      <c r="P6" s="60">
        <v>0</v>
      </c>
      <c r="Q6" s="61">
        <f t="shared" ref="Q6:Q10" si="0">SUM(E6:O6)</f>
        <v>4</v>
      </c>
      <c r="R6" s="62">
        <f>SUM(E6:K6)</f>
        <v>4</v>
      </c>
      <c r="S6" s="63">
        <f>R6/Q6*100</f>
        <v>100</v>
      </c>
      <c r="T6" s="64"/>
      <c r="U6" s="63">
        <f>(E6*4+F6*3.67+G6*3.33+H6*3+I6*2.67+J6*2.33+K6*2+L6*1.67+M6*1.33+N6*1)/Q6</f>
        <v>3.165</v>
      </c>
      <c r="V6" s="65"/>
    </row>
    <row r="7" spans="1:22" ht="15.75" thickBot="1" x14ac:dyDescent="0.3">
      <c r="A7" s="115"/>
      <c r="B7" s="117"/>
      <c r="C7" s="93">
        <v>2</v>
      </c>
      <c r="D7" s="93" t="s">
        <v>29</v>
      </c>
      <c r="E7" s="109">
        <v>0</v>
      </c>
      <c r="F7" s="109">
        <v>0</v>
      </c>
      <c r="G7" s="109">
        <v>0</v>
      </c>
      <c r="H7" s="109">
        <v>0</v>
      </c>
      <c r="I7" s="99">
        <v>0</v>
      </c>
      <c r="J7" s="99">
        <v>0</v>
      </c>
      <c r="K7" s="109">
        <v>1</v>
      </c>
      <c r="L7" s="109">
        <v>0</v>
      </c>
      <c r="M7" s="109">
        <v>0</v>
      </c>
      <c r="N7" s="109">
        <v>1</v>
      </c>
      <c r="O7" s="99">
        <v>0</v>
      </c>
      <c r="P7" s="99">
        <v>0</v>
      </c>
      <c r="Q7" s="99">
        <f>SUM(E7:P7)</f>
        <v>2</v>
      </c>
      <c r="R7" s="99">
        <f t="shared" ref="R7" si="1">SUM(E7:K7)</f>
        <v>1</v>
      </c>
      <c r="S7" s="100">
        <f t="shared" ref="S7" si="2">R7/Q7*100</f>
        <v>50</v>
      </c>
      <c r="T7" s="101"/>
      <c r="U7" s="100">
        <f t="shared" ref="U7" si="3">(E7*4+F7*3.67+G7*3.33+H7*3+I7*2.67+J7*2.33+K7*2+L7*1.67+M7*1.33+N7*1)/Q7</f>
        <v>1.5</v>
      </c>
      <c r="V7" s="45">
        <f>U6-U7</f>
        <v>1.665</v>
      </c>
    </row>
    <row r="8" spans="1:22" ht="15.75" thickBot="1" x14ac:dyDescent="0.3">
      <c r="A8" s="110" t="s">
        <v>26</v>
      </c>
      <c r="B8" s="111"/>
      <c r="C8" s="22">
        <v>4</v>
      </c>
      <c r="D8" s="22"/>
      <c r="E8" s="25">
        <v>0</v>
      </c>
      <c r="F8" s="23">
        <v>0</v>
      </c>
      <c r="G8" s="23">
        <v>2</v>
      </c>
      <c r="H8" s="23">
        <v>1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1</v>
      </c>
      <c r="P8" s="24">
        <v>0</v>
      </c>
      <c r="Q8" s="11">
        <f t="shared" si="0"/>
        <v>4</v>
      </c>
      <c r="R8" s="1">
        <f t="shared" ref="R8:R10" si="4">SUM(E8:K8)</f>
        <v>3</v>
      </c>
      <c r="S8" s="13">
        <f t="shared" ref="S8:S10" si="5">R8/Q8*100</f>
        <v>75</v>
      </c>
      <c r="T8" s="13"/>
      <c r="U8" s="13">
        <f t="shared" ref="U8:U10" si="6">(E8*4+F8*3.67+G8*3.33+H8*3+I8*2.67+J8*2.33+K8*2+L8*1.67+M8*1.33+N8*1)/Q8</f>
        <v>2.415</v>
      </c>
      <c r="V8" s="46"/>
    </row>
    <row r="9" spans="1:22" ht="15.75" thickBot="1" x14ac:dyDescent="0.3">
      <c r="A9" s="110" t="s">
        <v>27</v>
      </c>
      <c r="B9" s="111"/>
      <c r="C9" s="22">
        <v>4</v>
      </c>
      <c r="D9" s="22"/>
      <c r="E9" s="25">
        <v>0</v>
      </c>
      <c r="F9" s="23">
        <v>0</v>
      </c>
      <c r="G9" s="23">
        <v>2</v>
      </c>
      <c r="H9" s="23">
        <v>1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1</v>
      </c>
      <c r="P9" s="24">
        <v>0</v>
      </c>
      <c r="Q9" s="11">
        <f t="shared" si="0"/>
        <v>4</v>
      </c>
      <c r="R9" s="1">
        <f t="shared" si="4"/>
        <v>3</v>
      </c>
      <c r="S9" s="13">
        <f t="shared" si="5"/>
        <v>75</v>
      </c>
      <c r="T9" s="31"/>
      <c r="U9" s="13">
        <f t="shared" si="6"/>
        <v>2.415</v>
      </c>
      <c r="V9" s="46"/>
    </row>
    <row r="10" spans="1:22" ht="15.75" thickBot="1" x14ac:dyDescent="0.3">
      <c r="A10" s="112" t="s">
        <v>28</v>
      </c>
      <c r="B10" s="113"/>
      <c r="C10" s="22">
        <v>4</v>
      </c>
      <c r="D10" s="9"/>
      <c r="E10" s="25">
        <v>1</v>
      </c>
      <c r="F10" s="23">
        <v>1</v>
      </c>
      <c r="G10" s="23">
        <v>1</v>
      </c>
      <c r="H10" s="23">
        <v>1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4">
        <v>0</v>
      </c>
      <c r="Q10" s="25">
        <f t="shared" si="0"/>
        <v>4</v>
      </c>
      <c r="R10" s="23">
        <f t="shared" si="4"/>
        <v>4</v>
      </c>
      <c r="S10" s="31">
        <f t="shared" si="5"/>
        <v>100</v>
      </c>
      <c r="T10" s="31"/>
      <c r="U10" s="31">
        <f t="shared" si="6"/>
        <v>3.5</v>
      </c>
      <c r="V10" s="49"/>
    </row>
    <row r="11" spans="1:22" ht="15" customHeight="1" x14ac:dyDescent="0.25">
      <c r="A11" s="114">
        <v>2</v>
      </c>
      <c r="B11" s="116" t="s">
        <v>34</v>
      </c>
      <c r="C11" s="57">
        <v>23</v>
      </c>
      <c r="D11" s="57" t="s">
        <v>23</v>
      </c>
      <c r="E11" s="58">
        <v>0</v>
      </c>
      <c r="F11" s="59">
        <v>0</v>
      </c>
      <c r="G11" s="59">
        <v>1</v>
      </c>
      <c r="H11" s="59">
        <v>1</v>
      </c>
      <c r="I11" s="59">
        <v>2</v>
      </c>
      <c r="J11" s="59">
        <v>5</v>
      </c>
      <c r="K11" s="59">
        <v>3</v>
      </c>
      <c r="L11" s="59">
        <v>1</v>
      </c>
      <c r="M11" s="59">
        <v>2</v>
      </c>
      <c r="N11" s="59">
        <v>1</v>
      </c>
      <c r="O11" s="59">
        <v>6</v>
      </c>
      <c r="P11" s="60">
        <v>1</v>
      </c>
      <c r="Q11" s="61">
        <f t="shared" ref="Q11:Q15" si="7">SUM(E11:O11)</f>
        <v>22</v>
      </c>
      <c r="R11" s="62">
        <f>SUM(E11:K11)</f>
        <v>12</v>
      </c>
      <c r="S11" s="63">
        <f>R11/Q11*100</f>
        <v>54.54545454545454</v>
      </c>
      <c r="T11" s="64"/>
      <c r="U11" s="63">
        <f>(E11*4+F11*3.67+G11*3.33+H11*3+I11*2.67+J11*2.33+K11*2+L11*1.67+M11*1.33+N11*1)/Q11</f>
        <v>1.5750000000000002</v>
      </c>
      <c r="V11" s="65"/>
    </row>
    <row r="12" spans="1:22" ht="15.75" thickBot="1" x14ac:dyDescent="0.3">
      <c r="A12" s="115"/>
      <c r="B12" s="117"/>
      <c r="C12" s="8">
        <v>36</v>
      </c>
      <c r="D12" s="8" t="s">
        <v>29</v>
      </c>
      <c r="E12" s="11">
        <v>1</v>
      </c>
      <c r="F12" s="1">
        <v>2</v>
      </c>
      <c r="G12" s="1">
        <v>1</v>
      </c>
      <c r="H12" s="1">
        <v>5</v>
      </c>
      <c r="I12" s="1">
        <v>0</v>
      </c>
      <c r="J12" s="1">
        <v>7</v>
      </c>
      <c r="K12" s="1">
        <v>3</v>
      </c>
      <c r="L12" s="1">
        <v>2</v>
      </c>
      <c r="M12" s="1">
        <v>1</v>
      </c>
      <c r="N12" s="1">
        <v>1</v>
      </c>
      <c r="O12" s="1">
        <v>13</v>
      </c>
      <c r="P12" s="2">
        <v>0</v>
      </c>
      <c r="Q12" s="11">
        <f t="shared" si="7"/>
        <v>36</v>
      </c>
      <c r="R12" s="1">
        <f t="shared" ref="R12:R15" si="8">SUM(E12:K12)</f>
        <v>19</v>
      </c>
      <c r="S12" s="13">
        <f t="shared" ref="S12:S15" si="9">R12/Q12*100</f>
        <v>52.777777777777779</v>
      </c>
      <c r="T12" s="26">
        <f>S11-S12</f>
        <v>1.7676767676767611</v>
      </c>
      <c r="U12" s="13">
        <f t="shared" ref="U12:U15" si="10">(E12*4+F12*3.67+G12*3.33+H12*3+I12*2.67+J12*2.33+K12*2+L12*1.67+M12*1.33+N12*1)/Q12</f>
        <v>1.601388888888889</v>
      </c>
      <c r="V12" s="45">
        <f>U11-U12</f>
        <v>-2.6388888888888795E-2</v>
      </c>
    </row>
    <row r="13" spans="1:22" ht="15.75" thickBot="1" x14ac:dyDescent="0.3">
      <c r="A13" s="110" t="s">
        <v>26</v>
      </c>
      <c r="B13" s="111"/>
      <c r="C13" s="22">
        <v>23</v>
      </c>
      <c r="D13" s="22"/>
      <c r="E13" s="25">
        <v>1</v>
      </c>
      <c r="F13" s="23">
        <v>1</v>
      </c>
      <c r="G13" s="23">
        <v>3</v>
      </c>
      <c r="H13" s="23">
        <v>1</v>
      </c>
      <c r="I13" s="23">
        <v>2</v>
      </c>
      <c r="J13" s="23">
        <v>2</v>
      </c>
      <c r="K13" s="23">
        <v>2</v>
      </c>
      <c r="L13" s="23">
        <v>1</v>
      </c>
      <c r="M13" s="23">
        <v>2</v>
      </c>
      <c r="N13" s="23">
        <v>2</v>
      </c>
      <c r="O13" s="23">
        <v>6</v>
      </c>
      <c r="P13" s="24">
        <v>0</v>
      </c>
      <c r="Q13" s="11">
        <f t="shared" si="7"/>
        <v>23</v>
      </c>
      <c r="R13" s="1">
        <f t="shared" si="8"/>
        <v>12</v>
      </c>
      <c r="S13" s="13">
        <f t="shared" si="9"/>
        <v>52.173913043478258</v>
      </c>
      <c r="T13" s="13"/>
      <c r="U13" s="13">
        <f t="shared" si="10"/>
        <v>1.7821739130434779</v>
      </c>
      <c r="V13" s="46"/>
    </row>
    <row r="14" spans="1:22" ht="15.75" thickBot="1" x14ac:dyDescent="0.3">
      <c r="A14" s="110" t="s">
        <v>27</v>
      </c>
      <c r="B14" s="111"/>
      <c r="C14" s="22">
        <v>23</v>
      </c>
      <c r="D14" s="22"/>
      <c r="E14" s="25">
        <v>1</v>
      </c>
      <c r="F14" s="23">
        <v>0</v>
      </c>
      <c r="G14" s="23">
        <v>3</v>
      </c>
      <c r="H14" s="23">
        <v>3</v>
      </c>
      <c r="I14" s="23">
        <v>0</v>
      </c>
      <c r="J14" s="23">
        <v>1</v>
      </c>
      <c r="K14" s="23">
        <v>3</v>
      </c>
      <c r="L14" s="23">
        <v>1</v>
      </c>
      <c r="M14" s="23">
        <v>3</v>
      </c>
      <c r="N14" s="23">
        <v>2</v>
      </c>
      <c r="O14" s="23">
        <v>6</v>
      </c>
      <c r="P14" s="24">
        <v>0</v>
      </c>
      <c r="Q14" s="11">
        <f t="shared" si="7"/>
        <v>23</v>
      </c>
      <c r="R14" s="1">
        <f t="shared" si="8"/>
        <v>11</v>
      </c>
      <c r="S14" s="13">
        <f t="shared" si="9"/>
        <v>47.826086956521742</v>
      </c>
      <c r="T14" s="31"/>
      <c r="U14" s="13">
        <f t="shared" si="10"/>
        <v>1.6947826086956523</v>
      </c>
      <c r="V14" s="46"/>
    </row>
    <row r="15" spans="1:22" ht="15.75" thickBot="1" x14ac:dyDescent="0.3">
      <c r="A15" s="112" t="s">
        <v>28</v>
      </c>
      <c r="B15" s="113"/>
      <c r="C15" s="9">
        <v>23</v>
      </c>
      <c r="D15" s="9"/>
      <c r="E15" s="12">
        <v>2</v>
      </c>
      <c r="F15" s="4">
        <v>1</v>
      </c>
      <c r="G15" s="4">
        <v>1</v>
      </c>
      <c r="H15" s="4">
        <v>2</v>
      </c>
      <c r="I15" s="4">
        <v>2</v>
      </c>
      <c r="J15" s="4">
        <v>2</v>
      </c>
      <c r="K15" s="4">
        <v>3</v>
      </c>
      <c r="L15" s="4">
        <v>5</v>
      </c>
      <c r="M15" s="4">
        <v>2</v>
      </c>
      <c r="N15" s="4">
        <v>2</v>
      </c>
      <c r="O15" s="4">
        <v>1</v>
      </c>
      <c r="P15" s="10">
        <v>0</v>
      </c>
      <c r="Q15" s="12">
        <f t="shared" si="7"/>
        <v>23</v>
      </c>
      <c r="R15" s="4">
        <f t="shared" si="8"/>
        <v>13</v>
      </c>
      <c r="S15" s="30">
        <f t="shared" si="9"/>
        <v>56.521739130434781</v>
      </c>
      <c r="T15" s="30"/>
      <c r="U15" s="30">
        <f t="shared" si="10"/>
        <v>2.1743478260869566</v>
      </c>
      <c r="V15" s="47"/>
    </row>
    <row r="16" spans="1:22" ht="15" customHeight="1" x14ac:dyDescent="0.25">
      <c r="A16" s="114">
        <v>3</v>
      </c>
      <c r="B16" s="116" t="s">
        <v>44</v>
      </c>
      <c r="C16" s="57">
        <v>24</v>
      </c>
      <c r="D16" s="57" t="s">
        <v>23</v>
      </c>
      <c r="E16" s="58">
        <v>2</v>
      </c>
      <c r="F16" s="59">
        <v>2</v>
      </c>
      <c r="G16" s="59">
        <v>0</v>
      </c>
      <c r="H16" s="59">
        <v>2</v>
      </c>
      <c r="I16" s="59">
        <v>3</v>
      </c>
      <c r="J16" s="59">
        <v>0</v>
      </c>
      <c r="K16" s="59">
        <v>2</v>
      </c>
      <c r="L16" s="59">
        <v>0</v>
      </c>
      <c r="M16" s="59">
        <v>1</v>
      </c>
      <c r="N16" s="59">
        <v>2</v>
      </c>
      <c r="O16" s="59">
        <v>10</v>
      </c>
      <c r="P16" s="60">
        <v>0</v>
      </c>
      <c r="Q16" s="61">
        <f t="shared" ref="Q16:Q20" si="11">SUM(E16:O16)</f>
        <v>24</v>
      </c>
      <c r="R16" s="62">
        <f>SUM(E16:K16)</f>
        <v>11</v>
      </c>
      <c r="S16" s="63">
        <f>R16/Q16*100</f>
        <v>45.833333333333329</v>
      </c>
      <c r="T16" s="64"/>
      <c r="U16" s="63">
        <f>(E16*4+F16*3.67+G16*3.33+H16*3+I16*2.67+J16*2.33+K16*2+L16*1.67+M16*1.33+N16*1)/Q16</f>
        <v>1.5283333333333333</v>
      </c>
      <c r="V16" s="65"/>
    </row>
    <row r="17" spans="1:22" ht="15.75" thickBot="1" x14ac:dyDescent="0.3">
      <c r="A17" s="115"/>
      <c r="B17" s="117"/>
      <c r="C17" s="8">
        <v>37</v>
      </c>
      <c r="D17" s="8" t="s">
        <v>29</v>
      </c>
      <c r="E17" s="11">
        <v>3</v>
      </c>
      <c r="F17" s="1">
        <v>4</v>
      </c>
      <c r="G17" s="1">
        <v>2</v>
      </c>
      <c r="H17" s="1">
        <v>5</v>
      </c>
      <c r="I17" s="1">
        <v>5</v>
      </c>
      <c r="J17" s="1">
        <v>4</v>
      </c>
      <c r="K17" s="1">
        <v>7</v>
      </c>
      <c r="L17" s="1">
        <v>1</v>
      </c>
      <c r="M17" s="1">
        <v>1</v>
      </c>
      <c r="N17" s="1">
        <v>1</v>
      </c>
      <c r="O17" s="1">
        <v>4</v>
      </c>
      <c r="P17" s="2">
        <v>0</v>
      </c>
      <c r="Q17" s="11">
        <f t="shared" si="11"/>
        <v>37</v>
      </c>
      <c r="R17" s="1">
        <f t="shared" ref="R17:R20" si="12">SUM(E17:K17)</f>
        <v>30</v>
      </c>
      <c r="S17" s="13">
        <f t="shared" ref="S17:S20" si="13">R17/Q17*100</f>
        <v>81.081081081081081</v>
      </c>
      <c r="T17" s="26">
        <f>S16-S17</f>
        <v>-35.247747747747752</v>
      </c>
      <c r="U17" s="13">
        <f t="shared" ref="U17:U20" si="14">(E17*4+F17*3.67+G17*3.33+H17*3+I17*2.67+J17*2.33+K17*2+L17*1.67+M17*1.33+N17*1)/Q17</f>
        <v>2.4056756756756759</v>
      </c>
      <c r="V17" s="45">
        <f>U16-U17</f>
        <v>-0.87734234234234254</v>
      </c>
    </row>
    <row r="18" spans="1:22" ht="15.75" thickBot="1" x14ac:dyDescent="0.3">
      <c r="A18" s="110" t="s">
        <v>26</v>
      </c>
      <c r="B18" s="111"/>
      <c r="C18" s="22">
        <v>23</v>
      </c>
      <c r="D18" s="22"/>
      <c r="E18" s="25">
        <v>0</v>
      </c>
      <c r="F18" s="23">
        <v>0</v>
      </c>
      <c r="G18" s="23">
        <v>0</v>
      </c>
      <c r="H18" s="23">
        <v>2</v>
      </c>
      <c r="I18" s="23">
        <v>1</v>
      </c>
      <c r="J18" s="23">
        <v>0</v>
      </c>
      <c r="K18" s="23">
        <v>14</v>
      </c>
      <c r="L18" s="23">
        <v>0</v>
      </c>
      <c r="M18" s="23">
        <v>3</v>
      </c>
      <c r="N18" s="23">
        <v>2</v>
      </c>
      <c r="O18" s="23">
        <v>1</v>
      </c>
      <c r="P18" s="24">
        <v>0</v>
      </c>
      <c r="Q18" s="11">
        <f t="shared" si="11"/>
        <v>23</v>
      </c>
      <c r="R18" s="1">
        <f t="shared" si="12"/>
        <v>17</v>
      </c>
      <c r="S18" s="13">
        <f t="shared" si="13"/>
        <v>73.91304347826086</v>
      </c>
      <c r="T18" s="13"/>
      <c r="U18" s="13">
        <f t="shared" si="14"/>
        <v>1.8547826086956523</v>
      </c>
      <c r="V18" s="46"/>
    </row>
    <row r="19" spans="1:22" ht="15.75" thickBot="1" x14ac:dyDescent="0.3">
      <c r="A19" s="110" t="s">
        <v>27</v>
      </c>
      <c r="B19" s="111"/>
      <c r="C19" s="22">
        <v>23</v>
      </c>
      <c r="D19" s="22"/>
      <c r="E19" s="25">
        <v>0</v>
      </c>
      <c r="F19" s="23">
        <v>0</v>
      </c>
      <c r="G19" s="23">
        <v>0</v>
      </c>
      <c r="H19" s="23">
        <v>2</v>
      </c>
      <c r="I19" s="23">
        <v>1</v>
      </c>
      <c r="J19" s="23">
        <v>0</v>
      </c>
      <c r="K19" s="23">
        <v>14</v>
      </c>
      <c r="L19" s="23">
        <v>0</v>
      </c>
      <c r="M19" s="23">
        <v>3</v>
      </c>
      <c r="N19" s="23">
        <v>2</v>
      </c>
      <c r="O19" s="23">
        <v>1</v>
      </c>
      <c r="P19" s="24">
        <v>0</v>
      </c>
      <c r="Q19" s="11">
        <f t="shared" si="11"/>
        <v>23</v>
      </c>
      <c r="R19" s="1">
        <f t="shared" si="12"/>
        <v>17</v>
      </c>
      <c r="S19" s="13">
        <f t="shared" si="13"/>
        <v>73.91304347826086</v>
      </c>
      <c r="T19" s="31"/>
      <c r="U19" s="13">
        <f t="shared" si="14"/>
        <v>1.8547826086956523</v>
      </c>
      <c r="V19" s="46"/>
    </row>
    <row r="20" spans="1:22" ht="15.75" thickBot="1" x14ac:dyDescent="0.3">
      <c r="A20" s="112" t="s">
        <v>28</v>
      </c>
      <c r="B20" s="113"/>
      <c r="C20" s="9">
        <v>23</v>
      </c>
      <c r="D20" s="9"/>
      <c r="E20" s="12">
        <v>0</v>
      </c>
      <c r="F20" s="4">
        <v>0</v>
      </c>
      <c r="G20" s="4">
        <v>3</v>
      </c>
      <c r="H20" s="4">
        <v>3</v>
      </c>
      <c r="I20" s="4">
        <v>0</v>
      </c>
      <c r="J20" s="4">
        <v>0</v>
      </c>
      <c r="K20" s="4">
        <v>13</v>
      </c>
      <c r="L20" s="4">
        <v>2</v>
      </c>
      <c r="M20" s="4">
        <v>2</v>
      </c>
      <c r="N20" s="4">
        <v>0</v>
      </c>
      <c r="O20" s="4">
        <v>0</v>
      </c>
      <c r="P20" s="10">
        <v>0</v>
      </c>
      <c r="Q20" s="12">
        <f t="shared" si="11"/>
        <v>23</v>
      </c>
      <c r="R20" s="4">
        <f t="shared" si="12"/>
        <v>19</v>
      </c>
      <c r="S20" s="30">
        <f t="shared" si="13"/>
        <v>82.608695652173907</v>
      </c>
      <c r="T20" s="30"/>
      <c r="U20" s="30">
        <f t="shared" si="14"/>
        <v>2.2169565217391303</v>
      </c>
      <c r="V20" s="47"/>
    </row>
    <row r="21" spans="1:22" x14ac:dyDescent="0.25">
      <c r="A21" s="114">
        <v>4</v>
      </c>
      <c r="B21" s="116" t="s">
        <v>33</v>
      </c>
      <c r="C21" s="57">
        <v>22</v>
      </c>
      <c r="D21" s="57" t="s">
        <v>23</v>
      </c>
      <c r="E21" s="58">
        <v>0</v>
      </c>
      <c r="F21" s="59">
        <v>0</v>
      </c>
      <c r="G21" s="59">
        <v>0</v>
      </c>
      <c r="H21" s="59">
        <v>2</v>
      </c>
      <c r="I21" s="59">
        <v>0</v>
      </c>
      <c r="J21" s="59">
        <v>3</v>
      </c>
      <c r="K21" s="59">
        <v>3</v>
      </c>
      <c r="L21" s="59">
        <v>0</v>
      </c>
      <c r="M21" s="59">
        <v>1</v>
      </c>
      <c r="N21" s="59">
        <v>1</v>
      </c>
      <c r="O21" s="59">
        <v>10</v>
      </c>
      <c r="P21" s="60">
        <v>2</v>
      </c>
      <c r="Q21" s="61">
        <f t="shared" ref="Q21:Q25" si="15">SUM(E21:O21)</f>
        <v>20</v>
      </c>
      <c r="R21" s="62">
        <f>SUM(E21:K21)</f>
        <v>8</v>
      </c>
      <c r="S21" s="63">
        <f>R21/Q21*100</f>
        <v>40</v>
      </c>
      <c r="T21" s="64"/>
      <c r="U21" s="63">
        <f>(E21*4+F21*3.67+G21*3.33+H21*3+I21*2.67+J21*2.33+K21*2+L21*1.67+M21*1.33+N21*1)/Q21</f>
        <v>1.0660000000000001</v>
      </c>
      <c r="V21" s="65"/>
    </row>
    <row r="22" spans="1:22" ht="15.75" thickBot="1" x14ac:dyDescent="0.3">
      <c r="A22" s="115"/>
      <c r="B22" s="117"/>
      <c r="C22" s="8">
        <v>33</v>
      </c>
      <c r="D22" s="8" t="s">
        <v>29</v>
      </c>
      <c r="E22" s="11">
        <v>5</v>
      </c>
      <c r="F22" s="1">
        <v>0</v>
      </c>
      <c r="G22" s="1">
        <v>3</v>
      </c>
      <c r="H22" s="1">
        <v>2</v>
      </c>
      <c r="I22" s="1">
        <v>5</v>
      </c>
      <c r="J22" s="1">
        <v>4</v>
      </c>
      <c r="K22" s="1">
        <v>3</v>
      </c>
      <c r="L22" s="1">
        <v>1</v>
      </c>
      <c r="M22" s="1">
        <v>4</v>
      </c>
      <c r="N22" s="1">
        <v>1</v>
      </c>
      <c r="O22" s="1">
        <v>5</v>
      </c>
      <c r="P22" s="2">
        <v>0</v>
      </c>
      <c r="Q22" s="11">
        <f t="shared" si="15"/>
        <v>33</v>
      </c>
      <c r="R22" s="1">
        <f t="shared" ref="R22:R25" si="16">SUM(E22:K22)</f>
        <v>22</v>
      </c>
      <c r="S22" s="13">
        <f t="shared" ref="S22:S25" si="17">R22/Q22*100</f>
        <v>66.666666666666657</v>
      </c>
      <c r="T22" s="26">
        <f>S21-S22</f>
        <v>-26.666666666666657</v>
      </c>
      <c r="U22" s="13">
        <f t="shared" ref="U22:U25" si="18">(E22*4+F22*3.67+G22*3.33+H22*3+I22*2.67+J22*2.33+K22*2+L22*1.67+M22*1.33+N22*1)/Q22</f>
        <v>2.2015151515151516</v>
      </c>
      <c r="V22" s="45">
        <f>U21-U22</f>
        <v>-1.1355151515151516</v>
      </c>
    </row>
    <row r="23" spans="1:22" ht="15.75" thickBot="1" x14ac:dyDescent="0.3">
      <c r="A23" s="110" t="s">
        <v>26</v>
      </c>
      <c r="B23" s="111"/>
      <c r="C23" s="22">
        <v>21</v>
      </c>
      <c r="D23" s="22"/>
      <c r="E23" s="25">
        <v>1</v>
      </c>
      <c r="F23" s="23">
        <v>0</v>
      </c>
      <c r="G23" s="23">
        <v>1</v>
      </c>
      <c r="H23" s="23">
        <v>0</v>
      </c>
      <c r="I23" s="23">
        <v>1</v>
      </c>
      <c r="J23" s="23">
        <v>0</v>
      </c>
      <c r="K23" s="23">
        <v>3</v>
      </c>
      <c r="L23" s="23">
        <v>0</v>
      </c>
      <c r="M23" s="23">
        <v>4</v>
      </c>
      <c r="N23" s="23">
        <v>5</v>
      </c>
      <c r="O23" s="23">
        <v>5</v>
      </c>
      <c r="P23" s="24">
        <v>1</v>
      </c>
      <c r="Q23" s="11">
        <f t="shared" si="15"/>
        <v>20</v>
      </c>
      <c r="R23" s="1">
        <f t="shared" si="16"/>
        <v>6</v>
      </c>
      <c r="S23" s="13">
        <f t="shared" si="17"/>
        <v>30</v>
      </c>
      <c r="T23" s="13"/>
      <c r="U23" s="13">
        <f t="shared" si="18"/>
        <v>1.3160000000000001</v>
      </c>
      <c r="V23" s="46"/>
    </row>
    <row r="24" spans="1:22" ht="15.75" thickBot="1" x14ac:dyDescent="0.3">
      <c r="A24" s="110" t="s">
        <v>27</v>
      </c>
      <c r="B24" s="111"/>
      <c r="C24" s="22">
        <v>21</v>
      </c>
      <c r="D24" s="22"/>
      <c r="E24" s="25">
        <v>1</v>
      </c>
      <c r="F24" s="23">
        <v>0</v>
      </c>
      <c r="G24" s="23">
        <v>1</v>
      </c>
      <c r="H24" s="23">
        <v>0</v>
      </c>
      <c r="I24" s="23">
        <v>1</v>
      </c>
      <c r="J24" s="23">
        <v>0</v>
      </c>
      <c r="K24" s="23">
        <v>3</v>
      </c>
      <c r="L24" s="23">
        <v>0</v>
      </c>
      <c r="M24" s="23">
        <v>4</v>
      </c>
      <c r="N24" s="23">
        <v>5</v>
      </c>
      <c r="O24" s="23">
        <v>5</v>
      </c>
      <c r="P24" s="24">
        <v>1</v>
      </c>
      <c r="Q24" s="11">
        <f t="shared" si="15"/>
        <v>20</v>
      </c>
      <c r="R24" s="1">
        <f t="shared" si="16"/>
        <v>6</v>
      </c>
      <c r="S24" s="13">
        <f t="shared" si="17"/>
        <v>30</v>
      </c>
      <c r="T24" s="31"/>
      <c r="U24" s="13">
        <f t="shared" si="18"/>
        <v>1.3160000000000001</v>
      </c>
      <c r="V24" s="46"/>
    </row>
    <row r="25" spans="1:22" ht="15.75" thickBot="1" x14ac:dyDescent="0.3">
      <c r="A25" s="112" t="s">
        <v>28</v>
      </c>
      <c r="B25" s="113"/>
      <c r="C25" s="9">
        <v>21</v>
      </c>
      <c r="D25" s="9"/>
      <c r="E25" s="12">
        <v>2</v>
      </c>
      <c r="F25" s="4">
        <v>1</v>
      </c>
      <c r="G25" s="4">
        <v>1</v>
      </c>
      <c r="H25" s="4">
        <v>4</v>
      </c>
      <c r="I25" s="4">
        <v>2</v>
      </c>
      <c r="J25" s="4">
        <v>4</v>
      </c>
      <c r="K25" s="4">
        <v>4</v>
      </c>
      <c r="L25" s="4">
        <v>2</v>
      </c>
      <c r="M25" s="4">
        <v>1</v>
      </c>
      <c r="N25" s="4">
        <v>0</v>
      </c>
      <c r="O25" s="4">
        <v>0</v>
      </c>
      <c r="P25" s="10">
        <v>0</v>
      </c>
      <c r="Q25" s="12">
        <f t="shared" si="15"/>
        <v>21</v>
      </c>
      <c r="R25" s="4">
        <f t="shared" si="16"/>
        <v>18</v>
      </c>
      <c r="S25" s="30">
        <f t="shared" si="17"/>
        <v>85.714285714285708</v>
      </c>
      <c r="T25" s="30"/>
      <c r="U25" s="30">
        <f t="shared" si="18"/>
        <v>2.5871428571428572</v>
      </c>
      <c r="V25" s="47"/>
    </row>
    <row r="26" spans="1:22" x14ac:dyDescent="0.25">
      <c r="A26" s="118" t="s">
        <v>22</v>
      </c>
      <c r="B26" s="119"/>
      <c r="C26" s="14">
        <f>C6+C11+C16+C21</f>
        <v>73</v>
      </c>
      <c r="D26" s="52" t="s">
        <v>23</v>
      </c>
      <c r="E26" s="16">
        <f>E6+E11+E16+E21</f>
        <v>3</v>
      </c>
      <c r="F26" s="66">
        <f t="shared" ref="F26:P26" si="19">F6+F11+F16+F21</f>
        <v>2</v>
      </c>
      <c r="G26" s="66">
        <f t="shared" si="19"/>
        <v>2</v>
      </c>
      <c r="H26" s="66">
        <f t="shared" si="19"/>
        <v>6</v>
      </c>
      <c r="I26" s="66">
        <f t="shared" si="19"/>
        <v>5</v>
      </c>
      <c r="J26" s="66">
        <f t="shared" si="19"/>
        <v>9</v>
      </c>
      <c r="K26" s="66">
        <f t="shared" si="19"/>
        <v>8</v>
      </c>
      <c r="L26" s="66">
        <f t="shared" si="19"/>
        <v>1</v>
      </c>
      <c r="M26" s="66">
        <f t="shared" si="19"/>
        <v>4</v>
      </c>
      <c r="N26" s="66">
        <f t="shared" si="19"/>
        <v>4</v>
      </c>
      <c r="O26" s="66">
        <f t="shared" si="19"/>
        <v>26</v>
      </c>
      <c r="P26" s="15">
        <f t="shared" si="19"/>
        <v>3</v>
      </c>
      <c r="Q26" s="16">
        <f>Q6+Q11+Q16+Q21</f>
        <v>70</v>
      </c>
      <c r="R26" s="66">
        <f>R6+R11+R16+R21</f>
        <v>35</v>
      </c>
      <c r="S26" s="32">
        <f>(S6+S11+S16+S21)/4</f>
        <v>60.094696969696969</v>
      </c>
      <c r="T26" s="29"/>
      <c r="U26" s="32">
        <f>(U6+U11+U16+U21)/4</f>
        <v>1.8335833333333333</v>
      </c>
      <c r="V26" s="44"/>
    </row>
    <row r="27" spans="1:22" ht="15.75" thickBot="1" x14ac:dyDescent="0.3">
      <c r="A27" s="120"/>
      <c r="B27" s="121"/>
      <c r="C27" s="17">
        <f t="shared" ref="C27:C30" si="20">C7+C12+C17+C22</f>
        <v>108</v>
      </c>
      <c r="D27" s="53" t="s">
        <v>29</v>
      </c>
      <c r="E27" s="18">
        <f t="shared" ref="E27:R27" si="21">E7+E12+E17+E22</f>
        <v>9</v>
      </c>
      <c r="F27" s="67">
        <f t="shared" si="21"/>
        <v>6</v>
      </c>
      <c r="G27" s="67">
        <f t="shared" si="21"/>
        <v>6</v>
      </c>
      <c r="H27" s="67">
        <f t="shared" si="21"/>
        <v>12</v>
      </c>
      <c r="I27" s="67">
        <f t="shared" si="21"/>
        <v>10</v>
      </c>
      <c r="J27" s="67">
        <f t="shared" si="21"/>
        <v>15</v>
      </c>
      <c r="K27" s="67">
        <f t="shared" si="21"/>
        <v>14</v>
      </c>
      <c r="L27" s="67">
        <f t="shared" si="21"/>
        <v>4</v>
      </c>
      <c r="M27" s="67">
        <f t="shared" si="21"/>
        <v>6</v>
      </c>
      <c r="N27" s="67">
        <f t="shared" si="21"/>
        <v>4</v>
      </c>
      <c r="O27" s="67">
        <f t="shared" si="21"/>
        <v>22</v>
      </c>
      <c r="P27" s="68">
        <f t="shared" si="21"/>
        <v>0</v>
      </c>
      <c r="Q27" s="18">
        <f t="shared" si="21"/>
        <v>108</v>
      </c>
      <c r="R27" s="67">
        <f t="shared" si="21"/>
        <v>72</v>
      </c>
      <c r="S27" s="19">
        <f t="shared" ref="S27:S30" si="22">(S7+S12+S17+S22)/4</f>
        <v>62.631381381381381</v>
      </c>
      <c r="T27" s="50">
        <f>S26-S27</f>
        <v>-2.5366844116844121</v>
      </c>
      <c r="U27" s="19">
        <f t="shared" ref="U27:U30" si="23">(U7+U12+U17+U22)/4</f>
        <v>1.9271449290199292</v>
      </c>
      <c r="V27" s="51">
        <f>U26-U27</f>
        <v>-9.3561595686595833E-2</v>
      </c>
    </row>
    <row r="28" spans="1:22" ht="15.75" thickBot="1" x14ac:dyDescent="0.3">
      <c r="A28" s="110" t="s">
        <v>26</v>
      </c>
      <c r="B28" s="151"/>
      <c r="C28" s="17">
        <f t="shared" si="20"/>
        <v>71</v>
      </c>
      <c r="D28" s="27"/>
      <c r="E28" s="18">
        <f t="shared" ref="E28:R28" si="24">E8+E13+E18+E23</f>
        <v>2</v>
      </c>
      <c r="F28" s="67">
        <f t="shared" si="24"/>
        <v>1</v>
      </c>
      <c r="G28" s="67">
        <f t="shared" si="24"/>
        <v>6</v>
      </c>
      <c r="H28" s="67">
        <f t="shared" si="24"/>
        <v>4</v>
      </c>
      <c r="I28" s="67">
        <f t="shared" si="24"/>
        <v>4</v>
      </c>
      <c r="J28" s="67">
        <f t="shared" si="24"/>
        <v>2</v>
      </c>
      <c r="K28" s="67">
        <f t="shared" si="24"/>
        <v>19</v>
      </c>
      <c r="L28" s="67">
        <f t="shared" si="24"/>
        <v>1</v>
      </c>
      <c r="M28" s="67">
        <f t="shared" si="24"/>
        <v>9</v>
      </c>
      <c r="N28" s="67">
        <f t="shared" si="24"/>
        <v>9</v>
      </c>
      <c r="O28" s="67">
        <f t="shared" si="24"/>
        <v>13</v>
      </c>
      <c r="P28" s="68">
        <f t="shared" si="24"/>
        <v>1</v>
      </c>
      <c r="Q28" s="18">
        <f t="shared" si="24"/>
        <v>70</v>
      </c>
      <c r="R28" s="67">
        <f t="shared" si="24"/>
        <v>38</v>
      </c>
      <c r="S28" s="19">
        <f t="shared" si="22"/>
        <v>57.771739130434781</v>
      </c>
      <c r="T28" s="19"/>
      <c r="U28" s="19">
        <f t="shared" si="23"/>
        <v>1.8419891304347826</v>
      </c>
      <c r="V28" s="46"/>
    </row>
    <row r="29" spans="1:22" ht="15.75" thickBot="1" x14ac:dyDescent="0.3">
      <c r="A29" s="110" t="s">
        <v>27</v>
      </c>
      <c r="B29" s="151"/>
      <c r="C29" s="17">
        <f t="shared" si="20"/>
        <v>71</v>
      </c>
      <c r="D29" s="48"/>
      <c r="E29" s="18">
        <f t="shared" ref="E29:R29" si="25">E9+E14+E19+E24</f>
        <v>2</v>
      </c>
      <c r="F29" s="67">
        <f t="shared" si="25"/>
        <v>0</v>
      </c>
      <c r="G29" s="67">
        <f t="shared" si="25"/>
        <v>6</v>
      </c>
      <c r="H29" s="67">
        <f t="shared" si="25"/>
        <v>6</v>
      </c>
      <c r="I29" s="67">
        <f t="shared" si="25"/>
        <v>2</v>
      </c>
      <c r="J29" s="67">
        <f t="shared" si="25"/>
        <v>1</v>
      </c>
      <c r="K29" s="67">
        <f t="shared" si="25"/>
        <v>20</v>
      </c>
      <c r="L29" s="67">
        <f t="shared" si="25"/>
        <v>1</v>
      </c>
      <c r="M29" s="67">
        <f t="shared" si="25"/>
        <v>10</v>
      </c>
      <c r="N29" s="67">
        <f t="shared" si="25"/>
        <v>9</v>
      </c>
      <c r="O29" s="67">
        <f t="shared" si="25"/>
        <v>13</v>
      </c>
      <c r="P29" s="68">
        <f t="shared" si="25"/>
        <v>1</v>
      </c>
      <c r="Q29" s="18">
        <f t="shared" si="25"/>
        <v>70</v>
      </c>
      <c r="R29" s="67">
        <f t="shared" si="25"/>
        <v>37</v>
      </c>
      <c r="S29" s="19">
        <f t="shared" si="22"/>
        <v>56.684782608695656</v>
      </c>
      <c r="T29" s="19"/>
      <c r="U29" s="19">
        <f t="shared" si="23"/>
        <v>1.8201413043478261</v>
      </c>
      <c r="V29" s="46"/>
    </row>
    <row r="30" spans="1:22" ht="15.75" thickBot="1" x14ac:dyDescent="0.3">
      <c r="A30" s="112" t="s">
        <v>28</v>
      </c>
      <c r="B30" s="152"/>
      <c r="C30" s="20">
        <f t="shared" si="20"/>
        <v>71</v>
      </c>
      <c r="D30" s="28"/>
      <c r="E30" s="21">
        <f t="shared" ref="E30:R30" si="26">E10+E15+E20+E25</f>
        <v>5</v>
      </c>
      <c r="F30" s="5">
        <f t="shared" si="26"/>
        <v>3</v>
      </c>
      <c r="G30" s="5">
        <f t="shared" si="26"/>
        <v>6</v>
      </c>
      <c r="H30" s="5">
        <f t="shared" si="26"/>
        <v>10</v>
      </c>
      <c r="I30" s="5">
        <f t="shared" si="26"/>
        <v>4</v>
      </c>
      <c r="J30" s="5">
        <f t="shared" si="26"/>
        <v>6</v>
      </c>
      <c r="K30" s="5">
        <f t="shared" si="26"/>
        <v>20</v>
      </c>
      <c r="L30" s="5">
        <f t="shared" si="26"/>
        <v>9</v>
      </c>
      <c r="M30" s="5">
        <f t="shared" si="26"/>
        <v>5</v>
      </c>
      <c r="N30" s="5">
        <f t="shared" si="26"/>
        <v>2</v>
      </c>
      <c r="O30" s="5">
        <f t="shared" si="26"/>
        <v>1</v>
      </c>
      <c r="P30" s="6">
        <f t="shared" si="26"/>
        <v>0</v>
      </c>
      <c r="Q30" s="21">
        <f t="shared" si="26"/>
        <v>71</v>
      </c>
      <c r="R30" s="5">
        <f t="shared" si="26"/>
        <v>54</v>
      </c>
      <c r="S30" s="33">
        <f t="shared" si="22"/>
        <v>81.211180124223603</v>
      </c>
      <c r="T30" s="30"/>
      <c r="U30" s="33">
        <f t="shared" si="23"/>
        <v>2.619611801242236</v>
      </c>
      <c r="V30" s="47"/>
    </row>
  </sheetData>
  <mergeCells count="41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A11:A12"/>
    <mergeCell ref="B11:B12"/>
    <mergeCell ref="T3:T5"/>
    <mergeCell ref="U3:U5"/>
    <mergeCell ref="V3:V5"/>
    <mergeCell ref="E4:F4"/>
    <mergeCell ref="G4:I4"/>
    <mergeCell ref="J4:L4"/>
    <mergeCell ref="M4:N4"/>
    <mergeCell ref="A6:A7"/>
    <mergeCell ref="B6:B7"/>
    <mergeCell ref="A8:B8"/>
    <mergeCell ref="A9:B9"/>
    <mergeCell ref="A10:B10"/>
    <mergeCell ref="A24:B24"/>
    <mergeCell ref="A13:B13"/>
    <mergeCell ref="A14:B14"/>
    <mergeCell ref="A15:B15"/>
    <mergeCell ref="A16:A17"/>
    <mergeCell ref="B16:B17"/>
    <mergeCell ref="A18:B18"/>
    <mergeCell ref="A19:B19"/>
    <mergeCell ref="A20:B20"/>
    <mergeCell ref="A21:A22"/>
    <mergeCell ref="B21:B22"/>
    <mergeCell ref="A23:B23"/>
    <mergeCell ref="A26:B27"/>
    <mergeCell ref="A28:B28"/>
    <mergeCell ref="A29:B29"/>
    <mergeCell ref="A30:B30"/>
    <mergeCell ref="A25:B25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U21" sqref="U21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45</v>
      </c>
      <c r="C6" s="40">
        <v>14</v>
      </c>
      <c r="D6" s="57" t="s">
        <v>23</v>
      </c>
      <c r="E6" s="77">
        <v>1</v>
      </c>
      <c r="F6" s="78">
        <v>1</v>
      </c>
      <c r="G6" s="78">
        <v>1</v>
      </c>
      <c r="H6" s="78">
        <v>1</v>
      </c>
      <c r="I6" s="78">
        <v>2</v>
      </c>
      <c r="J6" s="78">
        <v>4</v>
      </c>
      <c r="K6" s="78">
        <v>1</v>
      </c>
      <c r="L6" s="78">
        <v>2</v>
      </c>
      <c r="M6" s="78">
        <v>0</v>
      </c>
      <c r="N6" s="78">
        <v>0</v>
      </c>
      <c r="O6" s="78">
        <v>1</v>
      </c>
      <c r="P6" s="79">
        <v>0</v>
      </c>
      <c r="Q6" s="61">
        <f t="shared" ref="Q6:Q10" si="0">SUM(E6:O6)</f>
        <v>14</v>
      </c>
      <c r="R6" s="62">
        <f>SUM(E6:K6)</f>
        <v>11</v>
      </c>
      <c r="S6" s="63">
        <f>R6/Q6*100</f>
        <v>78.571428571428569</v>
      </c>
      <c r="T6" s="64"/>
      <c r="U6" s="63">
        <f>(E6*4+F6*3.67+G6*3.33+H6*3+I6*2.67+J6*2.33+K6*2+L6*1.67+M6*1.33+N6*1)/Q6</f>
        <v>2.4285714285714284</v>
      </c>
      <c r="V6" s="65"/>
    </row>
    <row r="7" spans="1:22" ht="15.75" thickBot="1" x14ac:dyDescent="0.3">
      <c r="A7" s="115"/>
      <c r="B7" s="117"/>
      <c r="C7" s="93">
        <v>9</v>
      </c>
      <c r="D7" s="93" t="s">
        <v>29</v>
      </c>
      <c r="E7" s="94">
        <v>0</v>
      </c>
      <c r="F7" s="94">
        <v>0</v>
      </c>
      <c r="G7" s="94">
        <v>0</v>
      </c>
      <c r="H7" s="94">
        <v>1</v>
      </c>
      <c r="I7" s="94">
        <v>2</v>
      </c>
      <c r="J7" s="94">
        <v>2</v>
      </c>
      <c r="K7" s="94">
        <v>0</v>
      </c>
      <c r="L7" s="94">
        <v>1</v>
      </c>
      <c r="M7" s="94">
        <v>0</v>
      </c>
      <c r="N7" s="94">
        <v>0</v>
      </c>
      <c r="O7" s="94">
        <v>2</v>
      </c>
      <c r="P7" s="99">
        <v>0</v>
      </c>
      <c r="Q7" s="99">
        <v>9</v>
      </c>
      <c r="R7" s="99">
        <f t="shared" ref="R7" si="1">SUM(E7:K7)</f>
        <v>5</v>
      </c>
      <c r="S7" s="100">
        <f t="shared" ref="S7" si="2">R7/Q7*100</f>
        <v>55.555555555555557</v>
      </c>
      <c r="T7" s="101"/>
      <c r="U7" s="100">
        <f t="shared" ref="U7" si="3">(E7*4+F7*3.67+G7*3.33+H7*3+I7*2.67+J7*2.33+K7*2+L7*1.67+M7*1.33+N7*1)/Q7</f>
        <v>1.63</v>
      </c>
      <c r="V7" s="105">
        <f>U6-U7</f>
        <v>0.79857142857142849</v>
      </c>
    </row>
    <row r="8" spans="1:22" ht="15.75" thickBot="1" x14ac:dyDescent="0.3">
      <c r="A8" s="110" t="s">
        <v>26</v>
      </c>
      <c r="B8" s="111"/>
      <c r="C8" s="22">
        <v>14</v>
      </c>
      <c r="D8" s="22"/>
      <c r="E8" s="25">
        <v>1</v>
      </c>
      <c r="F8" s="23">
        <v>0</v>
      </c>
      <c r="G8" s="23">
        <v>2</v>
      </c>
      <c r="H8" s="23">
        <v>5</v>
      </c>
      <c r="I8" s="23">
        <v>3</v>
      </c>
      <c r="J8" s="23">
        <v>2</v>
      </c>
      <c r="K8" s="23">
        <v>1</v>
      </c>
      <c r="L8" s="23">
        <v>0</v>
      </c>
      <c r="M8" s="23">
        <v>0</v>
      </c>
      <c r="N8" s="23">
        <v>0</v>
      </c>
      <c r="O8" s="23">
        <v>0</v>
      </c>
      <c r="P8" s="24">
        <v>0</v>
      </c>
      <c r="Q8" s="11">
        <f t="shared" si="0"/>
        <v>14</v>
      </c>
      <c r="R8" s="1">
        <f t="shared" ref="R8:R10" si="4">SUM(E8:K8)</f>
        <v>14</v>
      </c>
      <c r="S8" s="13">
        <f t="shared" ref="S8:S10" si="5">R8/Q8*100</f>
        <v>100</v>
      </c>
      <c r="T8" s="13"/>
      <c r="U8" s="13">
        <f t="shared" ref="U8:U10" si="6">(E8*4+F8*3.67+G8*3.33+H8*3+I8*2.67+J8*2.33+K8*2+L8*1.67+M8*1.33+N8*1)/Q8</f>
        <v>2.8807142857142858</v>
      </c>
      <c r="V8" s="46"/>
    </row>
    <row r="9" spans="1:22" ht="15.75" thickBot="1" x14ac:dyDescent="0.3">
      <c r="A9" s="110" t="s">
        <v>27</v>
      </c>
      <c r="B9" s="111"/>
      <c r="C9" s="22">
        <v>14</v>
      </c>
      <c r="D9" s="22"/>
      <c r="E9" s="25">
        <v>1</v>
      </c>
      <c r="F9" s="23">
        <v>0</v>
      </c>
      <c r="G9" s="23">
        <v>2</v>
      </c>
      <c r="H9" s="23">
        <v>5</v>
      </c>
      <c r="I9" s="23">
        <v>3</v>
      </c>
      <c r="J9" s="23">
        <v>2</v>
      </c>
      <c r="K9" s="23">
        <v>1</v>
      </c>
      <c r="L9" s="23">
        <v>0</v>
      </c>
      <c r="M9" s="23">
        <v>0</v>
      </c>
      <c r="N9" s="23">
        <v>0</v>
      </c>
      <c r="O9" s="23">
        <v>0</v>
      </c>
      <c r="P9" s="24">
        <v>0</v>
      </c>
      <c r="Q9" s="11">
        <f t="shared" si="0"/>
        <v>14</v>
      </c>
      <c r="R9" s="1">
        <f t="shared" si="4"/>
        <v>14</v>
      </c>
      <c r="S9" s="13">
        <f t="shared" si="5"/>
        <v>100</v>
      </c>
      <c r="T9" s="31"/>
      <c r="U9" s="13">
        <f t="shared" si="6"/>
        <v>2.8807142857142858</v>
      </c>
      <c r="V9" s="46"/>
    </row>
    <row r="10" spans="1:22" ht="15.75" thickBot="1" x14ac:dyDescent="0.3">
      <c r="A10" s="112" t="s">
        <v>28</v>
      </c>
      <c r="B10" s="113"/>
      <c r="C10" s="22">
        <v>14</v>
      </c>
      <c r="D10" s="9"/>
      <c r="E10" s="25">
        <v>1</v>
      </c>
      <c r="F10" s="23">
        <v>0</v>
      </c>
      <c r="G10" s="23">
        <v>2</v>
      </c>
      <c r="H10" s="23">
        <v>5</v>
      </c>
      <c r="I10" s="23">
        <v>3</v>
      </c>
      <c r="J10" s="23">
        <v>2</v>
      </c>
      <c r="K10" s="23">
        <v>1</v>
      </c>
      <c r="L10" s="23">
        <v>0</v>
      </c>
      <c r="M10" s="23">
        <v>0</v>
      </c>
      <c r="N10" s="23">
        <v>0</v>
      </c>
      <c r="O10" s="23">
        <v>0</v>
      </c>
      <c r="P10" s="24">
        <v>0</v>
      </c>
      <c r="Q10" s="25">
        <f t="shared" si="0"/>
        <v>14</v>
      </c>
      <c r="R10" s="23">
        <f t="shared" si="4"/>
        <v>14</v>
      </c>
      <c r="S10" s="31">
        <f t="shared" si="5"/>
        <v>100</v>
      </c>
      <c r="T10" s="31"/>
      <c r="U10" s="31">
        <f t="shared" si="6"/>
        <v>2.8807142857142858</v>
      </c>
      <c r="V10" s="49"/>
    </row>
    <row r="11" spans="1:22" ht="15" customHeight="1" x14ac:dyDescent="0.25">
      <c r="A11" s="114">
        <v>2</v>
      </c>
      <c r="B11" s="116" t="s">
        <v>34</v>
      </c>
      <c r="C11" s="57">
        <v>40</v>
      </c>
      <c r="D11" s="57" t="s">
        <v>23</v>
      </c>
      <c r="E11" s="58">
        <v>2</v>
      </c>
      <c r="F11" s="59">
        <v>5</v>
      </c>
      <c r="G11" s="59">
        <v>2</v>
      </c>
      <c r="H11" s="59">
        <v>3</v>
      </c>
      <c r="I11" s="59">
        <v>6</v>
      </c>
      <c r="J11" s="59">
        <v>5</v>
      </c>
      <c r="K11" s="59">
        <v>3</v>
      </c>
      <c r="L11" s="59">
        <v>8</v>
      </c>
      <c r="M11" s="59">
        <v>0</v>
      </c>
      <c r="N11" s="59">
        <v>0</v>
      </c>
      <c r="O11" s="59">
        <v>5</v>
      </c>
      <c r="P11" s="60">
        <v>1</v>
      </c>
      <c r="Q11" s="61">
        <f t="shared" ref="Q11:Q15" si="7">SUM(E11:O11)</f>
        <v>39</v>
      </c>
      <c r="R11" s="62">
        <f>SUM(E11:K11)</f>
        <v>26</v>
      </c>
      <c r="S11" s="63">
        <f>R11/Q11*100</f>
        <v>66.666666666666657</v>
      </c>
      <c r="T11" s="64"/>
      <c r="U11" s="63">
        <f>(E11*4+F11*3.67+G11*3.33+H11*3+I11*2.67+J11*2.33+K11*2+L11*1.67+M11*1.33+N11*1)/Q11</f>
        <v>2.2830769230769232</v>
      </c>
      <c r="V11" s="65"/>
    </row>
    <row r="12" spans="1:22" ht="15.75" thickBot="1" x14ac:dyDescent="0.3">
      <c r="A12" s="115"/>
      <c r="B12" s="117"/>
      <c r="C12" s="8">
        <v>56</v>
      </c>
      <c r="D12" s="8" t="s">
        <v>29</v>
      </c>
      <c r="E12" s="11">
        <v>1</v>
      </c>
      <c r="F12" s="1">
        <v>5</v>
      </c>
      <c r="G12" s="1">
        <v>2</v>
      </c>
      <c r="H12" s="1">
        <v>6</v>
      </c>
      <c r="I12" s="1">
        <v>9</v>
      </c>
      <c r="J12" s="1">
        <v>7</v>
      </c>
      <c r="K12" s="1">
        <v>1</v>
      </c>
      <c r="L12" s="1">
        <v>4</v>
      </c>
      <c r="M12" s="1">
        <v>5</v>
      </c>
      <c r="N12" s="1">
        <v>1</v>
      </c>
      <c r="O12" s="1">
        <v>15</v>
      </c>
      <c r="P12" s="2">
        <v>0</v>
      </c>
      <c r="Q12" s="11">
        <f t="shared" si="7"/>
        <v>56</v>
      </c>
      <c r="R12" s="1">
        <f t="shared" ref="R12:R15" si="8">SUM(E12:K12)</f>
        <v>31</v>
      </c>
      <c r="S12" s="13">
        <f t="shared" ref="S12:S15" si="9">R12/Q12*100</f>
        <v>55.357142857142861</v>
      </c>
      <c r="T12" s="26">
        <f>S11-S12</f>
        <v>11.309523809523796</v>
      </c>
      <c r="U12" s="13">
        <f t="shared" ref="U12:U15" si="10">(E12*4+F12*3.67+G12*3.33+H12*3+I12*2.67+J12*2.33+K12*2+L12*1.67+M12*1.33+N12*1)/Q12</f>
        <v>1.8514285714285716</v>
      </c>
      <c r="V12" s="45">
        <f>U11-U12</f>
        <v>0.43164835164835158</v>
      </c>
    </row>
    <row r="13" spans="1:22" ht="15.75" thickBot="1" x14ac:dyDescent="0.3">
      <c r="A13" s="110" t="s">
        <v>26</v>
      </c>
      <c r="B13" s="111"/>
      <c r="C13" s="22">
        <v>40</v>
      </c>
      <c r="D13" s="22"/>
      <c r="E13" s="25">
        <v>0</v>
      </c>
      <c r="F13" s="23">
        <v>0</v>
      </c>
      <c r="G13" s="23">
        <v>1</v>
      </c>
      <c r="H13" s="23">
        <v>2</v>
      </c>
      <c r="I13" s="23">
        <v>3</v>
      </c>
      <c r="J13" s="23">
        <v>5</v>
      </c>
      <c r="K13" s="23">
        <v>4</v>
      </c>
      <c r="L13" s="23">
        <v>4</v>
      </c>
      <c r="M13" s="23">
        <v>9</v>
      </c>
      <c r="N13" s="23">
        <v>6</v>
      </c>
      <c r="O13" s="23">
        <v>6</v>
      </c>
      <c r="P13" s="24">
        <v>0</v>
      </c>
      <c r="Q13" s="11">
        <f t="shared" si="7"/>
        <v>40</v>
      </c>
      <c r="R13" s="1">
        <f t="shared" si="8"/>
        <v>15</v>
      </c>
      <c r="S13" s="13">
        <f t="shared" si="9"/>
        <v>37.5</v>
      </c>
      <c r="T13" s="13"/>
      <c r="U13" s="13">
        <f t="shared" si="10"/>
        <v>1.5409999999999999</v>
      </c>
      <c r="V13" s="46"/>
    </row>
    <row r="14" spans="1:22" ht="15.75" thickBot="1" x14ac:dyDescent="0.3">
      <c r="A14" s="110" t="s">
        <v>27</v>
      </c>
      <c r="B14" s="111"/>
      <c r="C14" s="22">
        <v>40</v>
      </c>
      <c r="D14" s="22"/>
      <c r="E14" s="25">
        <v>0</v>
      </c>
      <c r="F14" s="23">
        <v>0</v>
      </c>
      <c r="G14" s="23">
        <v>0</v>
      </c>
      <c r="H14" s="23">
        <v>3</v>
      </c>
      <c r="I14" s="23">
        <v>2</v>
      </c>
      <c r="J14" s="23">
        <v>4</v>
      </c>
      <c r="K14" s="23">
        <v>5</v>
      </c>
      <c r="L14" s="23">
        <v>9</v>
      </c>
      <c r="M14" s="23">
        <v>4</v>
      </c>
      <c r="N14" s="23">
        <v>7</v>
      </c>
      <c r="O14" s="23">
        <v>6</v>
      </c>
      <c r="P14" s="24">
        <v>0</v>
      </c>
      <c r="Q14" s="11">
        <f t="shared" si="7"/>
        <v>40</v>
      </c>
      <c r="R14" s="1">
        <f t="shared" si="8"/>
        <v>14</v>
      </c>
      <c r="S14" s="13">
        <f t="shared" si="9"/>
        <v>35</v>
      </c>
      <c r="T14" s="31"/>
      <c r="U14" s="13">
        <f t="shared" si="10"/>
        <v>1.52525</v>
      </c>
      <c r="V14" s="46"/>
    </row>
    <row r="15" spans="1:22" ht="15.75" thickBot="1" x14ac:dyDescent="0.3">
      <c r="A15" s="112" t="s">
        <v>28</v>
      </c>
      <c r="B15" s="113"/>
      <c r="C15" s="9">
        <v>40</v>
      </c>
      <c r="D15" s="9"/>
      <c r="E15" s="25">
        <v>1</v>
      </c>
      <c r="F15" s="23">
        <v>3</v>
      </c>
      <c r="G15" s="23">
        <v>2</v>
      </c>
      <c r="H15" s="23">
        <v>5</v>
      </c>
      <c r="I15" s="23">
        <v>8</v>
      </c>
      <c r="J15" s="23">
        <v>5</v>
      </c>
      <c r="K15" s="23">
        <v>5</v>
      </c>
      <c r="L15" s="23">
        <v>4</v>
      </c>
      <c r="M15" s="23">
        <v>3</v>
      </c>
      <c r="N15" s="23">
        <v>2</v>
      </c>
      <c r="O15" s="23">
        <v>2</v>
      </c>
      <c r="P15" s="24">
        <v>0</v>
      </c>
      <c r="Q15" s="12">
        <f t="shared" si="7"/>
        <v>40</v>
      </c>
      <c r="R15" s="4">
        <f t="shared" si="8"/>
        <v>29</v>
      </c>
      <c r="S15" s="30">
        <f t="shared" si="9"/>
        <v>72.5</v>
      </c>
      <c r="T15" s="30"/>
      <c r="U15" s="30">
        <f t="shared" si="10"/>
        <v>2.3087500000000003</v>
      </c>
      <c r="V15" s="47"/>
    </row>
    <row r="16" spans="1:22" ht="15" customHeight="1" x14ac:dyDescent="0.25">
      <c r="A16" s="114">
        <v>3</v>
      </c>
      <c r="B16" s="116" t="s">
        <v>44</v>
      </c>
      <c r="C16" s="57">
        <v>46</v>
      </c>
      <c r="D16" s="70" t="s">
        <v>23</v>
      </c>
      <c r="E16" s="58">
        <v>3</v>
      </c>
      <c r="F16" s="59">
        <v>2</v>
      </c>
      <c r="G16" s="59">
        <v>1</v>
      </c>
      <c r="H16" s="59">
        <v>3</v>
      </c>
      <c r="I16" s="59">
        <v>4</v>
      </c>
      <c r="J16" s="59">
        <v>3</v>
      </c>
      <c r="K16" s="59">
        <v>6</v>
      </c>
      <c r="L16" s="59">
        <v>7</v>
      </c>
      <c r="M16" s="59">
        <v>4</v>
      </c>
      <c r="N16" s="59">
        <v>1</v>
      </c>
      <c r="O16" s="59">
        <v>12</v>
      </c>
      <c r="P16" s="80">
        <v>0</v>
      </c>
      <c r="Q16" s="74">
        <f t="shared" ref="Q16:Q20" si="11">SUM(E16:O16)</f>
        <v>46</v>
      </c>
      <c r="R16" s="62">
        <f>SUM(E16:K16)</f>
        <v>22</v>
      </c>
      <c r="S16" s="63">
        <f>R16/Q16*100</f>
        <v>47.826086956521742</v>
      </c>
      <c r="T16" s="64"/>
      <c r="U16" s="63">
        <f>(E16*4+F16*3.67+G16*3.33+H16*3+I16*2.67+J16*2.33+K16*2+L16*1.67+M16*1.33+N16*1)/Q16</f>
        <v>1.7249999999999999</v>
      </c>
      <c r="V16" s="65"/>
    </row>
    <row r="17" spans="1:22" ht="15.75" thickBot="1" x14ac:dyDescent="0.3">
      <c r="A17" s="115"/>
      <c r="B17" s="117"/>
      <c r="C17" s="8">
        <v>86</v>
      </c>
      <c r="D17" s="71" t="s">
        <v>29</v>
      </c>
      <c r="E17" s="11">
        <v>1</v>
      </c>
      <c r="F17" s="1">
        <v>2</v>
      </c>
      <c r="G17" s="1">
        <v>7</v>
      </c>
      <c r="H17" s="1">
        <v>11</v>
      </c>
      <c r="I17" s="1">
        <v>16</v>
      </c>
      <c r="J17" s="1">
        <v>9</v>
      </c>
      <c r="K17" s="1">
        <v>12</v>
      </c>
      <c r="L17" s="1">
        <v>0</v>
      </c>
      <c r="M17" s="1">
        <v>6</v>
      </c>
      <c r="N17" s="1">
        <v>5</v>
      </c>
      <c r="O17" s="1">
        <v>17</v>
      </c>
      <c r="P17" s="81">
        <v>0</v>
      </c>
      <c r="Q17" s="75">
        <f t="shared" si="11"/>
        <v>86</v>
      </c>
      <c r="R17" s="1">
        <f t="shared" ref="R17:R20" si="12">SUM(E17:K17)</f>
        <v>58</v>
      </c>
      <c r="S17" s="13">
        <f t="shared" ref="S17:S20" si="13">R17/Q17*100</f>
        <v>67.441860465116278</v>
      </c>
      <c r="T17" s="26">
        <f>S16-S17</f>
        <v>-19.615773508594536</v>
      </c>
      <c r="U17" s="13">
        <f t="shared" ref="U17:U20" si="14">(E17*4+F17*3.67+G17*3.33+H17*3+I17*2.67+J17*2.33+K17*2+L17*1.67+M17*1.33+N17*1)/Q17</f>
        <v>1.9572093023255812</v>
      </c>
      <c r="V17" s="45">
        <f>U16-U17</f>
        <v>-0.23220930232558135</v>
      </c>
    </row>
    <row r="18" spans="1:22" ht="15.75" thickBot="1" x14ac:dyDescent="0.3">
      <c r="A18" s="110" t="s">
        <v>26</v>
      </c>
      <c r="B18" s="111"/>
      <c r="C18" s="22">
        <v>46</v>
      </c>
      <c r="D18" s="72"/>
      <c r="E18" s="11">
        <v>2</v>
      </c>
      <c r="F18" s="1">
        <v>3</v>
      </c>
      <c r="G18" s="1">
        <v>2</v>
      </c>
      <c r="H18" s="1">
        <v>2</v>
      </c>
      <c r="I18" s="1">
        <v>1</v>
      </c>
      <c r="J18" s="1">
        <v>4</v>
      </c>
      <c r="K18" s="1">
        <v>11</v>
      </c>
      <c r="L18" s="1">
        <v>10</v>
      </c>
      <c r="M18" s="1">
        <v>6</v>
      </c>
      <c r="N18" s="1">
        <v>5</v>
      </c>
      <c r="O18" s="1">
        <v>0</v>
      </c>
      <c r="P18" s="81">
        <v>0</v>
      </c>
      <c r="Q18" s="75">
        <f t="shared" si="11"/>
        <v>46</v>
      </c>
      <c r="R18" s="1">
        <f t="shared" si="12"/>
        <v>25</v>
      </c>
      <c r="S18" s="13">
        <f t="shared" si="13"/>
        <v>54.347826086956516</v>
      </c>
      <c r="T18" s="13"/>
      <c r="U18" s="13">
        <f t="shared" si="14"/>
        <v>2.0726086956521739</v>
      </c>
      <c r="V18" s="46"/>
    </row>
    <row r="19" spans="1:22" ht="15.75" thickBot="1" x14ac:dyDescent="0.3">
      <c r="A19" s="110" t="s">
        <v>27</v>
      </c>
      <c r="B19" s="111"/>
      <c r="C19" s="22">
        <v>46</v>
      </c>
      <c r="D19" s="72"/>
      <c r="E19" s="11">
        <v>2</v>
      </c>
      <c r="F19" s="1">
        <v>3</v>
      </c>
      <c r="G19" s="1">
        <v>2</v>
      </c>
      <c r="H19" s="1">
        <v>2</v>
      </c>
      <c r="I19" s="1">
        <v>1</v>
      </c>
      <c r="J19" s="1">
        <v>4</v>
      </c>
      <c r="K19" s="1">
        <v>11</v>
      </c>
      <c r="L19" s="1">
        <v>10</v>
      </c>
      <c r="M19" s="1">
        <v>6</v>
      </c>
      <c r="N19" s="1">
        <v>5</v>
      </c>
      <c r="O19" s="1">
        <v>0</v>
      </c>
      <c r="P19" s="81">
        <v>0</v>
      </c>
      <c r="Q19" s="75">
        <f t="shared" si="11"/>
        <v>46</v>
      </c>
      <c r="R19" s="1">
        <f t="shared" si="12"/>
        <v>25</v>
      </c>
      <c r="S19" s="13">
        <f t="shared" si="13"/>
        <v>54.347826086956516</v>
      </c>
      <c r="T19" s="31"/>
      <c r="U19" s="13">
        <f t="shared" si="14"/>
        <v>2.0726086956521739</v>
      </c>
      <c r="V19" s="46"/>
    </row>
    <row r="20" spans="1:22" ht="15.75" thickBot="1" x14ac:dyDescent="0.3">
      <c r="A20" s="112" t="s">
        <v>28</v>
      </c>
      <c r="B20" s="113"/>
      <c r="C20" s="9">
        <v>46</v>
      </c>
      <c r="D20" s="73"/>
      <c r="E20" s="12">
        <v>2</v>
      </c>
      <c r="F20" s="4">
        <v>3</v>
      </c>
      <c r="G20" s="4">
        <v>2</v>
      </c>
      <c r="H20" s="4">
        <v>2</v>
      </c>
      <c r="I20" s="4">
        <v>1</v>
      </c>
      <c r="J20" s="4">
        <v>4</v>
      </c>
      <c r="K20" s="4">
        <v>11</v>
      </c>
      <c r="L20" s="4">
        <v>10</v>
      </c>
      <c r="M20" s="4">
        <v>6</v>
      </c>
      <c r="N20" s="4">
        <v>5</v>
      </c>
      <c r="O20" s="4">
        <v>0</v>
      </c>
      <c r="P20" s="82">
        <v>0</v>
      </c>
      <c r="Q20" s="76">
        <f t="shared" si="11"/>
        <v>46</v>
      </c>
      <c r="R20" s="4">
        <f t="shared" si="12"/>
        <v>25</v>
      </c>
      <c r="S20" s="30">
        <f t="shared" si="13"/>
        <v>54.347826086956516</v>
      </c>
      <c r="T20" s="30"/>
      <c r="U20" s="30">
        <f t="shared" si="14"/>
        <v>2.0726086956521739</v>
      </c>
      <c r="V20" s="47"/>
    </row>
    <row r="21" spans="1:22" x14ac:dyDescent="0.25">
      <c r="A21" s="114">
        <v>4</v>
      </c>
      <c r="B21" s="116" t="s">
        <v>33</v>
      </c>
      <c r="C21" s="57">
        <v>47</v>
      </c>
      <c r="D21" s="57" t="s">
        <v>23</v>
      </c>
      <c r="E21" s="58">
        <v>0</v>
      </c>
      <c r="F21" s="59">
        <v>2</v>
      </c>
      <c r="G21" s="59">
        <v>5</v>
      </c>
      <c r="H21" s="59">
        <v>1</v>
      </c>
      <c r="I21" s="59">
        <v>6</v>
      </c>
      <c r="J21" s="59">
        <v>5</v>
      </c>
      <c r="K21" s="59">
        <v>7</v>
      </c>
      <c r="L21" s="59">
        <v>3</v>
      </c>
      <c r="M21" s="59">
        <v>1</v>
      </c>
      <c r="N21" s="59">
        <v>1</v>
      </c>
      <c r="O21" s="59">
        <v>14</v>
      </c>
      <c r="P21" s="60">
        <v>2</v>
      </c>
      <c r="Q21" s="61">
        <f t="shared" ref="Q21:Q25" si="15">SUM(E21:O21)</f>
        <v>45</v>
      </c>
      <c r="R21" s="62">
        <f>SUM(E21:K21)</f>
        <v>26</v>
      </c>
      <c r="S21" s="63">
        <f>R21/Q21*100</f>
        <v>57.777777777777771</v>
      </c>
      <c r="T21" s="64"/>
      <c r="U21" s="63">
        <f>(E21*4+F21*3.67+G21*3.33+H21*3+I21*2.67+J21*2.33+K21*2+L21*1.67+M21*1.33+N21*1)/Q21</f>
        <v>1.6888888888888889</v>
      </c>
      <c r="V21" s="65"/>
    </row>
    <row r="22" spans="1:22" ht="15.75" thickBot="1" x14ac:dyDescent="0.3">
      <c r="A22" s="115"/>
      <c r="B22" s="117"/>
      <c r="C22" s="8">
        <v>66</v>
      </c>
      <c r="D22" s="8" t="s">
        <v>29</v>
      </c>
      <c r="E22" s="11">
        <v>12</v>
      </c>
      <c r="F22" s="1">
        <v>3</v>
      </c>
      <c r="G22" s="1">
        <v>13</v>
      </c>
      <c r="H22" s="1">
        <v>5</v>
      </c>
      <c r="I22" s="1">
        <v>7</v>
      </c>
      <c r="J22" s="1">
        <v>8</v>
      </c>
      <c r="K22" s="1">
        <v>4</v>
      </c>
      <c r="L22" s="1">
        <v>1</v>
      </c>
      <c r="M22" s="1">
        <v>1</v>
      </c>
      <c r="N22" s="1">
        <v>3</v>
      </c>
      <c r="O22" s="1">
        <v>7</v>
      </c>
      <c r="P22" s="2">
        <v>2</v>
      </c>
      <c r="Q22" s="11">
        <f t="shared" si="15"/>
        <v>64</v>
      </c>
      <c r="R22" s="1">
        <f t="shared" ref="R22:R25" si="16">SUM(E22:K22)</f>
        <v>52</v>
      </c>
      <c r="S22" s="13">
        <f t="shared" ref="S22:S25" si="17">R22/Q22*100</f>
        <v>81.25</v>
      </c>
      <c r="T22" s="26">
        <f>S21-S22</f>
        <v>-23.472222222222229</v>
      </c>
      <c r="U22" s="13">
        <f t="shared" ref="U22:U25" si="18">(E22*4+F22*3.67+G22*3.33+H22*3+I22*2.67+J22*2.33+K22*2+L22*1.67+M22*1.33+N22*1)/Q22</f>
        <v>2.6348437499999999</v>
      </c>
      <c r="V22" s="45">
        <f>U21-U22</f>
        <v>-0.94595486111111104</v>
      </c>
    </row>
    <row r="23" spans="1:22" ht="15.75" thickBot="1" x14ac:dyDescent="0.3">
      <c r="A23" s="110" t="s">
        <v>26</v>
      </c>
      <c r="B23" s="111"/>
      <c r="C23" s="22">
        <v>45</v>
      </c>
      <c r="D23" s="22"/>
      <c r="E23" s="25">
        <v>13</v>
      </c>
      <c r="F23" s="23">
        <v>4</v>
      </c>
      <c r="G23" s="23">
        <v>7</v>
      </c>
      <c r="H23" s="23">
        <v>4</v>
      </c>
      <c r="I23" s="23">
        <v>1</v>
      </c>
      <c r="J23" s="23">
        <v>2</v>
      </c>
      <c r="K23" s="23">
        <v>3</v>
      </c>
      <c r="L23" s="23">
        <v>4</v>
      </c>
      <c r="M23" s="23">
        <v>0</v>
      </c>
      <c r="N23" s="23">
        <v>2</v>
      </c>
      <c r="O23" s="23">
        <v>4</v>
      </c>
      <c r="P23" s="24">
        <v>1</v>
      </c>
      <c r="Q23" s="11">
        <f t="shared" si="15"/>
        <v>44</v>
      </c>
      <c r="R23" s="1">
        <f t="shared" si="16"/>
        <v>34</v>
      </c>
      <c r="S23" s="13">
        <f t="shared" si="17"/>
        <v>77.272727272727266</v>
      </c>
      <c r="T23" s="13"/>
      <c r="U23" s="13">
        <f t="shared" si="18"/>
        <v>2.8181818181818183</v>
      </c>
      <c r="V23" s="46"/>
    </row>
    <row r="24" spans="1:22" ht="15.75" thickBot="1" x14ac:dyDescent="0.3">
      <c r="A24" s="110" t="s">
        <v>27</v>
      </c>
      <c r="B24" s="111"/>
      <c r="C24" s="22">
        <v>45</v>
      </c>
      <c r="D24" s="22"/>
      <c r="E24" s="25">
        <v>13</v>
      </c>
      <c r="F24" s="23">
        <v>4</v>
      </c>
      <c r="G24" s="23">
        <v>7</v>
      </c>
      <c r="H24" s="23">
        <v>4</v>
      </c>
      <c r="I24" s="23">
        <v>1</v>
      </c>
      <c r="J24" s="23">
        <v>2</v>
      </c>
      <c r="K24" s="23">
        <v>3</v>
      </c>
      <c r="L24" s="23">
        <v>4</v>
      </c>
      <c r="M24" s="23">
        <v>0</v>
      </c>
      <c r="N24" s="23">
        <v>2</v>
      </c>
      <c r="O24" s="23">
        <v>4</v>
      </c>
      <c r="P24" s="24">
        <v>1</v>
      </c>
      <c r="Q24" s="11">
        <f t="shared" si="15"/>
        <v>44</v>
      </c>
      <c r="R24" s="1">
        <f t="shared" si="16"/>
        <v>34</v>
      </c>
      <c r="S24" s="13">
        <f t="shared" si="17"/>
        <v>77.272727272727266</v>
      </c>
      <c r="T24" s="31"/>
      <c r="U24" s="13">
        <f t="shared" si="18"/>
        <v>2.8181818181818183</v>
      </c>
      <c r="V24" s="46"/>
    </row>
    <row r="25" spans="1:22" ht="15.75" thickBot="1" x14ac:dyDescent="0.3">
      <c r="A25" s="112" t="s">
        <v>28</v>
      </c>
      <c r="B25" s="113"/>
      <c r="C25" s="9">
        <v>45</v>
      </c>
      <c r="D25" s="9"/>
      <c r="E25" s="12">
        <v>4</v>
      </c>
      <c r="F25" s="4">
        <v>8</v>
      </c>
      <c r="G25" s="4">
        <v>6</v>
      </c>
      <c r="H25" s="4">
        <v>8</v>
      </c>
      <c r="I25" s="4">
        <v>5</v>
      </c>
      <c r="J25" s="4">
        <v>4</v>
      </c>
      <c r="K25" s="4">
        <v>5</v>
      </c>
      <c r="L25" s="4">
        <v>5</v>
      </c>
      <c r="M25" s="4">
        <v>0</v>
      </c>
      <c r="N25" s="4">
        <v>0</v>
      </c>
      <c r="O25" s="4">
        <v>0</v>
      </c>
      <c r="P25" s="10">
        <v>0</v>
      </c>
      <c r="Q25" s="12">
        <f t="shared" si="15"/>
        <v>45</v>
      </c>
      <c r="R25" s="4">
        <f t="shared" si="16"/>
        <v>40</v>
      </c>
      <c r="S25" s="30">
        <f t="shared" si="17"/>
        <v>88.888888888888886</v>
      </c>
      <c r="T25" s="30"/>
      <c r="U25" s="30">
        <f t="shared" si="18"/>
        <v>2.8968888888888884</v>
      </c>
      <c r="V25" s="47"/>
    </row>
    <row r="26" spans="1:22" x14ac:dyDescent="0.25">
      <c r="A26" s="118" t="s">
        <v>22</v>
      </c>
      <c r="B26" s="119"/>
      <c r="C26" s="14">
        <f>C6+C11+C16+C21</f>
        <v>147</v>
      </c>
      <c r="D26" s="52" t="s">
        <v>23</v>
      </c>
      <c r="E26" s="16">
        <f>E6+E11+E16+E21</f>
        <v>6</v>
      </c>
      <c r="F26" s="66">
        <f t="shared" ref="F26:P26" si="19">F6+F11+F16+F21</f>
        <v>10</v>
      </c>
      <c r="G26" s="66">
        <f t="shared" si="19"/>
        <v>9</v>
      </c>
      <c r="H26" s="66">
        <f t="shared" si="19"/>
        <v>8</v>
      </c>
      <c r="I26" s="66">
        <f t="shared" si="19"/>
        <v>18</v>
      </c>
      <c r="J26" s="66">
        <f t="shared" si="19"/>
        <v>17</v>
      </c>
      <c r="K26" s="66">
        <f t="shared" si="19"/>
        <v>17</v>
      </c>
      <c r="L26" s="66">
        <f t="shared" si="19"/>
        <v>20</v>
      </c>
      <c r="M26" s="66">
        <f t="shared" si="19"/>
        <v>5</v>
      </c>
      <c r="N26" s="66">
        <f t="shared" si="19"/>
        <v>2</v>
      </c>
      <c r="O26" s="66">
        <f t="shared" si="19"/>
        <v>32</v>
      </c>
      <c r="P26" s="15">
        <f t="shared" si="19"/>
        <v>3</v>
      </c>
      <c r="Q26" s="16">
        <f>Q6+Q11+Q16+Q21</f>
        <v>144</v>
      </c>
      <c r="R26" s="66">
        <f>R6+R11+R16+R21</f>
        <v>85</v>
      </c>
      <c r="S26" s="32">
        <f>(S6+S11+S16+S21)/4</f>
        <v>62.71048999309869</v>
      </c>
      <c r="T26" s="29"/>
      <c r="U26" s="32">
        <f>(U6+U11+U16+U21)/4</f>
        <v>2.0313843101343099</v>
      </c>
      <c r="V26" s="44"/>
    </row>
    <row r="27" spans="1:22" ht="15.75" thickBot="1" x14ac:dyDescent="0.3">
      <c r="A27" s="120"/>
      <c r="B27" s="121"/>
      <c r="C27" s="17">
        <f t="shared" ref="C27:C30" si="20">C7+C12+C17+C22</f>
        <v>217</v>
      </c>
      <c r="D27" s="53" t="s">
        <v>29</v>
      </c>
      <c r="E27" s="18">
        <f t="shared" ref="E27:R27" si="21">E7+E12+E17+E22</f>
        <v>14</v>
      </c>
      <c r="F27" s="67">
        <f t="shared" si="21"/>
        <v>10</v>
      </c>
      <c r="G27" s="67">
        <f t="shared" si="21"/>
        <v>22</v>
      </c>
      <c r="H27" s="67">
        <f t="shared" si="21"/>
        <v>23</v>
      </c>
      <c r="I27" s="67">
        <f t="shared" si="21"/>
        <v>34</v>
      </c>
      <c r="J27" s="67">
        <f t="shared" si="21"/>
        <v>26</v>
      </c>
      <c r="K27" s="67">
        <f t="shared" si="21"/>
        <v>17</v>
      </c>
      <c r="L27" s="67">
        <f t="shared" si="21"/>
        <v>6</v>
      </c>
      <c r="M27" s="67">
        <f t="shared" si="21"/>
        <v>12</v>
      </c>
      <c r="N27" s="67">
        <f t="shared" si="21"/>
        <v>9</v>
      </c>
      <c r="O27" s="67">
        <f t="shared" si="21"/>
        <v>41</v>
      </c>
      <c r="P27" s="68">
        <f t="shared" si="21"/>
        <v>2</v>
      </c>
      <c r="Q27" s="18">
        <f t="shared" si="21"/>
        <v>215</v>
      </c>
      <c r="R27" s="67">
        <f t="shared" si="21"/>
        <v>146</v>
      </c>
      <c r="S27" s="19">
        <f t="shared" ref="S27:S30" si="22">(S7+S12+S17+S22)/4</f>
        <v>64.901139719453681</v>
      </c>
      <c r="T27" s="50">
        <f>S26-S27</f>
        <v>-2.1906497263549909</v>
      </c>
      <c r="U27" s="19">
        <f t="shared" ref="U27:U30" si="23">(U7+U12+U17+U22)/4</f>
        <v>2.0183704059385379</v>
      </c>
      <c r="V27" s="51">
        <f>U26-U27</f>
        <v>1.3013904195771975E-2</v>
      </c>
    </row>
    <row r="28" spans="1:22" ht="15.75" thickBot="1" x14ac:dyDescent="0.3">
      <c r="A28" s="110" t="s">
        <v>26</v>
      </c>
      <c r="B28" s="151"/>
      <c r="C28" s="17">
        <f t="shared" si="20"/>
        <v>145</v>
      </c>
      <c r="D28" s="27"/>
      <c r="E28" s="18">
        <f t="shared" ref="E28:R28" si="24">E8+E13+E18+E23</f>
        <v>16</v>
      </c>
      <c r="F28" s="67">
        <f t="shared" si="24"/>
        <v>7</v>
      </c>
      <c r="G28" s="67">
        <f t="shared" si="24"/>
        <v>12</v>
      </c>
      <c r="H28" s="67">
        <f t="shared" si="24"/>
        <v>13</v>
      </c>
      <c r="I28" s="67">
        <f t="shared" si="24"/>
        <v>8</v>
      </c>
      <c r="J28" s="67">
        <f t="shared" si="24"/>
        <v>13</v>
      </c>
      <c r="K28" s="67">
        <f t="shared" si="24"/>
        <v>19</v>
      </c>
      <c r="L28" s="67">
        <f t="shared" si="24"/>
        <v>18</v>
      </c>
      <c r="M28" s="67">
        <f t="shared" si="24"/>
        <v>15</v>
      </c>
      <c r="N28" s="67">
        <f t="shared" si="24"/>
        <v>13</v>
      </c>
      <c r="O28" s="67">
        <f t="shared" si="24"/>
        <v>10</v>
      </c>
      <c r="P28" s="68">
        <f t="shared" si="24"/>
        <v>1</v>
      </c>
      <c r="Q28" s="18">
        <f t="shared" si="24"/>
        <v>144</v>
      </c>
      <c r="R28" s="67">
        <f t="shared" si="24"/>
        <v>88</v>
      </c>
      <c r="S28" s="19">
        <f t="shared" si="22"/>
        <v>67.280138339920939</v>
      </c>
      <c r="T28" s="19"/>
      <c r="U28" s="19">
        <f t="shared" si="23"/>
        <v>2.3281261998870697</v>
      </c>
      <c r="V28" s="46"/>
    </row>
    <row r="29" spans="1:22" ht="15.75" thickBot="1" x14ac:dyDescent="0.3">
      <c r="A29" s="110" t="s">
        <v>27</v>
      </c>
      <c r="B29" s="151"/>
      <c r="C29" s="17">
        <f t="shared" si="20"/>
        <v>145</v>
      </c>
      <c r="D29" s="48"/>
      <c r="E29" s="18">
        <f t="shared" ref="E29:R29" si="25">E9+E14+E19+E24</f>
        <v>16</v>
      </c>
      <c r="F29" s="67">
        <f t="shared" si="25"/>
        <v>7</v>
      </c>
      <c r="G29" s="67">
        <f t="shared" si="25"/>
        <v>11</v>
      </c>
      <c r="H29" s="67">
        <f t="shared" si="25"/>
        <v>14</v>
      </c>
      <c r="I29" s="67">
        <f t="shared" si="25"/>
        <v>7</v>
      </c>
      <c r="J29" s="67">
        <f t="shared" si="25"/>
        <v>12</v>
      </c>
      <c r="K29" s="67">
        <f t="shared" si="25"/>
        <v>20</v>
      </c>
      <c r="L29" s="67">
        <f t="shared" si="25"/>
        <v>23</v>
      </c>
      <c r="M29" s="67">
        <f t="shared" si="25"/>
        <v>10</v>
      </c>
      <c r="N29" s="67">
        <f t="shared" si="25"/>
        <v>14</v>
      </c>
      <c r="O29" s="67">
        <f t="shared" si="25"/>
        <v>10</v>
      </c>
      <c r="P29" s="68">
        <f t="shared" si="25"/>
        <v>1</v>
      </c>
      <c r="Q29" s="18">
        <f t="shared" si="25"/>
        <v>144</v>
      </c>
      <c r="R29" s="67">
        <f t="shared" si="25"/>
        <v>87</v>
      </c>
      <c r="S29" s="19">
        <f t="shared" si="22"/>
        <v>66.655138339920939</v>
      </c>
      <c r="T29" s="19"/>
      <c r="U29" s="19">
        <f t="shared" si="23"/>
        <v>2.3241886998870696</v>
      </c>
      <c r="V29" s="46"/>
    </row>
    <row r="30" spans="1:22" ht="15.75" thickBot="1" x14ac:dyDescent="0.3">
      <c r="A30" s="112" t="s">
        <v>28</v>
      </c>
      <c r="B30" s="152"/>
      <c r="C30" s="20">
        <f t="shared" si="20"/>
        <v>145</v>
      </c>
      <c r="D30" s="28"/>
      <c r="E30" s="21">
        <f t="shared" ref="E30:R30" si="26">E10+E15+E20+E25</f>
        <v>8</v>
      </c>
      <c r="F30" s="5">
        <f t="shared" si="26"/>
        <v>14</v>
      </c>
      <c r="G30" s="5">
        <f t="shared" si="26"/>
        <v>12</v>
      </c>
      <c r="H30" s="5">
        <f t="shared" si="26"/>
        <v>20</v>
      </c>
      <c r="I30" s="5">
        <f t="shared" si="26"/>
        <v>17</v>
      </c>
      <c r="J30" s="5">
        <f t="shared" si="26"/>
        <v>15</v>
      </c>
      <c r="K30" s="5">
        <f t="shared" si="26"/>
        <v>22</v>
      </c>
      <c r="L30" s="5">
        <f t="shared" si="26"/>
        <v>19</v>
      </c>
      <c r="M30" s="5">
        <f t="shared" si="26"/>
        <v>9</v>
      </c>
      <c r="N30" s="5">
        <f t="shared" si="26"/>
        <v>7</v>
      </c>
      <c r="O30" s="5">
        <f t="shared" si="26"/>
        <v>2</v>
      </c>
      <c r="P30" s="6">
        <f t="shared" si="26"/>
        <v>0</v>
      </c>
      <c r="Q30" s="21">
        <f t="shared" si="26"/>
        <v>145</v>
      </c>
      <c r="R30" s="5">
        <f t="shared" si="26"/>
        <v>108</v>
      </c>
      <c r="S30" s="33">
        <f t="shared" si="22"/>
        <v>78.934178743961354</v>
      </c>
      <c r="T30" s="30"/>
      <c r="U30" s="33">
        <f t="shared" si="23"/>
        <v>2.5397404675638371</v>
      </c>
      <c r="V30" s="47"/>
    </row>
  </sheetData>
  <mergeCells count="41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A11:A12"/>
    <mergeCell ref="B11:B12"/>
    <mergeCell ref="T3:T5"/>
    <mergeCell ref="U3:U5"/>
    <mergeCell ref="V3:V5"/>
    <mergeCell ref="E4:F4"/>
    <mergeCell ref="G4:I4"/>
    <mergeCell ref="J4:L4"/>
    <mergeCell ref="M4:N4"/>
    <mergeCell ref="A6:A7"/>
    <mergeCell ref="B6:B7"/>
    <mergeCell ref="A8:B8"/>
    <mergeCell ref="A9:B9"/>
    <mergeCell ref="A10:B10"/>
    <mergeCell ref="A24:B24"/>
    <mergeCell ref="A13:B13"/>
    <mergeCell ref="A14:B14"/>
    <mergeCell ref="A15:B15"/>
    <mergeCell ref="A16:A17"/>
    <mergeCell ref="B16:B17"/>
    <mergeCell ref="A18:B18"/>
    <mergeCell ref="A19:B19"/>
    <mergeCell ref="A20:B20"/>
    <mergeCell ref="A21:A22"/>
    <mergeCell ref="B21:B22"/>
    <mergeCell ref="A23:B23"/>
    <mergeCell ref="A26:B27"/>
    <mergeCell ref="A28:B28"/>
    <mergeCell ref="A29:B29"/>
    <mergeCell ref="A30:B30"/>
    <mergeCell ref="A25:B25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B21" sqref="B21:B22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60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44</v>
      </c>
      <c r="C6" s="57">
        <v>22</v>
      </c>
      <c r="D6" s="57" t="s">
        <v>23</v>
      </c>
      <c r="E6" s="58">
        <v>0</v>
      </c>
      <c r="F6" s="59">
        <v>1</v>
      </c>
      <c r="G6" s="59">
        <v>4</v>
      </c>
      <c r="H6" s="59">
        <v>2</v>
      </c>
      <c r="I6" s="59">
        <v>5</v>
      </c>
      <c r="J6" s="59">
        <v>4</v>
      </c>
      <c r="K6" s="59">
        <v>2</v>
      </c>
      <c r="L6" s="59">
        <v>0</v>
      </c>
      <c r="M6" s="59">
        <v>0</v>
      </c>
      <c r="N6" s="59">
        <v>1</v>
      </c>
      <c r="O6" s="59">
        <v>3</v>
      </c>
      <c r="P6" s="60">
        <v>0</v>
      </c>
      <c r="Q6" s="61">
        <f t="shared" ref="Q6:Q10" si="0">SUM(E6:O6)</f>
        <v>22</v>
      </c>
      <c r="R6" s="62">
        <f>SUM(E6:K6)</f>
        <v>18</v>
      </c>
      <c r="S6" s="63">
        <f>R6/Q6*100</f>
        <v>81.818181818181827</v>
      </c>
      <c r="T6" s="64"/>
      <c r="U6" s="63">
        <f>(E6*4+F6*3.67+G6*3.33+H6*3+I6*2.67+J6*2.33+K6*2+L6*1.67+M6*1.33+N6*1)/Q6</f>
        <v>2.3027272727272727</v>
      </c>
      <c r="V6" s="65"/>
    </row>
    <row r="7" spans="1:22" ht="15.75" thickBot="1" x14ac:dyDescent="0.3">
      <c r="A7" s="115"/>
      <c r="B7" s="117"/>
      <c r="C7" s="8">
        <v>49</v>
      </c>
      <c r="D7" s="8" t="s">
        <v>29</v>
      </c>
      <c r="E7" s="11">
        <v>4</v>
      </c>
      <c r="F7" s="1">
        <v>3</v>
      </c>
      <c r="G7" s="1">
        <v>8</v>
      </c>
      <c r="H7" s="1">
        <v>6</v>
      </c>
      <c r="I7" s="1">
        <v>11</v>
      </c>
      <c r="J7" s="1">
        <v>7</v>
      </c>
      <c r="K7" s="1">
        <v>6</v>
      </c>
      <c r="L7" s="1">
        <v>2</v>
      </c>
      <c r="M7" s="1">
        <v>0</v>
      </c>
      <c r="N7" s="1">
        <v>0</v>
      </c>
      <c r="O7" s="1">
        <v>2</v>
      </c>
      <c r="P7" s="2">
        <v>0</v>
      </c>
      <c r="Q7" s="11">
        <f t="shared" si="0"/>
        <v>49</v>
      </c>
      <c r="R7" s="1">
        <f t="shared" ref="R7:R10" si="1">SUM(E7:K7)</f>
        <v>45</v>
      </c>
      <c r="S7" s="13">
        <f t="shared" ref="S7:S10" si="2">R7/Q7*100</f>
        <v>91.83673469387756</v>
      </c>
      <c r="T7" s="26">
        <f>S6-S7</f>
        <v>-10.018552875695732</v>
      </c>
      <c r="U7" s="13">
        <f t="shared" ref="U7:U10" si="3">(E7*4+F7*3.67+G7*3.33+H7*3+I7*2.67+J7*2.33+K7*2+L7*1.67+M7*1.33+N7*1)/Q7</f>
        <v>2.7075510204081636</v>
      </c>
      <c r="V7" s="45">
        <f>U6-U7</f>
        <v>-0.40482374768089091</v>
      </c>
    </row>
    <row r="8" spans="1:22" ht="15.75" thickBot="1" x14ac:dyDescent="0.3">
      <c r="A8" s="110" t="s">
        <v>26</v>
      </c>
      <c r="B8" s="111"/>
      <c r="C8" s="22">
        <v>22</v>
      </c>
      <c r="D8" s="22"/>
      <c r="E8" s="25">
        <v>0</v>
      </c>
      <c r="F8" s="23">
        <v>0</v>
      </c>
      <c r="G8" s="23">
        <v>2</v>
      </c>
      <c r="H8" s="23">
        <v>1</v>
      </c>
      <c r="I8" s="23">
        <v>2</v>
      </c>
      <c r="J8" s="23">
        <v>3</v>
      </c>
      <c r="K8" s="23">
        <v>2</v>
      </c>
      <c r="L8" s="23">
        <v>3</v>
      </c>
      <c r="M8" s="23">
        <v>1</v>
      </c>
      <c r="N8" s="23">
        <v>3</v>
      </c>
      <c r="O8" s="23">
        <v>5</v>
      </c>
      <c r="P8" s="24">
        <v>0</v>
      </c>
      <c r="Q8" s="11">
        <f t="shared" si="0"/>
        <v>22</v>
      </c>
      <c r="R8" s="1">
        <f t="shared" si="1"/>
        <v>10</v>
      </c>
      <c r="S8" s="13">
        <f t="shared" si="2"/>
        <v>45.454545454545453</v>
      </c>
      <c r="T8" s="13"/>
      <c r="U8" s="13">
        <f t="shared" si="3"/>
        <v>1.6059090909090907</v>
      </c>
      <c r="V8" s="46"/>
    </row>
    <row r="9" spans="1:22" ht="15.75" thickBot="1" x14ac:dyDescent="0.3">
      <c r="A9" s="110" t="s">
        <v>27</v>
      </c>
      <c r="B9" s="111"/>
      <c r="C9" s="22">
        <v>22</v>
      </c>
      <c r="D9" s="22"/>
      <c r="E9" s="25">
        <v>0</v>
      </c>
      <c r="F9" s="23">
        <v>0</v>
      </c>
      <c r="G9" s="23">
        <v>2</v>
      </c>
      <c r="H9" s="23">
        <v>1</v>
      </c>
      <c r="I9" s="23">
        <v>2</v>
      </c>
      <c r="J9" s="23">
        <v>3</v>
      </c>
      <c r="K9" s="23">
        <v>2</v>
      </c>
      <c r="L9" s="23">
        <v>3</v>
      </c>
      <c r="M9" s="23">
        <v>1</v>
      </c>
      <c r="N9" s="23">
        <v>3</v>
      </c>
      <c r="O9" s="23">
        <v>5</v>
      </c>
      <c r="P9" s="24">
        <v>0</v>
      </c>
      <c r="Q9" s="11">
        <f t="shared" si="0"/>
        <v>22</v>
      </c>
      <c r="R9" s="1">
        <f t="shared" si="1"/>
        <v>10</v>
      </c>
      <c r="S9" s="13">
        <f t="shared" si="2"/>
        <v>45.454545454545453</v>
      </c>
      <c r="T9" s="31"/>
      <c r="U9" s="13">
        <f t="shared" si="3"/>
        <v>1.6059090909090907</v>
      </c>
      <c r="V9" s="46"/>
    </row>
    <row r="10" spans="1:22" ht="15.75" thickBot="1" x14ac:dyDescent="0.3">
      <c r="A10" s="112" t="s">
        <v>28</v>
      </c>
      <c r="B10" s="113"/>
      <c r="C10" s="9">
        <v>22</v>
      </c>
      <c r="D10" s="9"/>
      <c r="E10" s="12">
        <v>0</v>
      </c>
      <c r="F10" s="4">
        <v>2</v>
      </c>
      <c r="G10" s="4">
        <v>1</v>
      </c>
      <c r="H10" s="4">
        <v>2</v>
      </c>
      <c r="I10" s="4">
        <v>3</v>
      </c>
      <c r="J10" s="4">
        <v>2</v>
      </c>
      <c r="K10" s="4">
        <v>3</v>
      </c>
      <c r="L10" s="4">
        <v>1</v>
      </c>
      <c r="M10" s="4">
        <v>4</v>
      </c>
      <c r="N10" s="4">
        <v>4</v>
      </c>
      <c r="O10" s="4">
        <v>0</v>
      </c>
      <c r="P10" s="10">
        <v>0</v>
      </c>
      <c r="Q10" s="12">
        <f t="shared" si="0"/>
        <v>22</v>
      </c>
      <c r="R10" s="4">
        <f t="shared" si="1"/>
        <v>13</v>
      </c>
      <c r="S10" s="30">
        <f t="shared" si="2"/>
        <v>59.090909090909093</v>
      </c>
      <c r="T10" s="30"/>
      <c r="U10" s="30">
        <f t="shared" si="3"/>
        <v>2.105909090909091</v>
      </c>
      <c r="V10" s="47"/>
    </row>
    <row r="11" spans="1:22" ht="15" customHeight="1" x14ac:dyDescent="0.25">
      <c r="A11" s="114">
        <v>2</v>
      </c>
      <c r="B11" s="116" t="s">
        <v>33</v>
      </c>
      <c r="C11" s="57">
        <v>47</v>
      </c>
      <c r="D11" s="57" t="s">
        <v>23</v>
      </c>
      <c r="E11" s="58">
        <v>0</v>
      </c>
      <c r="F11" s="59">
        <v>2</v>
      </c>
      <c r="G11" s="59">
        <v>5</v>
      </c>
      <c r="H11" s="59">
        <v>1</v>
      </c>
      <c r="I11" s="59">
        <v>6</v>
      </c>
      <c r="J11" s="59">
        <v>5</v>
      </c>
      <c r="K11" s="59">
        <v>7</v>
      </c>
      <c r="L11" s="59">
        <v>3</v>
      </c>
      <c r="M11" s="59">
        <v>1</v>
      </c>
      <c r="N11" s="59">
        <v>1</v>
      </c>
      <c r="O11" s="59">
        <v>14</v>
      </c>
      <c r="P11" s="60">
        <v>2</v>
      </c>
      <c r="Q11" s="61">
        <f t="shared" ref="Q11:Q15" si="4">SUM(E11:O11)</f>
        <v>45</v>
      </c>
      <c r="R11" s="62">
        <f>SUM(E11:K11)</f>
        <v>26</v>
      </c>
      <c r="S11" s="63">
        <f>R11/Q11*100</f>
        <v>57.777777777777771</v>
      </c>
      <c r="T11" s="64"/>
      <c r="U11" s="63">
        <f>(E11*4+F11*3.67+G11*3.33+H11*3+I11*2.67+J11*2.33+K11*2+L11*1.67+M11*1.33+N11*1)/Q11</f>
        <v>1.6888888888888889</v>
      </c>
      <c r="V11" s="65"/>
    </row>
    <row r="12" spans="1:22" ht="15.75" thickBot="1" x14ac:dyDescent="0.3">
      <c r="A12" s="115"/>
      <c r="B12" s="117"/>
      <c r="C12" s="8">
        <v>66</v>
      </c>
      <c r="D12" s="8" t="s">
        <v>29</v>
      </c>
      <c r="E12" s="11">
        <v>12</v>
      </c>
      <c r="F12" s="1">
        <v>3</v>
      </c>
      <c r="G12" s="1">
        <v>13</v>
      </c>
      <c r="H12" s="1">
        <v>5</v>
      </c>
      <c r="I12" s="1">
        <v>7</v>
      </c>
      <c r="J12" s="1">
        <v>8</v>
      </c>
      <c r="K12" s="1">
        <v>4</v>
      </c>
      <c r="L12" s="1">
        <v>1</v>
      </c>
      <c r="M12" s="1">
        <v>1</v>
      </c>
      <c r="N12" s="1">
        <v>3</v>
      </c>
      <c r="O12" s="1">
        <v>7</v>
      </c>
      <c r="P12" s="2">
        <v>2</v>
      </c>
      <c r="Q12" s="11">
        <f t="shared" si="4"/>
        <v>64</v>
      </c>
      <c r="R12" s="1">
        <f t="shared" ref="R12:R15" si="5">SUM(E12:K12)</f>
        <v>52</v>
      </c>
      <c r="S12" s="13">
        <f t="shared" ref="S12:S15" si="6">R12/Q12*100</f>
        <v>81.25</v>
      </c>
      <c r="T12" s="26">
        <f>S11-S12</f>
        <v>-23.472222222222229</v>
      </c>
      <c r="U12" s="13">
        <f t="shared" ref="U12:U15" si="7">(E12*4+F12*3.67+G12*3.33+H12*3+I12*2.67+J12*2.33+K12*2+L12*1.67+M12*1.33+N12*1)/Q12</f>
        <v>2.6348437499999999</v>
      </c>
      <c r="V12" s="45">
        <f>U11-U12</f>
        <v>-0.94595486111111104</v>
      </c>
    </row>
    <row r="13" spans="1:22" ht="15.75" thickBot="1" x14ac:dyDescent="0.3">
      <c r="A13" s="110" t="s">
        <v>26</v>
      </c>
      <c r="B13" s="111"/>
      <c r="C13" s="22">
        <v>45</v>
      </c>
      <c r="D13" s="22"/>
      <c r="E13" s="25">
        <v>13</v>
      </c>
      <c r="F13" s="23">
        <v>4</v>
      </c>
      <c r="G13" s="23">
        <v>7</v>
      </c>
      <c r="H13" s="23">
        <v>4</v>
      </c>
      <c r="I13" s="23">
        <v>1</v>
      </c>
      <c r="J13" s="23">
        <v>2</v>
      </c>
      <c r="K13" s="23">
        <v>3</v>
      </c>
      <c r="L13" s="23">
        <v>4</v>
      </c>
      <c r="M13" s="23">
        <v>0</v>
      </c>
      <c r="N13" s="23">
        <v>2</v>
      </c>
      <c r="O13" s="23">
        <v>4</v>
      </c>
      <c r="P13" s="24">
        <v>1</v>
      </c>
      <c r="Q13" s="11">
        <f t="shared" si="4"/>
        <v>44</v>
      </c>
      <c r="R13" s="1">
        <f t="shared" si="5"/>
        <v>34</v>
      </c>
      <c r="S13" s="13">
        <f t="shared" si="6"/>
        <v>77.272727272727266</v>
      </c>
      <c r="T13" s="13"/>
      <c r="U13" s="13">
        <f t="shared" si="7"/>
        <v>2.8181818181818183</v>
      </c>
      <c r="V13" s="46"/>
    </row>
    <row r="14" spans="1:22" ht="15.75" thickBot="1" x14ac:dyDescent="0.3">
      <c r="A14" s="110" t="s">
        <v>27</v>
      </c>
      <c r="B14" s="111"/>
      <c r="C14" s="22">
        <v>45</v>
      </c>
      <c r="D14" s="22"/>
      <c r="E14" s="25">
        <v>13</v>
      </c>
      <c r="F14" s="23">
        <v>4</v>
      </c>
      <c r="G14" s="23">
        <v>7</v>
      </c>
      <c r="H14" s="23">
        <v>4</v>
      </c>
      <c r="I14" s="23">
        <v>1</v>
      </c>
      <c r="J14" s="23">
        <v>2</v>
      </c>
      <c r="K14" s="23">
        <v>3</v>
      </c>
      <c r="L14" s="23">
        <v>4</v>
      </c>
      <c r="M14" s="23">
        <v>0</v>
      </c>
      <c r="N14" s="23">
        <v>2</v>
      </c>
      <c r="O14" s="23">
        <v>4</v>
      </c>
      <c r="P14" s="24">
        <v>1</v>
      </c>
      <c r="Q14" s="11">
        <f t="shared" si="4"/>
        <v>44</v>
      </c>
      <c r="R14" s="1">
        <f t="shared" si="5"/>
        <v>34</v>
      </c>
      <c r="S14" s="13">
        <f t="shared" si="6"/>
        <v>77.272727272727266</v>
      </c>
      <c r="T14" s="31"/>
      <c r="U14" s="13">
        <f t="shared" si="7"/>
        <v>2.8181818181818183</v>
      </c>
      <c r="V14" s="46"/>
    </row>
    <row r="15" spans="1:22" ht="15.75" thickBot="1" x14ac:dyDescent="0.3">
      <c r="A15" s="112" t="s">
        <v>28</v>
      </c>
      <c r="B15" s="113"/>
      <c r="C15" s="9">
        <v>45</v>
      </c>
      <c r="D15" s="9"/>
      <c r="E15" s="12">
        <v>4</v>
      </c>
      <c r="F15" s="4">
        <v>8</v>
      </c>
      <c r="G15" s="4">
        <v>6</v>
      </c>
      <c r="H15" s="4">
        <v>8</v>
      </c>
      <c r="I15" s="4">
        <v>5</v>
      </c>
      <c r="J15" s="4">
        <v>4</v>
      </c>
      <c r="K15" s="4">
        <v>5</v>
      </c>
      <c r="L15" s="4">
        <v>5</v>
      </c>
      <c r="M15" s="4">
        <v>0</v>
      </c>
      <c r="N15" s="4">
        <v>0</v>
      </c>
      <c r="O15" s="4">
        <v>0</v>
      </c>
      <c r="P15" s="10">
        <v>0</v>
      </c>
      <c r="Q15" s="12">
        <f t="shared" si="4"/>
        <v>45</v>
      </c>
      <c r="R15" s="4">
        <f t="shared" si="5"/>
        <v>40</v>
      </c>
      <c r="S15" s="30">
        <f t="shared" si="6"/>
        <v>88.888888888888886</v>
      </c>
      <c r="T15" s="30"/>
      <c r="U15" s="30">
        <f t="shared" si="7"/>
        <v>2.8968888888888884</v>
      </c>
      <c r="V15" s="47"/>
    </row>
    <row r="16" spans="1:22" ht="15" customHeight="1" x14ac:dyDescent="0.25">
      <c r="A16" s="114">
        <v>3</v>
      </c>
      <c r="B16" s="116" t="s">
        <v>45</v>
      </c>
      <c r="C16" s="57">
        <v>10</v>
      </c>
      <c r="D16" s="57" t="s">
        <v>23</v>
      </c>
      <c r="E16" s="58">
        <v>1</v>
      </c>
      <c r="F16" s="59">
        <v>0</v>
      </c>
      <c r="G16" s="59">
        <v>1</v>
      </c>
      <c r="H16" s="59">
        <v>0</v>
      </c>
      <c r="I16" s="59">
        <v>2</v>
      </c>
      <c r="J16" s="59">
        <v>0</v>
      </c>
      <c r="K16" s="59">
        <v>2</v>
      </c>
      <c r="L16" s="59">
        <v>0</v>
      </c>
      <c r="M16" s="59">
        <v>0</v>
      </c>
      <c r="N16" s="59">
        <v>0</v>
      </c>
      <c r="O16" s="59">
        <v>4</v>
      </c>
      <c r="P16" s="60">
        <v>0</v>
      </c>
      <c r="Q16" s="61">
        <f t="shared" ref="Q16:Q20" si="8">SUM(E16:O16)</f>
        <v>10</v>
      </c>
      <c r="R16" s="62">
        <f>SUM(E16:K16)</f>
        <v>6</v>
      </c>
      <c r="S16" s="63">
        <f>R16/Q16*100</f>
        <v>60</v>
      </c>
      <c r="T16" s="64"/>
      <c r="U16" s="63">
        <f>(E16*4+F16*3.67+G16*3.33+H16*3+I16*2.67+J16*2.33+K16*2+L16*1.67+M16*1.33+N16*1)/Q16</f>
        <v>1.6670000000000003</v>
      </c>
      <c r="V16" s="65"/>
    </row>
    <row r="17" spans="1:22" ht="15.75" thickBot="1" x14ac:dyDescent="0.3">
      <c r="A17" s="115"/>
      <c r="B17" s="117"/>
      <c r="C17" s="106">
        <v>7</v>
      </c>
      <c r="D17" s="106" t="s">
        <v>29</v>
      </c>
      <c r="E17" s="98">
        <v>1</v>
      </c>
      <c r="F17" s="98">
        <v>0</v>
      </c>
      <c r="G17" s="98">
        <v>1</v>
      </c>
      <c r="H17" s="98">
        <v>0</v>
      </c>
      <c r="I17" s="98">
        <v>1</v>
      </c>
      <c r="J17" s="98">
        <v>0</v>
      </c>
      <c r="K17" s="98">
        <v>2</v>
      </c>
      <c r="L17" s="98">
        <v>1</v>
      </c>
      <c r="M17" s="98">
        <v>1</v>
      </c>
      <c r="N17" s="98">
        <v>0</v>
      </c>
      <c r="O17" s="98"/>
      <c r="P17" s="99"/>
      <c r="Q17" s="99">
        <f>SUM(E17:O17)</f>
        <v>7</v>
      </c>
      <c r="R17" s="99">
        <f t="shared" ref="R17" si="9">SUM(E17:K17)</f>
        <v>5</v>
      </c>
      <c r="S17" s="100">
        <f t="shared" ref="S17" si="10">R17/Q17*100</f>
        <v>71.428571428571431</v>
      </c>
      <c r="T17" s="101"/>
      <c r="U17" s="100">
        <f t="shared" ref="U17" si="11">(E17*4+F17*3.67+G17*3.33+H17*3+I17*2.67+J17*2.33+K17*2+L17*1.67+M17*1.33+N17*1)/Q17</f>
        <v>2.4285714285714284</v>
      </c>
      <c r="V17" s="45">
        <f>U16-U17</f>
        <v>-0.76157142857142812</v>
      </c>
    </row>
    <row r="18" spans="1:22" ht="15.75" thickBot="1" x14ac:dyDescent="0.3">
      <c r="A18" s="110" t="s">
        <v>26</v>
      </c>
      <c r="B18" s="111"/>
      <c r="C18" s="22">
        <v>10</v>
      </c>
      <c r="D18" s="22"/>
      <c r="E18" s="25">
        <v>0</v>
      </c>
      <c r="F18" s="23">
        <v>1</v>
      </c>
      <c r="G18" s="23">
        <v>1</v>
      </c>
      <c r="H18" s="23">
        <v>2</v>
      </c>
      <c r="I18" s="23">
        <v>2</v>
      </c>
      <c r="J18" s="23">
        <v>1</v>
      </c>
      <c r="K18" s="23">
        <v>2</v>
      </c>
      <c r="L18" s="23">
        <v>1</v>
      </c>
      <c r="M18" s="23">
        <v>0</v>
      </c>
      <c r="N18" s="23">
        <v>0</v>
      </c>
      <c r="O18" s="23">
        <v>0</v>
      </c>
      <c r="P18" s="24">
        <v>0</v>
      </c>
      <c r="Q18" s="11">
        <f t="shared" si="8"/>
        <v>10</v>
      </c>
      <c r="R18" s="1">
        <f t="shared" ref="R18:R20" si="12">SUM(E18:K18)</f>
        <v>9</v>
      </c>
      <c r="S18" s="13">
        <f t="shared" ref="S18:S20" si="13">R18/Q18*100</f>
        <v>90</v>
      </c>
      <c r="T18" s="13"/>
      <c r="U18" s="13">
        <f t="shared" ref="U18:U20" si="14">(E18*4+F18*3.67+G18*3.33+H18*3+I18*2.67+J18*2.33+K18*2+L18*1.67+M18*1.33+N18*1)/Q18</f>
        <v>2.6340000000000003</v>
      </c>
      <c r="V18" s="46"/>
    </row>
    <row r="19" spans="1:22" ht="15.75" thickBot="1" x14ac:dyDescent="0.3">
      <c r="A19" s="110" t="s">
        <v>27</v>
      </c>
      <c r="B19" s="111"/>
      <c r="C19" s="22">
        <v>10</v>
      </c>
      <c r="D19" s="22"/>
      <c r="E19" s="25">
        <v>0</v>
      </c>
      <c r="F19" s="23">
        <v>1</v>
      </c>
      <c r="G19" s="23">
        <v>1</v>
      </c>
      <c r="H19" s="23">
        <v>2</v>
      </c>
      <c r="I19" s="23">
        <v>2</v>
      </c>
      <c r="J19" s="23">
        <v>1</v>
      </c>
      <c r="K19" s="23">
        <v>2</v>
      </c>
      <c r="L19" s="23">
        <v>1</v>
      </c>
      <c r="M19" s="23">
        <v>0</v>
      </c>
      <c r="N19" s="23">
        <v>0</v>
      </c>
      <c r="O19" s="23">
        <v>0</v>
      </c>
      <c r="P19" s="24">
        <v>0</v>
      </c>
      <c r="Q19" s="11">
        <f t="shared" si="8"/>
        <v>10</v>
      </c>
      <c r="R19" s="1">
        <f t="shared" si="12"/>
        <v>9</v>
      </c>
      <c r="S19" s="13">
        <f t="shared" si="13"/>
        <v>90</v>
      </c>
      <c r="T19" s="31"/>
      <c r="U19" s="13">
        <f t="shared" si="14"/>
        <v>2.6340000000000003</v>
      </c>
      <c r="V19" s="46"/>
    </row>
    <row r="20" spans="1:22" ht="15.75" thickBot="1" x14ac:dyDescent="0.3">
      <c r="A20" s="112" t="s">
        <v>28</v>
      </c>
      <c r="B20" s="113"/>
      <c r="C20" s="22">
        <v>10</v>
      </c>
      <c r="D20" s="9"/>
      <c r="E20" s="25">
        <v>1</v>
      </c>
      <c r="F20" s="23">
        <v>1</v>
      </c>
      <c r="G20" s="23">
        <v>2</v>
      </c>
      <c r="H20" s="23">
        <v>2</v>
      </c>
      <c r="I20" s="23">
        <v>1</v>
      </c>
      <c r="J20" s="23">
        <v>2</v>
      </c>
      <c r="K20" s="23">
        <v>1</v>
      </c>
      <c r="L20" s="23">
        <v>0</v>
      </c>
      <c r="M20" s="23">
        <v>0</v>
      </c>
      <c r="N20" s="23">
        <v>0</v>
      </c>
      <c r="O20" s="23">
        <v>0</v>
      </c>
      <c r="P20" s="24">
        <v>0</v>
      </c>
      <c r="Q20" s="25">
        <f t="shared" si="8"/>
        <v>10</v>
      </c>
      <c r="R20" s="23">
        <f t="shared" si="12"/>
        <v>10</v>
      </c>
      <c r="S20" s="31">
        <f t="shared" si="13"/>
        <v>100</v>
      </c>
      <c r="T20" s="31"/>
      <c r="U20" s="31">
        <f t="shared" si="14"/>
        <v>2.9660000000000002</v>
      </c>
      <c r="V20" s="49"/>
    </row>
    <row r="21" spans="1:22" x14ac:dyDescent="0.25">
      <c r="A21" s="114">
        <v>2</v>
      </c>
      <c r="B21" s="116" t="s">
        <v>34</v>
      </c>
      <c r="C21" s="57">
        <v>17</v>
      </c>
      <c r="D21" s="57" t="s">
        <v>23</v>
      </c>
      <c r="E21" s="58">
        <v>0</v>
      </c>
      <c r="F21" s="59">
        <v>1</v>
      </c>
      <c r="G21" s="59">
        <v>1</v>
      </c>
      <c r="H21" s="59">
        <v>0</v>
      </c>
      <c r="I21" s="59">
        <v>2</v>
      </c>
      <c r="J21" s="59">
        <v>1</v>
      </c>
      <c r="K21" s="59">
        <v>3</v>
      </c>
      <c r="L21" s="59">
        <v>2</v>
      </c>
      <c r="M21" s="59">
        <v>1</v>
      </c>
      <c r="N21" s="59">
        <v>0</v>
      </c>
      <c r="O21" s="59">
        <v>6</v>
      </c>
      <c r="P21" s="60">
        <v>0</v>
      </c>
      <c r="Q21" s="61">
        <f t="shared" ref="Q21:Q25" si="15">SUM(E21:O21)</f>
        <v>17</v>
      </c>
      <c r="R21" s="62">
        <f>SUM(E21:K21)</f>
        <v>8</v>
      </c>
      <c r="S21" s="63">
        <f>R21/Q21*100</f>
        <v>47.058823529411761</v>
      </c>
      <c r="T21" s="64"/>
      <c r="U21" s="63">
        <f>(E21*4+F21*3.67+G21*3.33+H21*3+I21*2.67+J21*2.33+K21*2+L21*1.67+M21*1.33+N21*1)/Q21</f>
        <v>1.4905882352941178</v>
      </c>
      <c r="V21" s="65"/>
    </row>
    <row r="22" spans="1:22" ht="15.75" thickBot="1" x14ac:dyDescent="0.3">
      <c r="A22" s="115"/>
      <c r="B22" s="117"/>
      <c r="C22" s="8">
        <v>20</v>
      </c>
      <c r="D22" s="8" t="s">
        <v>29</v>
      </c>
      <c r="E22" s="11">
        <v>1</v>
      </c>
      <c r="F22" s="1">
        <v>1</v>
      </c>
      <c r="G22" s="1">
        <v>2</v>
      </c>
      <c r="H22" s="1">
        <v>3</v>
      </c>
      <c r="I22" s="1">
        <v>2</v>
      </c>
      <c r="J22" s="1">
        <v>2</v>
      </c>
      <c r="K22" s="1">
        <v>1</v>
      </c>
      <c r="L22" s="1">
        <v>1</v>
      </c>
      <c r="M22" s="1">
        <v>1</v>
      </c>
      <c r="N22" s="1">
        <v>3</v>
      </c>
      <c r="O22" s="1">
        <v>3</v>
      </c>
      <c r="P22" s="2">
        <v>0</v>
      </c>
      <c r="Q22" s="11">
        <f t="shared" si="15"/>
        <v>20</v>
      </c>
      <c r="R22" s="1">
        <f t="shared" ref="R22:R25" si="16">SUM(E22:K22)</f>
        <v>12</v>
      </c>
      <c r="S22" s="13">
        <f t="shared" ref="S22:S25" si="17">R22/Q22*100</f>
        <v>60</v>
      </c>
      <c r="T22" s="26">
        <f>S21-S22</f>
        <v>-12.941176470588239</v>
      </c>
      <c r="U22" s="13">
        <f t="shared" ref="U22:U25" si="18">(E22*4+F22*3.67+G22*3.33+H22*3+I22*2.67+J22*2.33+K22*2+L22*1.67+M22*1.33+N22*1)/Q22</f>
        <v>2.0665</v>
      </c>
      <c r="V22" s="45">
        <f>U21-U22</f>
        <v>-0.57591176470588223</v>
      </c>
    </row>
    <row r="23" spans="1:22" ht="15.75" thickBot="1" x14ac:dyDescent="0.3">
      <c r="A23" s="110" t="s">
        <v>26</v>
      </c>
      <c r="B23" s="111"/>
      <c r="C23" s="22">
        <v>17</v>
      </c>
      <c r="D23" s="22"/>
      <c r="E23" s="25">
        <v>0</v>
      </c>
      <c r="F23" s="23">
        <v>0</v>
      </c>
      <c r="G23" s="23">
        <v>1</v>
      </c>
      <c r="H23" s="23">
        <v>1</v>
      </c>
      <c r="I23" s="23">
        <v>1</v>
      </c>
      <c r="J23" s="23">
        <v>3</v>
      </c>
      <c r="K23" s="23">
        <v>2</v>
      </c>
      <c r="L23" s="23">
        <v>1</v>
      </c>
      <c r="M23" s="23">
        <v>0</v>
      </c>
      <c r="N23" s="23">
        <v>2</v>
      </c>
      <c r="O23" s="23">
        <v>6</v>
      </c>
      <c r="P23" s="24">
        <v>0</v>
      </c>
      <c r="Q23" s="11">
        <f t="shared" si="15"/>
        <v>17</v>
      </c>
      <c r="R23" s="1">
        <f t="shared" si="16"/>
        <v>8</v>
      </c>
      <c r="S23" s="13">
        <f t="shared" si="17"/>
        <v>47.058823529411761</v>
      </c>
      <c r="T23" s="13"/>
      <c r="U23" s="13">
        <f t="shared" si="18"/>
        <v>1.3917647058823532</v>
      </c>
      <c r="V23" s="46"/>
    </row>
    <row r="24" spans="1:22" ht="15.75" thickBot="1" x14ac:dyDescent="0.3">
      <c r="A24" s="110" t="s">
        <v>27</v>
      </c>
      <c r="B24" s="111"/>
      <c r="C24" s="22">
        <v>17</v>
      </c>
      <c r="D24" s="22"/>
      <c r="E24" s="25">
        <v>1</v>
      </c>
      <c r="F24" s="23">
        <v>1</v>
      </c>
      <c r="G24" s="23">
        <v>1</v>
      </c>
      <c r="H24" s="23">
        <v>0</v>
      </c>
      <c r="I24" s="23">
        <v>0</v>
      </c>
      <c r="J24" s="23">
        <v>0</v>
      </c>
      <c r="K24" s="23">
        <v>1</v>
      </c>
      <c r="L24" s="23">
        <v>0</v>
      </c>
      <c r="M24" s="23">
        <v>3</v>
      </c>
      <c r="N24" s="23">
        <v>2</v>
      </c>
      <c r="O24" s="23">
        <v>8</v>
      </c>
      <c r="P24" s="24">
        <v>0</v>
      </c>
      <c r="Q24" s="11">
        <f t="shared" si="15"/>
        <v>17</v>
      </c>
      <c r="R24" s="1">
        <f t="shared" si="16"/>
        <v>4</v>
      </c>
      <c r="S24" s="13">
        <f t="shared" si="17"/>
        <v>23.52941176470588</v>
      </c>
      <c r="T24" s="31"/>
      <c r="U24" s="13">
        <f t="shared" si="18"/>
        <v>1.1170588235294119</v>
      </c>
      <c r="V24" s="46"/>
    </row>
    <row r="25" spans="1:22" ht="15.75" thickBot="1" x14ac:dyDescent="0.3">
      <c r="A25" s="112" t="s">
        <v>28</v>
      </c>
      <c r="B25" s="113"/>
      <c r="C25" s="9">
        <v>17</v>
      </c>
      <c r="D25" s="9"/>
      <c r="E25" s="12">
        <v>1</v>
      </c>
      <c r="F25" s="4">
        <v>1</v>
      </c>
      <c r="G25" s="4">
        <v>1</v>
      </c>
      <c r="H25" s="4">
        <v>2</v>
      </c>
      <c r="I25" s="4">
        <v>1</v>
      </c>
      <c r="J25" s="4">
        <v>1</v>
      </c>
      <c r="K25" s="4">
        <v>3</v>
      </c>
      <c r="L25" s="4">
        <v>2</v>
      </c>
      <c r="M25" s="4">
        <v>2</v>
      </c>
      <c r="N25" s="4">
        <v>2</v>
      </c>
      <c r="O25" s="4">
        <v>1</v>
      </c>
      <c r="P25" s="10">
        <v>0</v>
      </c>
      <c r="Q25" s="12">
        <f t="shared" si="15"/>
        <v>17</v>
      </c>
      <c r="R25" s="4">
        <f t="shared" si="16"/>
        <v>10</v>
      </c>
      <c r="S25" s="30">
        <f t="shared" si="17"/>
        <v>58.82352941176471</v>
      </c>
      <c r="T25" s="30"/>
      <c r="U25" s="30">
        <f t="shared" si="18"/>
        <v>2.1176470588235294</v>
      </c>
      <c r="V25" s="47"/>
    </row>
    <row r="26" spans="1:22" x14ac:dyDescent="0.25">
      <c r="A26" s="118" t="s">
        <v>22</v>
      </c>
      <c r="B26" s="119"/>
      <c r="C26" s="14">
        <f>C6+C11+C16+C21</f>
        <v>96</v>
      </c>
      <c r="D26" s="52" t="s">
        <v>23</v>
      </c>
      <c r="E26" s="16">
        <f>E6+E11+E16+E21</f>
        <v>1</v>
      </c>
      <c r="F26" s="66">
        <f t="shared" ref="F26:P26" si="19">F6+F11+F16+F21</f>
        <v>4</v>
      </c>
      <c r="G26" s="66">
        <f t="shared" si="19"/>
        <v>11</v>
      </c>
      <c r="H26" s="66">
        <f t="shared" si="19"/>
        <v>3</v>
      </c>
      <c r="I26" s="66">
        <f t="shared" si="19"/>
        <v>15</v>
      </c>
      <c r="J26" s="66">
        <f t="shared" si="19"/>
        <v>10</v>
      </c>
      <c r="K26" s="66">
        <f t="shared" si="19"/>
        <v>14</v>
      </c>
      <c r="L26" s="66">
        <f t="shared" si="19"/>
        <v>5</v>
      </c>
      <c r="M26" s="66">
        <f t="shared" si="19"/>
        <v>2</v>
      </c>
      <c r="N26" s="66">
        <f t="shared" si="19"/>
        <v>2</v>
      </c>
      <c r="O26" s="66">
        <f t="shared" si="19"/>
        <v>27</v>
      </c>
      <c r="P26" s="15">
        <f t="shared" si="19"/>
        <v>2</v>
      </c>
      <c r="Q26" s="16">
        <f>Q6+Q11+Q16+Q21</f>
        <v>94</v>
      </c>
      <c r="R26" s="66">
        <f>R6+R11+R16+R21</f>
        <v>58</v>
      </c>
      <c r="S26" s="32">
        <f>(S6+S11+S16+S21)/4</f>
        <v>61.663695781342838</v>
      </c>
      <c r="T26" s="29"/>
      <c r="U26" s="32">
        <f>(U6+U11+U16+U21)/4</f>
        <v>1.78730109922757</v>
      </c>
      <c r="V26" s="44"/>
    </row>
    <row r="27" spans="1:22" ht="15.75" thickBot="1" x14ac:dyDescent="0.3">
      <c r="A27" s="120"/>
      <c r="B27" s="121"/>
      <c r="C27" s="17">
        <f t="shared" ref="C27:C30" si="20">C7+C12+C17+C22</f>
        <v>142</v>
      </c>
      <c r="D27" s="53" t="s">
        <v>29</v>
      </c>
      <c r="E27" s="18">
        <f t="shared" ref="E27:R27" si="21">E7+E12+E17+E22</f>
        <v>18</v>
      </c>
      <c r="F27" s="67">
        <f t="shared" si="21"/>
        <v>7</v>
      </c>
      <c r="G27" s="67">
        <f t="shared" si="21"/>
        <v>24</v>
      </c>
      <c r="H27" s="67">
        <f t="shared" si="21"/>
        <v>14</v>
      </c>
      <c r="I27" s="67">
        <f t="shared" si="21"/>
        <v>21</v>
      </c>
      <c r="J27" s="67">
        <f t="shared" si="21"/>
        <v>17</v>
      </c>
      <c r="K27" s="67">
        <f t="shared" si="21"/>
        <v>13</v>
      </c>
      <c r="L27" s="67">
        <f t="shared" si="21"/>
        <v>5</v>
      </c>
      <c r="M27" s="67">
        <f t="shared" si="21"/>
        <v>3</v>
      </c>
      <c r="N27" s="67">
        <f t="shared" si="21"/>
        <v>6</v>
      </c>
      <c r="O27" s="67">
        <f t="shared" si="21"/>
        <v>12</v>
      </c>
      <c r="P27" s="68">
        <f t="shared" si="21"/>
        <v>2</v>
      </c>
      <c r="Q27" s="18">
        <f t="shared" si="21"/>
        <v>140</v>
      </c>
      <c r="R27" s="67">
        <f t="shared" si="21"/>
        <v>114</v>
      </c>
      <c r="S27" s="19">
        <f t="shared" ref="S27:S30" si="22">(S7+S12+S17+S22)/4</f>
        <v>76.128826530612244</v>
      </c>
      <c r="T27" s="50">
        <f>S26-S27</f>
        <v>-14.465130749269406</v>
      </c>
      <c r="U27" s="19">
        <f t="shared" ref="U27:U30" si="23">(U7+U12+U17+U22)/4</f>
        <v>2.4593665497448978</v>
      </c>
      <c r="V27" s="51">
        <f>U26-U27</f>
        <v>-0.6720654505173278</v>
      </c>
    </row>
    <row r="28" spans="1:22" ht="15.75" thickBot="1" x14ac:dyDescent="0.3">
      <c r="A28" s="110" t="s">
        <v>26</v>
      </c>
      <c r="B28" s="151"/>
      <c r="C28" s="17">
        <f t="shared" si="20"/>
        <v>94</v>
      </c>
      <c r="D28" s="27"/>
      <c r="E28" s="18">
        <f t="shared" ref="E28:R28" si="24">E8+E13+E18+E23</f>
        <v>13</v>
      </c>
      <c r="F28" s="67">
        <f t="shared" si="24"/>
        <v>5</v>
      </c>
      <c r="G28" s="67">
        <f t="shared" si="24"/>
        <v>11</v>
      </c>
      <c r="H28" s="67">
        <f t="shared" si="24"/>
        <v>8</v>
      </c>
      <c r="I28" s="67">
        <f t="shared" si="24"/>
        <v>6</v>
      </c>
      <c r="J28" s="67">
        <f t="shared" si="24"/>
        <v>9</v>
      </c>
      <c r="K28" s="67">
        <f t="shared" si="24"/>
        <v>9</v>
      </c>
      <c r="L28" s="67">
        <f t="shared" si="24"/>
        <v>9</v>
      </c>
      <c r="M28" s="67">
        <f t="shared" si="24"/>
        <v>1</v>
      </c>
      <c r="N28" s="67">
        <f t="shared" si="24"/>
        <v>7</v>
      </c>
      <c r="O28" s="67">
        <f t="shared" si="24"/>
        <v>15</v>
      </c>
      <c r="P28" s="68">
        <f t="shared" si="24"/>
        <v>1</v>
      </c>
      <c r="Q28" s="18">
        <f t="shared" si="24"/>
        <v>93</v>
      </c>
      <c r="R28" s="67">
        <f t="shared" si="24"/>
        <v>61</v>
      </c>
      <c r="S28" s="19">
        <f t="shared" si="22"/>
        <v>64.946524064171115</v>
      </c>
      <c r="T28" s="19"/>
      <c r="U28" s="19">
        <f t="shared" si="23"/>
        <v>2.1124639037433157</v>
      </c>
      <c r="V28" s="46"/>
    </row>
    <row r="29" spans="1:22" ht="15.75" thickBot="1" x14ac:dyDescent="0.3">
      <c r="A29" s="110" t="s">
        <v>27</v>
      </c>
      <c r="B29" s="151"/>
      <c r="C29" s="17">
        <f t="shared" si="20"/>
        <v>94</v>
      </c>
      <c r="D29" s="48"/>
      <c r="E29" s="18">
        <f t="shared" ref="E29:R29" si="25">E9+E14+E19+E24</f>
        <v>14</v>
      </c>
      <c r="F29" s="67">
        <f t="shared" si="25"/>
        <v>6</v>
      </c>
      <c r="G29" s="67">
        <f t="shared" si="25"/>
        <v>11</v>
      </c>
      <c r="H29" s="67">
        <f t="shared" si="25"/>
        <v>7</v>
      </c>
      <c r="I29" s="67">
        <f t="shared" si="25"/>
        <v>5</v>
      </c>
      <c r="J29" s="67">
        <f t="shared" si="25"/>
        <v>6</v>
      </c>
      <c r="K29" s="67">
        <f t="shared" si="25"/>
        <v>8</v>
      </c>
      <c r="L29" s="67">
        <f t="shared" si="25"/>
        <v>8</v>
      </c>
      <c r="M29" s="67">
        <f t="shared" si="25"/>
        <v>4</v>
      </c>
      <c r="N29" s="67">
        <f t="shared" si="25"/>
        <v>7</v>
      </c>
      <c r="O29" s="67">
        <f t="shared" si="25"/>
        <v>17</v>
      </c>
      <c r="P29" s="68">
        <f t="shared" si="25"/>
        <v>1</v>
      </c>
      <c r="Q29" s="18">
        <f t="shared" si="25"/>
        <v>93</v>
      </c>
      <c r="R29" s="67">
        <f t="shared" si="25"/>
        <v>57</v>
      </c>
      <c r="S29" s="19">
        <f t="shared" si="22"/>
        <v>59.064171122994651</v>
      </c>
      <c r="T29" s="19"/>
      <c r="U29" s="19">
        <f t="shared" si="23"/>
        <v>2.0437874331550803</v>
      </c>
      <c r="V29" s="46"/>
    </row>
    <row r="30" spans="1:22" ht="15.75" thickBot="1" x14ac:dyDescent="0.3">
      <c r="A30" s="112" t="s">
        <v>28</v>
      </c>
      <c r="B30" s="152"/>
      <c r="C30" s="20">
        <f t="shared" si="20"/>
        <v>94</v>
      </c>
      <c r="D30" s="28"/>
      <c r="E30" s="21">
        <f t="shared" ref="E30:R30" si="26">E10+E15+E20+E25</f>
        <v>6</v>
      </c>
      <c r="F30" s="5">
        <f t="shared" si="26"/>
        <v>12</v>
      </c>
      <c r="G30" s="5">
        <f t="shared" si="26"/>
        <v>10</v>
      </c>
      <c r="H30" s="5">
        <f t="shared" si="26"/>
        <v>14</v>
      </c>
      <c r="I30" s="5">
        <f t="shared" si="26"/>
        <v>10</v>
      </c>
      <c r="J30" s="5">
        <f t="shared" si="26"/>
        <v>9</v>
      </c>
      <c r="K30" s="5">
        <f t="shared" si="26"/>
        <v>12</v>
      </c>
      <c r="L30" s="5">
        <f t="shared" si="26"/>
        <v>8</v>
      </c>
      <c r="M30" s="5">
        <f t="shared" si="26"/>
        <v>6</v>
      </c>
      <c r="N30" s="5">
        <f t="shared" si="26"/>
        <v>6</v>
      </c>
      <c r="O30" s="5">
        <f t="shared" si="26"/>
        <v>1</v>
      </c>
      <c r="P30" s="6">
        <f t="shared" si="26"/>
        <v>0</v>
      </c>
      <c r="Q30" s="21">
        <f t="shared" si="26"/>
        <v>94</v>
      </c>
      <c r="R30" s="5">
        <f t="shared" si="26"/>
        <v>73</v>
      </c>
      <c r="S30" s="33">
        <f t="shared" si="22"/>
        <v>76.700831847890669</v>
      </c>
      <c r="T30" s="30"/>
      <c r="U30" s="33">
        <f t="shared" si="23"/>
        <v>2.5216112596553772</v>
      </c>
      <c r="V30" s="47"/>
    </row>
  </sheetData>
  <mergeCells count="41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A11:A12"/>
    <mergeCell ref="B11:B12"/>
    <mergeCell ref="T3:T5"/>
    <mergeCell ref="U3:U5"/>
    <mergeCell ref="V3:V5"/>
    <mergeCell ref="E4:F4"/>
    <mergeCell ref="G4:I4"/>
    <mergeCell ref="J4:L4"/>
    <mergeCell ref="M4:N4"/>
    <mergeCell ref="A6:A7"/>
    <mergeCell ref="B6:B7"/>
    <mergeCell ref="A8:B8"/>
    <mergeCell ref="A9:B9"/>
    <mergeCell ref="A10:B10"/>
    <mergeCell ref="A24:B24"/>
    <mergeCell ref="A13:B13"/>
    <mergeCell ref="A14:B14"/>
    <mergeCell ref="A15:B15"/>
    <mergeCell ref="A16:A17"/>
    <mergeCell ref="B16:B17"/>
    <mergeCell ref="A18:B18"/>
    <mergeCell ref="A19:B19"/>
    <mergeCell ref="A20:B20"/>
    <mergeCell ref="A21:A22"/>
    <mergeCell ref="B21:B22"/>
    <mergeCell ref="A23:B23"/>
    <mergeCell ref="A26:B27"/>
    <mergeCell ref="A28:B28"/>
    <mergeCell ref="A29:B29"/>
    <mergeCell ref="A30:B30"/>
    <mergeCell ref="A25:B25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Y12" sqref="Y12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61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45</v>
      </c>
      <c r="C6" s="57">
        <v>14</v>
      </c>
      <c r="D6" s="57" t="s">
        <v>23</v>
      </c>
      <c r="E6" s="58">
        <v>3</v>
      </c>
      <c r="F6" s="59">
        <v>1</v>
      </c>
      <c r="G6" s="59">
        <v>1</v>
      </c>
      <c r="H6" s="59">
        <v>0</v>
      </c>
      <c r="I6" s="59">
        <v>1</v>
      </c>
      <c r="J6" s="59">
        <v>3</v>
      </c>
      <c r="K6" s="59">
        <v>2</v>
      </c>
      <c r="L6" s="59">
        <v>1</v>
      </c>
      <c r="M6" s="59">
        <v>0</v>
      </c>
      <c r="N6" s="59">
        <v>0</v>
      </c>
      <c r="O6" s="59">
        <v>2</v>
      </c>
      <c r="P6" s="60">
        <v>0</v>
      </c>
      <c r="Q6" s="61">
        <f t="shared" ref="Q6:Q10" si="0">SUM(E6:O6)</f>
        <v>14</v>
      </c>
      <c r="R6" s="62">
        <f>SUM(E6:K6)</f>
        <v>11</v>
      </c>
      <c r="S6" s="63">
        <f>R6/Q6*100</f>
        <v>78.571428571428569</v>
      </c>
      <c r="T6" s="64"/>
      <c r="U6" s="63">
        <f>(E6*4+F6*3.67+G6*3.33+H6*3+I6*2.67+J6*2.33+K6*2+L6*1.67+M6*1.33+N6*1)/Q6</f>
        <v>2.4521428571428574</v>
      </c>
      <c r="V6" s="65"/>
    </row>
    <row r="7" spans="1:22" ht="15.75" thickBot="1" x14ac:dyDescent="0.3">
      <c r="A7" s="115"/>
      <c r="B7" s="117"/>
      <c r="C7" s="106">
        <v>9</v>
      </c>
      <c r="D7" s="106" t="s">
        <v>29</v>
      </c>
      <c r="E7" s="98">
        <v>1</v>
      </c>
      <c r="F7" s="98">
        <v>0</v>
      </c>
      <c r="G7" s="98">
        <v>0</v>
      </c>
      <c r="H7" s="98">
        <v>1</v>
      </c>
      <c r="I7" s="98">
        <v>1</v>
      </c>
      <c r="J7" s="98">
        <v>1</v>
      </c>
      <c r="K7" s="98">
        <v>2</v>
      </c>
      <c r="L7" s="98">
        <v>0</v>
      </c>
      <c r="M7" s="98">
        <v>1</v>
      </c>
      <c r="N7" s="98">
        <v>0</v>
      </c>
      <c r="O7" s="98">
        <v>2</v>
      </c>
      <c r="P7" s="99"/>
      <c r="Q7" s="99">
        <f>SUM(E7:O7)</f>
        <v>9</v>
      </c>
      <c r="R7" s="99">
        <f t="shared" ref="R7" si="1">SUM(E7:K7)</f>
        <v>6</v>
      </c>
      <c r="S7" s="100">
        <f t="shared" ref="S7" si="2">R7/Q7*100</f>
        <v>66.666666666666657</v>
      </c>
      <c r="T7" s="101"/>
      <c r="U7" s="100">
        <f t="shared" ref="U7" si="3">(E7*4+F7*3.67+G7*3.33+H7*3+I7*2.67+J7*2.33+K7*2+L7*1.67+M7*1.33+N7*1)/Q7</f>
        <v>1.9255555555555555</v>
      </c>
      <c r="V7" s="45">
        <f>U6-U7</f>
        <v>0.52658730158730194</v>
      </c>
    </row>
    <row r="8" spans="1:22" ht="15.75" thickBot="1" x14ac:dyDescent="0.3">
      <c r="A8" s="110" t="s">
        <v>26</v>
      </c>
      <c r="B8" s="111"/>
      <c r="C8" s="22">
        <v>14</v>
      </c>
      <c r="D8" s="22"/>
      <c r="E8" s="25">
        <v>2</v>
      </c>
      <c r="F8" s="23">
        <v>1</v>
      </c>
      <c r="G8" s="23">
        <v>3</v>
      </c>
      <c r="H8" s="23">
        <v>1</v>
      </c>
      <c r="I8" s="23">
        <v>1</v>
      </c>
      <c r="J8" s="23">
        <v>1</v>
      </c>
      <c r="K8" s="23">
        <v>2</v>
      </c>
      <c r="L8" s="23">
        <v>1</v>
      </c>
      <c r="M8" s="23">
        <v>0</v>
      </c>
      <c r="N8" s="23">
        <v>0</v>
      </c>
      <c r="O8" s="23">
        <v>2</v>
      </c>
      <c r="P8" s="24">
        <v>0</v>
      </c>
      <c r="Q8" s="11">
        <f t="shared" si="0"/>
        <v>14</v>
      </c>
      <c r="R8" s="1">
        <f t="shared" ref="R8:R10" si="4">SUM(E8:K8)</f>
        <v>11</v>
      </c>
      <c r="S8" s="13">
        <f t="shared" ref="S8:S10" si="5">R8/Q8*100</f>
        <v>78.571428571428569</v>
      </c>
      <c r="T8" s="13"/>
      <c r="U8" s="13">
        <f t="shared" ref="U8:U10" si="6">(E8*4+F8*3.67+G8*3.33+H8*3+I8*2.67+J8*2.33+K8*2+L8*1.67+M8*1.33+N8*1)/Q8</f>
        <v>2.5235714285714286</v>
      </c>
      <c r="V8" s="46"/>
    </row>
    <row r="9" spans="1:22" ht="15.75" thickBot="1" x14ac:dyDescent="0.3">
      <c r="A9" s="110" t="s">
        <v>27</v>
      </c>
      <c r="B9" s="111"/>
      <c r="C9" s="22">
        <v>14</v>
      </c>
      <c r="D9" s="22"/>
      <c r="E9" s="25">
        <v>2</v>
      </c>
      <c r="F9" s="23">
        <v>1</v>
      </c>
      <c r="G9" s="23">
        <v>3</v>
      </c>
      <c r="H9" s="23">
        <v>1</v>
      </c>
      <c r="I9" s="23">
        <v>1</v>
      </c>
      <c r="J9" s="23">
        <v>1</v>
      </c>
      <c r="K9" s="23">
        <v>2</v>
      </c>
      <c r="L9" s="23">
        <v>1</v>
      </c>
      <c r="M9" s="23">
        <v>0</v>
      </c>
      <c r="N9" s="23">
        <v>0</v>
      </c>
      <c r="O9" s="23">
        <v>2</v>
      </c>
      <c r="P9" s="24">
        <v>0</v>
      </c>
      <c r="Q9" s="11">
        <f t="shared" si="0"/>
        <v>14</v>
      </c>
      <c r="R9" s="1">
        <f t="shared" si="4"/>
        <v>11</v>
      </c>
      <c r="S9" s="13">
        <f t="shared" si="5"/>
        <v>78.571428571428569</v>
      </c>
      <c r="T9" s="31"/>
      <c r="U9" s="13">
        <f t="shared" si="6"/>
        <v>2.5235714285714286</v>
      </c>
      <c r="V9" s="46"/>
    </row>
    <row r="10" spans="1:22" ht="15.75" thickBot="1" x14ac:dyDescent="0.3">
      <c r="A10" s="112" t="s">
        <v>28</v>
      </c>
      <c r="B10" s="113"/>
      <c r="C10" s="22">
        <v>14</v>
      </c>
      <c r="D10" s="9"/>
      <c r="E10" s="25">
        <v>2</v>
      </c>
      <c r="F10" s="23">
        <v>1</v>
      </c>
      <c r="G10" s="23">
        <v>3</v>
      </c>
      <c r="H10" s="23">
        <v>2</v>
      </c>
      <c r="I10" s="23">
        <v>2</v>
      </c>
      <c r="J10" s="23">
        <v>2</v>
      </c>
      <c r="K10" s="23">
        <v>2</v>
      </c>
      <c r="L10" s="23">
        <v>0</v>
      </c>
      <c r="M10" s="23">
        <v>0</v>
      </c>
      <c r="N10" s="23">
        <v>0</v>
      </c>
      <c r="O10" s="23">
        <v>0</v>
      </c>
      <c r="P10" s="24">
        <v>0</v>
      </c>
      <c r="Q10" s="25">
        <f t="shared" si="0"/>
        <v>14</v>
      </c>
      <c r="R10" s="23">
        <f t="shared" si="4"/>
        <v>14</v>
      </c>
      <c r="S10" s="31">
        <f t="shared" si="5"/>
        <v>100</v>
      </c>
      <c r="T10" s="31"/>
      <c r="U10" s="31">
        <f t="shared" si="6"/>
        <v>2.9757142857142855</v>
      </c>
      <c r="V10" s="49"/>
    </row>
    <row r="11" spans="1:22" ht="15" customHeight="1" x14ac:dyDescent="0.25">
      <c r="A11" s="114">
        <v>2</v>
      </c>
      <c r="B11" s="116" t="s">
        <v>33</v>
      </c>
      <c r="C11" s="57">
        <v>48</v>
      </c>
      <c r="D11" s="57" t="s">
        <v>23</v>
      </c>
      <c r="E11" s="58">
        <v>5</v>
      </c>
      <c r="F11" s="59">
        <v>3</v>
      </c>
      <c r="G11" s="59">
        <v>3</v>
      </c>
      <c r="H11" s="59">
        <v>6</v>
      </c>
      <c r="I11" s="59">
        <v>10</v>
      </c>
      <c r="J11" s="59">
        <v>5</v>
      </c>
      <c r="K11" s="59">
        <v>2</v>
      </c>
      <c r="L11" s="59">
        <v>2</v>
      </c>
      <c r="M11" s="59">
        <v>1</v>
      </c>
      <c r="N11" s="59">
        <v>0</v>
      </c>
      <c r="O11" s="59">
        <v>8</v>
      </c>
      <c r="P11" s="60">
        <v>2</v>
      </c>
      <c r="Q11" s="61">
        <f t="shared" ref="Q11:Q20" si="7">SUM(E11:O11)</f>
        <v>45</v>
      </c>
      <c r="R11" s="62">
        <f>SUM(E11:K11)</f>
        <v>34</v>
      </c>
      <c r="S11" s="63">
        <f>R11/Q11*100</f>
        <v>75.555555555555557</v>
      </c>
      <c r="T11" s="64"/>
      <c r="U11" s="63">
        <f>(E11*4+F11*3.67+G11*3.33+H11*3+I11*2.67+J11*2.33+K11*2+L11*1.67+M11*1.33+N11*1)/Q11</f>
        <v>2.3560000000000003</v>
      </c>
      <c r="V11" s="65"/>
    </row>
    <row r="12" spans="1:22" ht="15.75" thickBot="1" x14ac:dyDescent="0.3">
      <c r="A12" s="115"/>
      <c r="B12" s="117"/>
      <c r="C12" s="8">
        <v>66</v>
      </c>
      <c r="D12" s="8" t="s">
        <v>29</v>
      </c>
      <c r="E12" s="11">
        <v>0</v>
      </c>
      <c r="F12" s="1">
        <v>2</v>
      </c>
      <c r="G12" s="1">
        <v>4</v>
      </c>
      <c r="H12" s="1">
        <v>2</v>
      </c>
      <c r="I12" s="1">
        <v>5</v>
      </c>
      <c r="J12" s="1">
        <v>3</v>
      </c>
      <c r="K12" s="1">
        <v>3</v>
      </c>
      <c r="L12" s="1">
        <v>2</v>
      </c>
      <c r="M12" s="1">
        <v>6</v>
      </c>
      <c r="N12" s="1">
        <v>6</v>
      </c>
      <c r="O12" s="1">
        <v>31</v>
      </c>
      <c r="P12" s="2">
        <v>2</v>
      </c>
      <c r="Q12" s="11">
        <f t="shared" si="7"/>
        <v>64</v>
      </c>
      <c r="R12" s="1">
        <f t="shared" ref="R12:R15" si="8">SUM(E12:K12)</f>
        <v>19</v>
      </c>
      <c r="S12" s="13">
        <f t="shared" ref="S12:S15" si="9">R12/Q12*100</f>
        <v>29.6875</v>
      </c>
      <c r="T12" s="26">
        <f>S11-S12</f>
        <v>45.868055555555557</v>
      </c>
      <c r="U12" s="13">
        <f t="shared" ref="U12:U15" si="10">(E12*4+F12*3.67+G12*3.33+H12*3+I12*2.67+J12*2.33+K12*2+L12*1.67+M12*1.33+N12*1)/Q12</f>
        <v>1.0987500000000001</v>
      </c>
      <c r="V12" s="45">
        <f>U11-U12</f>
        <v>1.2572500000000002</v>
      </c>
    </row>
    <row r="13" spans="1:22" ht="15.75" thickBot="1" x14ac:dyDescent="0.3">
      <c r="A13" s="110" t="s">
        <v>26</v>
      </c>
      <c r="B13" s="111"/>
      <c r="C13" s="22">
        <v>46</v>
      </c>
      <c r="D13" s="22"/>
      <c r="E13" s="25">
        <v>9</v>
      </c>
      <c r="F13" s="23">
        <v>1</v>
      </c>
      <c r="G13" s="23">
        <v>8</v>
      </c>
      <c r="H13" s="23">
        <v>4</v>
      </c>
      <c r="I13" s="23">
        <v>1</v>
      </c>
      <c r="J13" s="23">
        <v>3</v>
      </c>
      <c r="K13" s="23">
        <v>6</v>
      </c>
      <c r="L13" s="23">
        <v>2</v>
      </c>
      <c r="M13" s="23">
        <v>0</v>
      </c>
      <c r="N13" s="23">
        <v>1</v>
      </c>
      <c r="O13" s="23">
        <v>11</v>
      </c>
      <c r="P13" s="24">
        <v>0</v>
      </c>
      <c r="Q13" s="11">
        <f t="shared" si="7"/>
        <v>46</v>
      </c>
      <c r="R13" s="1">
        <f t="shared" si="8"/>
        <v>32</v>
      </c>
      <c r="S13" s="13">
        <f t="shared" si="9"/>
        <v>69.565217391304344</v>
      </c>
      <c r="T13" s="13"/>
      <c r="U13" s="13">
        <f t="shared" si="10"/>
        <v>2.2676086956521742</v>
      </c>
      <c r="V13" s="46"/>
    </row>
    <row r="14" spans="1:22" ht="15.75" thickBot="1" x14ac:dyDescent="0.3">
      <c r="A14" s="110" t="s">
        <v>27</v>
      </c>
      <c r="B14" s="111"/>
      <c r="C14" s="22">
        <v>46</v>
      </c>
      <c r="D14" s="22"/>
      <c r="E14" s="25">
        <v>9</v>
      </c>
      <c r="F14" s="23">
        <v>1</v>
      </c>
      <c r="G14" s="23">
        <v>8</v>
      </c>
      <c r="H14" s="23">
        <v>4</v>
      </c>
      <c r="I14" s="23">
        <v>1</v>
      </c>
      <c r="J14" s="23">
        <v>3</v>
      </c>
      <c r="K14" s="23">
        <v>6</v>
      </c>
      <c r="L14" s="23">
        <v>2</v>
      </c>
      <c r="M14" s="23">
        <v>0</v>
      </c>
      <c r="N14" s="23">
        <v>1</v>
      </c>
      <c r="O14" s="23">
        <v>11</v>
      </c>
      <c r="P14" s="24">
        <v>0</v>
      </c>
      <c r="Q14" s="11">
        <f t="shared" si="7"/>
        <v>46</v>
      </c>
      <c r="R14" s="1">
        <f t="shared" si="8"/>
        <v>32</v>
      </c>
      <c r="S14" s="13">
        <f t="shared" si="9"/>
        <v>69.565217391304344</v>
      </c>
      <c r="T14" s="31"/>
      <c r="U14" s="13">
        <f t="shared" si="10"/>
        <v>2.2676086956521742</v>
      </c>
      <c r="V14" s="46"/>
    </row>
    <row r="15" spans="1:22" ht="15.75" thickBot="1" x14ac:dyDescent="0.3">
      <c r="A15" s="112" t="s">
        <v>28</v>
      </c>
      <c r="B15" s="113"/>
      <c r="C15" s="9">
        <v>46</v>
      </c>
      <c r="D15" s="9"/>
      <c r="E15" s="12">
        <v>7</v>
      </c>
      <c r="F15" s="4">
        <v>4</v>
      </c>
      <c r="G15" s="4">
        <v>5</v>
      </c>
      <c r="H15" s="4">
        <v>4</v>
      </c>
      <c r="I15" s="4">
        <v>5</v>
      </c>
      <c r="J15" s="4">
        <v>5</v>
      </c>
      <c r="K15" s="4">
        <v>5</v>
      </c>
      <c r="L15" s="4">
        <v>5</v>
      </c>
      <c r="M15" s="4">
        <v>4</v>
      </c>
      <c r="N15" s="4">
        <v>2</v>
      </c>
      <c r="O15" s="4">
        <v>0</v>
      </c>
      <c r="P15" s="10">
        <v>0</v>
      </c>
      <c r="Q15" s="12">
        <f t="shared" si="7"/>
        <v>46</v>
      </c>
      <c r="R15" s="4">
        <f t="shared" si="8"/>
        <v>35</v>
      </c>
      <c r="S15" s="30">
        <f t="shared" si="9"/>
        <v>76.08695652173914</v>
      </c>
      <c r="T15" s="30"/>
      <c r="U15" s="30">
        <f t="shared" si="10"/>
        <v>2.652173913043478</v>
      </c>
      <c r="V15" s="47"/>
    </row>
    <row r="16" spans="1:22" ht="15" customHeight="1" x14ac:dyDescent="0.25">
      <c r="A16" s="114">
        <v>3</v>
      </c>
      <c r="B16" s="116" t="s">
        <v>34</v>
      </c>
      <c r="C16" s="57">
        <v>40</v>
      </c>
      <c r="D16" s="57" t="s">
        <v>23</v>
      </c>
      <c r="E16" s="58">
        <v>4</v>
      </c>
      <c r="F16" s="59">
        <v>2</v>
      </c>
      <c r="G16" s="59">
        <v>4</v>
      </c>
      <c r="H16" s="59">
        <v>2</v>
      </c>
      <c r="I16" s="59">
        <v>6</v>
      </c>
      <c r="J16" s="59">
        <v>5</v>
      </c>
      <c r="K16" s="59">
        <v>4</v>
      </c>
      <c r="L16" s="59">
        <v>2</v>
      </c>
      <c r="M16" s="59">
        <v>1</v>
      </c>
      <c r="N16" s="59">
        <v>1</v>
      </c>
      <c r="O16" s="59">
        <v>8</v>
      </c>
      <c r="P16" s="60">
        <v>1</v>
      </c>
      <c r="Q16" s="61">
        <f t="shared" si="7"/>
        <v>39</v>
      </c>
      <c r="R16" s="62">
        <f>SUM(E16:K16)</f>
        <v>27</v>
      </c>
      <c r="S16" s="63">
        <f>R16/Q16*100</f>
        <v>69.230769230769226</v>
      </c>
      <c r="T16" s="64"/>
      <c r="U16" s="63">
        <f>(E16*4+F16*3.67+G16*3.33+H16*3+I16*2.67+J16*2.33+K16*2+L16*1.67+M16*1.33+N16*1)/Q16</f>
        <v>2.1538461538461537</v>
      </c>
      <c r="V16" s="65"/>
    </row>
    <row r="17" spans="1:22" ht="15.75" thickBot="1" x14ac:dyDescent="0.3">
      <c r="A17" s="115"/>
      <c r="B17" s="117"/>
      <c r="C17" s="8">
        <v>56</v>
      </c>
      <c r="D17" s="8" t="s">
        <v>29</v>
      </c>
      <c r="E17" s="11">
        <v>1</v>
      </c>
      <c r="F17" s="1">
        <v>7</v>
      </c>
      <c r="G17" s="1">
        <v>3</v>
      </c>
      <c r="H17" s="1">
        <v>7</v>
      </c>
      <c r="I17" s="1">
        <v>12</v>
      </c>
      <c r="J17" s="1">
        <v>6</v>
      </c>
      <c r="K17" s="1">
        <v>4</v>
      </c>
      <c r="L17" s="1">
        <v>0</v>
      </c>
      <c r="M17" s="1">
        <v>6</v>
      </c>
      <c r="N17" s="1">
        <v>0</v>
      </c>
      <c r="O17" s="1">
        <v>10</v>
      </c>
      <c r="P17" s="2">
        <v>0</v>
      </c>
      <c r="Q17" s="11">
        <f t="shared" si="7"/>
        <v>56</v>
      </c>
      <c r="R17" s="1">
        <f t="shared" ref="R17:R20" si="11">SUM(E17:K17)</f>
        <v>40</v>
      </c>
      <c r="S17" s="13">
        <f t="shared" ref="S17:S20" si="12">R17/Q17*100</f>
        <v>71.428571428571431</v>
      </c>
      <c r="T17" s="26">
        <f>S16-S17</f>
        <v>-2.1978021978022042</v>
      </c>
      <c r="U17" s="13">
        <f t="shared" ref="U17:U20" si="13">(E17*4+F17*3.67+G17*3.33+H17*3+I17*2.67+J17*2.33+K17*2+L17*1.67+M17*1.33+N17*1)/Q17</f>
        <v>2.1907142857142858</v>
      </c>
      <c r="V17" s="45">
        <f>U16-U17</f>
        <v>-3.6868131868132092E-2</v>
      </c>
    </row>
    <row r="18" spans="1:22" ht="15.75" thickBot="1" x14ac:dyDescent="0.3">
      <c r="A18" s="110" t="s">
        <v>26</v>
      </c>
      <c r="B18" s="111"/>
      <c r="C18" s="22">
        <v>40</v>
      </c>
      <c r="D18" s="22"/>
      <c r="E18" s="25">
        <v>4</v>
      </c>
      <c r="F18" s="23">
        <v>4</v>
      </c>
      <c r="G18" s="23">
        <v>5</v>
      </c>
      <c r="H18" s="23">
        <v>6</v>
      </c>
      <c r="I18" s="23">
        <v>4</v>
      </c>
      <c r="J18" s="23">
        <v>2</v>
      </c>
      <c r="K18" s="23">
        <v>2</v>
      </c>
      <c r="L18" s="23">
        <v>2</v>
      </c>
      <c r="M18" s="23">
        <v>2</v>
      </c>
      <c r="N18" s="23">
        <v>3</v>
      </c>
      <c r="O18" s="23">
        <v>6</v>
      </c>
      <c r="P18" s="24">
        <v>0</v>
      </c>
      <c r="Q18" s="11">
        <f t="shared" si="7"/>
        <v>40</v>
      </c>
      <c r="R18" s="1">
        <f t="shared" si="11"/>
        <v>27</v>
      </c>
      <c r="S18" s="13">
        <f t="shared" si="12"/>
        <v>67.5</v>
      </c>
      <c r="T18" s="13"/>
      <c r="U18" s="13">
        <f t="shared" si="13"/>
        <v>2.3417499999999998</v>
      </c>
      <c r="V18" s="46"/>
    </row>
    <row r="19" spans="1:22" ht="15.75" thickBot="1" x14ac:dyDescent="0.3">
      <c r="A19" s="110" t="s">
        <v>27</v>
      </c>
      <c r="B19" s="111"/>
      <c r="C19" s="22">
        <v>40</v>
      </c>
      <c r="D19" s="22"/>
      <c r="E19" s="25">
        <v>7</v>
      </c>
      <c r="F19" s="23">
        <v>1</v>
      </c>
      <c r="G19" s="23">
        <v>4</v>
      </c>
      <c r="H19" s="23">
        <v>2</v>
      </c>
      <c r="I19" s="23">
        <v>3</v>
      </c>
      <c r="J19" s="23">
        <v>5</v>
      </c>
      <c r="K19" s="23">
        <v>5</v>
      </c>
      <c r="L19" s="23">
        <v>3</v>
      </c>
      <c r="M19" s="23">
        <v>3</v>
      </c>
      <c r="N19" s="23">
        <v>2</v>
      </c>
      <c r="O19" s="23">
        <v>5</v>
      </c>
      <c r="P19" s="24">
        <v>0</v>
      </c>
      <c r="Q19" s="11">
        <f t="shared" si="7"/>
        <v>40</v>
      </c>
      <c r="R19" s="1">
        <f t="shared" si="11"/>
        <v>27</v>
      </c>
      <c r="S19" s="13">
        <f t="shared" si="12"/>
        <v>67.5</v>
      </c>
      <c r="T19" s="31"/>
      <c r="U19" s="13">
        <f t="shared" si="13"/>
        <v>2.2912500000000002</v>
      </c>
      <c r="V19" s="46"/>
    </row>
    <row r="20" spans="1:22" ht="15.75" thickBot="1" x14ac:dyDescent="0.3">
      <c r="A20" s="112" t="s">
        <v>28</v>
      </c>
      <c r="B20" s="113"/>
      <c r="C20" s="9">
        <v>40</v>
      </c>
      <c r="D20" s="9"/>
      <c r="E20" s="12">
        <v>5</v>
      </c>
      <c r="F20" s="4">
        <v>2</v>
      </c>
      <c r="G20" s="4">
        <v>3</v>
      </c>
      <c r="H20" s="4">
        <v>4</v>
      </c>
      <c r="I20" s="4">
        <v>5</v>
      </c>
      <c r="J20" s="4">
        <v>6</v>
      </c>
      <c r="K20" s="4">
        <v>3</v>
      </c>
      <c r="L20" s="4">
        <v>5</v>
      </c>
      <c r="M20" s="4">
        <v>3</v>
      </c>
      <c r="N20" s="4">
        <v>2</v>
      </c>
      <c r="O20" s="4">
        <v>2</v>
      </c>
      <c r="P20" s="10">
        <v>0</v>
      </c>
      <c r="Q20" s="12">
        <f t="shared" si="7"/>
        <v>40</v>
      </c>
      <c r="R20" s="4">
        <f t="shared" si="11"/>
        <v>28</v>
      </c>
      <c r="S20" s="30">
        <f t="shared" si="12"/>
        <v>70</v>
      </c>
      <c r="T20" s="30"/>
      <c r="U20" s="30">
        <f t="shared" si="13"/>
        <v>2.4249999999999998</v>
      </c>
      <c r="V20" s="47"/>
    </row>
    <row r="21" spans="1:22" x14ac:dyDescent="0.25">
      <c r="A21" s="114">
        <v>4</v>
      </c>
      <c r="B21" s="116" t="s">
        <v>44</v>
      </c>
      <c r="C21" s="57">
        <v>46</v>
      </c>
      <c r="D21" s="57" t="s">
        <v>23</v>
      </c>
      <c r="E21" s="58">
        <v>2</v>
      </c>
      <c r="F21" s="59">
        <v>2</v>
      </c>
      <c r="G21" s="59">
        <v>2</v>
      </c>
      <c r="H21" s="59">
        <v>2</v>
      </c>
      <c r="I21" s="59">
        <v>6</v>
      </c>
      <c r="J21" s="59">
        <v>5</v>
      </c>
      <c r="K21" s="59">
        <v>5</v>
      </c>
      <c r="L21" s="59">
        <v>2</v>
      </c>
      <c r="M21" s="59">
        <v>4</v>
      </c>
      <c r="N21" s="59">
        <v>1</v>
      </c>
      <c r="O21" s="59">
        <v>15</v>
      </c>
      <c r="P21" s="60">
        <v>0</v>
      </c>
      <c r="Q21" s="61">
        <f t="shared" ref="Q21:Q25" si="14">SUM(E21:O21)</f>
        <v>46</v>
      </c>
      <c r="R21" s="62">
        <f>SUM(E21:K21)</f>
        <v>24</v>
      </c>
      <c r="S21" s="63">
        <f>R21/Q21*100</f>
        <v>52.173913043478258</v>
      </c>
      <c r="T21" s="64"/>
      <c r="U21" s="63">
        <f>(E21*4+F21*3.67+G21*3.33+H21*3+I21*2.67+J21*2.33+K21*2+L21*1.67+M21*1.33+N21*1)/Q21</f>
        <v>1.6376086956521736</v>
      </c>
      <c r="V21" s="65"/>
    </row>
    <row r="22" spans="1:22" ht="15.75" thickBot="1" x14ac:dyDescent="0.3">
      <c r="A22" s="115"/>
      <c r="B22" s="117"/>
      <c r="C22" s="8">
        <v>86</v>
      </c>
      <c r="D22" s="8" t="s">
        <v>29</v>
      </c>
      <c r="E22" s="11">
        <v>7</v>
      </c>
      <c r="F22" s="1">
        <v>5</v>
      </c>
      <c r="G22" s="1">
        <v>3</v>
      </c>
      <c r="H22" s="1">
        <v>9</v>
      </c>
      <c r="I22" s="1">
        <v>11</v>
      </c>
      <c r="J22" s="1">
        <v>9</v>
      </c>
      <c r="K22" s="1">
        <v>10</v>
      </c>
      <c r="L22" s="1">
        <v>5</v>
      </c>
      <c r="M22" s="1">
        <v>6</v>
      </c>
      <c r="N22" s="1">
        <v>2</v>
      </c>
      <c r="O22" s="1">
        <v>19</v>
      </c>
      <c r="P22" s="2">
        <v>0</v>
      </c>
      <c r="Q22" s="11">
        <f t="shared" si="14"/>
        <v>86</v>
      </c>
      <c r="R22" s="1">
        <f t="shared" ref="R22:R25" si="15">SUM(E22:K22)</f>
        <v>54</v>
      </c>
      <c r="S22" s="13">
        <f t="shared" ref="S22:S25" si="16">R22/Q22*100</f>
        <v>62.790697674418603</v>
      </c>
      <c r="T22" s="26">
        <f>S21-S22</f>
        <v>-10.616784630940344</v>
      </c>
      <c r="U22" s="13">
        <f t="shared" ref="U22:U25" si="17">(E22*4+F22*3.67+G22*3.33+H22*3+I22*2.67+J22*2.33+K22*2+L22*1.67+M22*1.33+N22*1)/Q22</f>
        <v>2.0001162790697675</v>
      </c>
      <c r="V22" s="45">
        <f>U21-U22</f>
        <v>-0.36250758341759393</v>
      </c>
    </row>
    <row r="23" spans="1:22" ht="15.75" thickBot="1" x14ac:dyDescent="0.3">
      <c r="A23" s="110" t="s">
        <v>26</v>
      </c>
      <c r="B23" s="111"/>
      <c r="C23" s="22">
        <v>46</v>
      </c>
      <c r="D23" s="22"/>
      <c r="E23" s="25">
        <v>3</v>
      </c>
      <c r="F23" s="23">
        <v>1</v>
      </c>
      <c r="G23" s="23">
        <v>5</v>
      </c>
      <c r="H23" s="23">
        <v>2</v>
      </c>
      <c r="I23" s="23">
        <v>2</v>
      </c>
      <c r="J23" s="23">
        <v>3</v>
      </c>
      <c r="K23" s="23">
        <v>5</v>
      </c>
      <c r="L23" s="23">
        <v>3</v>
      </c>
      <c r="M23" s="23">
        <v>2</v>
      </c>
      <c r="N23" s="23">
        <v>3</v>
      </c>
      <c r="O23" s="23">
        <v>17</v>
      </c>
      <c r="P23" s="24">
        <v>0</v>
      </c>
      <c r="Q23" s="11">
        <f t="shared" si="14"/>
        <v>46</v>
      </c>
      <c r="R23" s="1">
        <f t="shared" si="15"/>
        <v>21</v>
      </c>
      <c r="S23" s="13">
        <f t="shared" si="16"/>
        <v>45.652173913043477</v>
      </c>
      <c r="T23" s="13"/>
      <c r="U23" s="13">
        <f t="shared" si="17"/>
        <v>1.5504347826086955</v>
      </c>
      <c r="V23" s="46"/>
    </row>
    <row r="24" spans="1:22" ht="15.75" thickBot="1" x14ac:dyDescent="0.3">
      <c r="A24" s="110" t="s">
        <v>27</v>
      </c>
      <c r="B24" s="111"/>
      <c r="C24" s="22">
        <v>46</v>
      </c>
      <c r="D24" s="22"/>
      <c r="E24" s="25">
        <v>3</v>
      </c>
      <c r="F24" s="23">
        <v>1</v>
      </c>
      <c r="G24" s="23">
        <v>5</v>
      </c>
      <c r="H24" s="23">
        <v>2</v>
      </c>
      <c r="I24" s="23">
        <v>2</v>
      </c>
      <c r="J24" s="23">
        <v>3</v>
      </c>
      <c r="K24" s="23">
        <v>5</v>
      </c>
      <c r="L24" s="23">
        <v>3</v>
      </c>
      <c r="M24" s="23">
        <v>2</v>
      </c>
      <c r="N24" s="23">
        <v>3</v>
      </c>
      <c r="O24" s="23">
        <v>17</v>
      </c>
      <c r="P24" s="24">
        <v>0</v>
      </c>
      <c r="Q24" s="11">
        <f t="shared" si="14"/>
        <v>46</v>
      </c>
      <c r="R24" s="1">
        <f t="shared" si="15"/>
        <v>21</v>
      </c>
      <c r="S24" s="13">
        <f t="shared" si="16"/>
        <v>45.652173913043477</v>
      </c>
      <c r="T24" s="31"/>
      <c r="U24" s="13">
        <f t="shared" si="17"/>
        <v>1.5504347826086955</v>
      </c>
      <c r="V24" s="46"/>
    </row>
    <row r="25" spans="1:22" ht="15.75" thickBot="1" x14ac:dyDescent="0.3">
      <c r="A25" s="112" t="s">
        <v>28</v>
      </c>
      <c r="B25" s="113"/>
      <c r="C25" s="9">
        <v>46</v>
      </c>
      <c r="D25" s="9"/>
      <c r="E25" s="12">
        <v>4</v>
      </c>
      <c r="F25" s="4">
        <v>5</v>
      </c>
      <c r="G25" s="4">
        <v>2</v>
      </c>
      <c r="H25" s="4">
        <v>2</v>
      </c>
      <c r="I25" s="4">
        <v>3</v>
      </c>
      <c r="J25" s="4">
        <v>5</v>
      </c>
      <c r="K25" s="4">
        <v>3</v>
      </c>
      <c r="L25" s="4">
        <v>2</v>
      </c>
      <c r="M25" s="4">
        <v>3</v>
      </c>
      <c r="N25" s="4">
        <v>17</v>
      </c>
      <c r="O25" s="4">
        <v>0</v>
      </c>
      <c r="P25" s="10">
        <v>0</v>
      </c>
      <c r="Q25" s="12">
        <f t="shared" si="14"/>
        <v>46</v>
      </c>
      <c r="R25" s="4">
        <f t="shared" si="15"/>
        <v>24</v>
      </c>
      <c r="S25" s="30">
        <f t="shared" si="16"/>
        <v>52.173913043478258</v>
      </c>
      <c r="T25" s="30"/>
      <c r="U25" s="30">
        <f t="shared" si="17"/>
        <v>2.1086956521739131</v>
      </c>
      <c r="V25" s="47"/>
    </row>
    <row r="26" spans="1:22" x14ac:dyDescent="0.25">
      <c r="A26" s="118" t="s">
        <v>22</v>
      </c>
      <c r="B26" s="119"/>
      <c r="C26" s="14">
        <f>C6+C11+C16+C21</f>
        <v>148</v>
      </c>
      <c r="D26" s="52" t="s">
        <v>23</v>
      </c>
      <c r="E26" s="16">
        <f>E6+E11+E16+E21</f>
        <v>14</v>
      </c>
      <c r="F26" s="66">
        <f t="shared" ref="F26:P26" si="18">F6+F11+F16+F21</f>
        <v>8</v>
      </c>
      <c r="G26" s="66">
        <f t="shared" si="18"/>
        <v>10</v>
      </c>
      <c r="H26" s="66">
        <f t="shared" si="18"/>
        <v>10</v>
      </c>
      <c r="I26" s="66">
        <f t="shared" si="18"/>
        <v>23</v>
      </c>
      <c r="J26" s="66">
        <f t="shared" si="18"/>
        <v>18</v>
      </c>
      <c r="K26" s="66">
        <f t="shared" si="18"/>
        <v>13</v>
      </c>
      <c r="L26" s="66">
        <f t="shared" si="18"/>
        <v>7</v>
      </c>
      <c r="M26" s="66">
        <f t="shared" si="18"/>
        <v>6</v>
      </c>
      <c r="N26" s="66">
        <f t="shared" si="18"/>
        <v>2</v>
      </c>
      <c r="O26" s="66">
        <f t="shared" si="18"/>
        <v>33</v>
      </c>
      <c r="P26" s="15">
        <f t="shared" si="18"/>
        <v>3</v>
      </c>
      <c r="Q26" s="16">
        <f>Q6+Q11+Q16+Q21</f>
        <v>144</v>
      </c>
      <c r="R26" s="66">
        <f>R6+R11+R16+R21</f>
        <v>96</v>
      </c>
      <c r="S26" s="32">
        <f>(S6+S11+S16+S21)/4</f>
        <v>68.882916600307908</v>
      </c>
      <c r="T26" s="29"/>
      <c r="U26" s="32">
        <f>(U6+U11+U16+U21)/4</f>
        <v>2.1498994266602964</v>
      </c>
      <c r="V26" s="44"/>
    </row>
    <row r="27" spans="1:22" ht="15.75" thickBot="1" x14ac:dyDescent="0.3">
      <c r="A27" s="120"/>
      <c r="B27" s="121"/>
      <c r="C27" s="17">
        <f t="shared" ref="C27:C30" si="19">C7+C12+C17+C22</f>
        <v>217</v>
      </c>
      <c r="D27" s="53" t="s">
        <v>29</v>
      </c>
      <c r="E27" s="18">
        <f t="shared" ref="E27:R27" si="20">E7+E12+E17+E22</f>
        <v>9</v>
      </c>
      <c r="F27" s="67">
        <f t="shared" si="20"/>
        <v>14</v>
      </c>
      <c r="G27" s="67">
        <f t="shared" si="20"/>
        <v>10</v>
      </c>
      <c r="H27" s="67">
        <f t="shared" si="20"/>
        <v>19</v>
      </c>
      <c r="I27" s="67">
        <f t="shared" si="20"/>
        <v>29</v>
      </c>
      <c r="J27" s="67">
        <f t="shared" si="20"/>
        <v>19</v>
      </c>
      <c r="K27" s="67">
        <f t="shared" si="20"/>
        <v>19</v>
      </c>
      <c r="L27" s="67">
        <f t="shared" si="20"/>
        <v>7</v>
      </c>
      <c r="M27" s="67">
        <f t="shared" si="20"/>
        <v>19</v>
      </c>
      <c r="N27" s="67">
        <f t="shared" si="20"/>
        <v>8</v>
      </c>
      <c r="O27" s="67">
        <f t="shared" si="20"/>
        <v>62</v>
      </c>
      <c r="P27" s="68">
        <f t="shared" si="20"/>
        <v>2</v>
      </c>
      <c r="Q27" s="18">
        <f t="shared" si="20"/>
        <v>215</v>
      </c>
      <c r="R27" s="67">
        <f t="shared" si="20"/>
        <v>119</v>
      </c>
      <c r="S27" s="19">
        <f t="shared" ref="S27:S30" si="21">(S7+S12+S17+S22)/4</f>
        <v>57.643358942414167</v>
      </c>
      <c r="T27" s="50">
        <f>S26-S27</f>
        <v>11.239557657893741</v>
      </c>
      <c r="U27" s="19">
        <f t="shared" ref="U27:U30" si="22">(U7+U12+U17+U22)/4</f>
        <v>1.8037840300849022</v>
      </c>
      <c r="V27" s="51">
        <f>U26-U27</f>
        <v>0.34611539657539425</v>
      </c>
    </row>
    <row r="28" spans="1:22" ht="15.75" thickBot="1" x14ac:dyDescent="0.3">
      <c r="A28" s="110" t="s">
        <v>26</v>
      </c>
      <c r="B28" s="151"/>
      <c r="C28" s="17">
        <f t="shared" si="19"/>
        <v>146</v>
      </c>
      <c r="D28" s="27"/>
      <c r="E28" s="18">
        <f t="shared" ref="E28:R28" si="23">E8+E13+E18+E23</f>
        <v>18</v>
      </c>
      <c r="F28" s="67">
        <f t="shared" si="23"/>
        <v>7</v>
      </c>
      <c r="G28" s="67">
        <f t="shared" si="23"/>
        <v>21</v>
      </c>
      <c r="H28" s="67">
        <f t="shared" si="23"/>
        <v>13</v>
      </c>
      <c r="I28" s="67">
        <f t="shared" si="23"/>
        <v>8</v>
      </c>
      <c r="J28" s="67">
        <f t="shared" si="23"/>
        <v>9</v>
      </c>
      <c r="K28" s="67">
        <f t="shared" si="23"/>
        <v>15</v>
      </c>
      <c r="L28" s="67">
        <f t="shared" si="23"/>
        <v>8</v>
      </c>
      <c r="M28" s="67">
        <f t="shared" si="23"/>
        <v>4</v>
      </c>
      <c r="N28" s="67">
        <f t="shared" si="23"/>
        <v>7</v>
      </c>
      <c r="O28" s="67">
        <f t="shared" si="23"/>
        <v>36</v>
      </c>
      <c r="P28" s="68">
        <f t="shared" si="23"/>
        <v>0</v>
      </c>
      <c r="Q28" s="18">
        <f t="shared" si="23"/>
        <v>146</v>
      </c>
      <c r="R28" s="67">
        <f t="shared" si="23"/>
        <v>91</v>
      </c>
      <c r="S28" s="19">
        <f t="shared" si="21"/>
        <v>65.322204968944106</v>
      </c>
      <c r="T28" s="19"/>
      <c r="U28" s="19">
        <f t="shared" si="22"/>
        <v>2.1708412267080743</v>
      </c>
      <c r="V28" s="46"/>
    </row>
    <row r="29" spans="1:22" ht="15.75" thickBot="1" x14ac:dyDescent="0.3">
      <c r="A29" s="110" t="s">
        <v>27</v>
      </c>
      <c r="B29" s="151"/>
      <c r="C29" s="17">
        <f t="shared" si="19"/>
        <v>146</v>
      </c>
      <c r="D29" s="48"/>
      <c r="E29" s="18">
        <f t="shared" ref="E29:R29" si="24">E9+E14+E19+E24</f>
        <v>21</v>
      </c>
      <c r="F29" s="67">
        <f t="shared" si="24"/>
        <v>4</v>
      </c>
      <c r="G29" s="67">
        <f t="shared" si="24"/>
        <v>20</v>
      </c>
      <c r="H29" s="67">
        <f t="shared" si="24"/>
        <v>9</v>
      </c>
      <c r="I29" s="67">
        <f t="shared" si="24"/>
        <v>7</v>
      </c>
      <c r="J29" s="67">
        <f t="shared" si="24"/>
        <v>12</v>
      </c>
      <c r="K29" s="67">
        <f t="shared" si="24"/>
        <v>18</v>
      </c>
      <c r="L29" s="67">
        <f t="shared" si="24"/>
        <v>9</v>
      </c>
      <c r="M29" s="67">
        <f t="shared" si="24"/>
        <v>5</v>
      </c>
      <c r="N29" s="67">
        <f t="shared" si="24"/>
        <v>6</v>
      </c>
      <c r="O29" s="67">
        <f t="shared" si="24"/>
        <v>35</v>
      </c>
      <c r="P29" s="68">
        <f t="shared" si="24"/>
        <v>0</v>
      </c>
      <c r="Q29" s="18">
        <f t="shared" si="24"/>
        <v>146</v>
      </c>
      <c r="R29" s="67">
        <f t="shared" si="24"/>
        <v>91</v>
      </c>
      <c r="S29" s="19">
        <f t="shared" si="21"/>
        <v>65.322204968944106</v>
      </c>
      <c r="T29" s="19"/>
      <c r="U29" s="19">
        <f t="shared" si="22"/>
        <v>2.1582162267080744</v>
      </c>
      <c r="V29" s="46"/>
    </row>
    <row r="30" spans="1:22" ht="15.75" thickBot="1" x14ac:dyDescent="0.3">
      <c r="A30" s="112" t="s">
        <v>28</v>
      </c>
      <c r="B30" s="152"/>
      <c r="C30" s="20">
        <f t="shared" si="19"/>
        <v>146</v>
      </c>
      <c r="D30" s="28"/>
      <c r="E30" s="21">
        <f t="shared" ref="E30:R30" si="25">E10+E15+E20+E25</f>
        <v>18</v>
      </c>
      <c r="F30" s="5">
        <f t="shared" si="25"/>
        <v>12</v>
      </c>
      <c r="G30" s="5">
        <f t="shared" si="25"/>
        <v>13</v>
      </c>
      <c r="H30" s="5">
        <f t="shared" si="25"/>
        <v>12</v>
      </c>
      <c r="I30" s="5">
        <f t="shared" si="25"/>
        <v>15</v>
      </c>
      <c r="J30" s="5">
        <f t="shared" si="25"/>
        <v>18</v>
      </c>
      <c r="K30" s="5">
        <f t="shared" si="25"/>
        <v>13</v>
      </c>
      <c r="L30" s="5">
        <f t="shared" si="25"/>
        <v>12</v>
      </c>
      <c r="M30" s="5">
        <f t="shared" si="25"/>
        <v>10</v>
      </c>
      <c r="N30" s="5">
        <f t="shared" si="25"/>
        <v>21</v>
      </c>
      <c r="O30" s="5">
        <f t="shared" si="25"/>
        <v>2</v>
      </c>
      <c r="P30" s="6">
        <f t="shared" si="25"/>
        <v>0</v>
      </c>
      <c r="Q30" s="21">
        <f t="shared" si="25"/>
        <v>146</v>
      </c>
      <c r="R30" s="5">
        <f t="shared" si="25"/>
        <v>101</v>
      </c>
      <c r="S30" s="33">
        <f t="shared" si="21"/>
        <v>74.565217391304344</v>
      </c>
      <c r="T30" s="30"/>
      <c r="U30" s="33">
        <f t="shared" si="22"/>
        <v>2.5403959627329193</v>
      </c>
      <c r="V30" s="47"/>
    </row>
  </sheetData>
  <mergeCells count="41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A11:A12"/>
    <mergeCell ref="B11:B12"/>
    <mergeCell ref="T3:T5"/>
    <mergeCell ref="U3:U5"/>
    <mergeCell ref="V3:V5"/>
    <mergeCell ref="E4:F4"/>
    <mergeCell ref="G4:I4"/>
    <mergeCell ref="J4:L4"/>
    <mergeCell ref="M4:N4"/>
    <mergeCell ref="A6:A7"/>
    <mergeCell ref="B6:B7"/>
    <mergeCell ref="A8:B8"/>
    <mergeCell ref="A9:B9"/>
    <mergeCell ref="A10:B10"/>
    <mergeCell ref="A24:B24"/>
    <mergeCell ref="A13:B13"/>
    <mergeCell ref="A14:B14"/>
    <mergeCell ref="A15:B15"/>
    <mergeCell ref="A16:A17"/>
    <mergeCell ref="B16:B17"/>
    <mergeCell ref="A18:B18"/>
    <mergeCell ref="A19:B19"/>
    <mergeCell ref="A20:B20"/>
    <mergeCell ref="A21:A22"/>
    <mergeCell ref="B21:B22"/>
    <mergeCell ref="A23:B23"/>
    <mergeCell ref="A26:B27"/>
    <mergeCell ref="A28:B28"/>
    <mergeCell ref="A29:B29"/>
    <mergeCell ref="A30:B30"/>
    <mergeCell ref="A25:B25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20" sqref="F20"/>
    </sheetView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5"/>
  <sheetViews>
    <sheetView topLeftCell="A68" workbookViewId="0">
      <selection activeCell="S91" sqref="S91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47</v>
      </c>
      <c r="C6" s="57">
        <v>24</v>
      </c>
      <c r="D6" s="57" t="s">
        <v>23</v>
      </c>
      <c r="E6" s="58">
        <v>3</v>
      </c>
      <c r="F6" s="59">
        <v>2</v>
      </c>
      <c r="G6" s="59">
        <v>10</v>
      </c>
      <c r="H6" s="59">
        <v>1</v>
      </c>
      <c r="I6" s="59">
        <v>3</v>
      </c>
      <c r="J6" s="59">
        <v>0</v>
      </c>
      <c r="K6" s="59">
        <v>0</v>
      </c>
      <c r="L6" s="59">
        <v>1</v>
      </c>
      <c r="M6" s="59">
        <v>0</v>
      </c>
      <c r="N6" s="59">
        <v>0</v>
      </c>
      <c r="O6" s="59">
        <v>0</v>
      </c>
      <c r="P6" s="60">
        <v>4</v>
      </c>
      <c r="Q6" s="61">
        <f>SUM(E6:O6)</f>
        <v>20</v>
      </c>
      <c r="R6" s="62">
        <f>SUM(E6:K6)</f>
        <v>19</v>
      </c>
      <c r="S6" s="63">
        <f>R6/Q6*100</f>
        <v>95</v>
      </c>
      <c r="T6" s="64"/>
      <c r="U6" s="63">
        <f>(E6*4+F6*3.67+G6*3.33+H6*3+I6*2.67+J6*2.33+K6*2+L6*1.67+M6*1.33+N6*1)/Q6</f>
        <v>3.2659999999999996</v>
      </c>
      <c r="V6" s="65"/>
    </row>
    <row r="7" spans="1:22" ht="15.75" thickBot="1" x14ac:dyDescent="0.3">
      <c r="A7" s="115"/>
      <c r="B7" s="117"/>
      <c r="C7" s="8">
        <v>38</v>
      </c>
      <c r="D7" s="8" t="s">
        <v>29</v>
      </c>
      <c r="E7" s="11">
        <v>15</v>
      </c>
      <c r="F7" s="1">
        <v>4</v>
      </c>
      <c r="G7" s="1">
        <v>2</v>
      </c>
      <c r="H7" s="1">
        <v>2</v>
      </c>
      <c r="I7" s="1">
        <v>3</v>
      </c>
      <c r="J7" s="1">
        <v>5</v>
      </c>
      <c r="K7" s="1">
        <v>3</v>
      </c>
      <c r="L7" s="1">
        <v>0</v>
      </c>
      <c r="M7" s="1">
        <v>2</v>
      </c>
      <c r="N7" s="1">
        <v>1</v>
      </c>
      <c r="O7" s="1">
        <v>1</v>
      </c>
      <c r="P7" s="2">
        <v>0</v>
      </c>
      <c r="Q7" s="11">
        <f>SUM(E7:O7)</f>
        <v>38</v>
      </c>
      <c r="R7" s="1">
        <f>SUM(E7:K7)</f>
        <v>34</v>
      </c>
      <c r="S7" s="13">
        <f t="shared" ref="S7:S8" si="0">R7/Q7*100</f>
        <v>89.473684210526315</v>
      </c>
      <c r="T7" s="26">
        <f>S6-S7</f>
        <v>5.526315789473685</v>
      </c>
      <c r="U7" s="13">
        <f t="shared" ref="U7:U9" si="1">(E7*4+F7*3.67+G7*3.33+H7*3+I7*2.67+J7*2.33+K7*2+L7*1.67+M7*1.33+N7*1)/Q7</f>
        <v>3.0700000000000003</v>
      </c>
      <c r="V7" s="45">
        <f>U6-U7</f>
        <v>0.19599999999999929</v>
      </c>
    </row>
    <row r="8" spans="1:22" ht="15.75" thickBot="1" x14ac:dyDescent="0.3">
      <c r="A8" s="110" t="s">
        <v>26</v>
      </c>
      <c r="B8" s="111"/>
      <c r="C8" s="22">
        <v>24</v>
      </c>
      <c r="D8" s="22"/>
      <c r="E8" s="25">
        <v>1</v>
      </c>
      <c r="F8" s="23">
        <v>1</v>
      </c>
      <c r="G8" s="23">
        <v>3</v>
      </c>
      <c r="H8" s="23">
        <v>1</v>
      </c>
      <c r="I8" s="23">
        <v>4</v>
      </c>
      <c r="J8" s="23">
        <v>3</v>
      </c>
      <c r="K8" s="23">
        <v>8</v>
      </c>
      <c r="L8" s="23">
        <v>0</v>
      </c>
      <c r="M8" s="23">
        <v>2</v>
      </c>
      <c r="N8" s="23">
        <v>1</v>
      </c>
      <c r="O8" s="23">
        <v>0</v>
      </c>
      <c r="P8" s="24">
        <v>0</v>
      </c>
      <c r="Q8" s="11">
        <f t="shared" ref="Q8:Q10" si="2">SUM(E8:O8)</f>
        <v>24</v>
      </c>
      <c r="R8" s="1">
        <f t="shared" ref="R8:R10" si="3">SUM(E8:K8)</f>
        <v>21</v>
      </c>
      <c r="S8" s="13">
        <f t="shared" si="0"/>
        <v>87.5</v>
      </c>
      <c r="T8" s="13"/>
      <c r="U8" s="13">
        <f t="shared" si="1"/>
        <v>2.4162499999999998</v>
      </c>
      <c r="V8" s="46"/>
    </row>
    <row r="9" spans="1:22" ht="15.75" thickBot="1" x14ac:dyDescent="0.3">
      <c r="A9" s="110" t="s">
        <v>27</v>
      </c>
      <c r="B9" s="111"/>
      <c r="C9" s="22">
        <v>24</v>
      </c>
      <c r="D9" s="22"/>
      <c r="E9" s="25">
        <v>1</v>
      </c>
      <c r="F9" s="23">
        <v>1</v>
      </c>
      <c r="G9" s="23">
        <v>3</v>
      </c>
      <c r="H9" s="23">
        <v>1</v>
      </c>
      <c r="I9" s="23">
        <v>4</v>
      </c>
      <c r="J9" s="23">
        <v>3</v>
      </c>
      <c r="K9" s="23">
        <v>8</v>
      </c>
      <c r="L9" s="23">
        <v>0</v>
      </c>
      <c r="M9" s="23">
        <v>2</v>
      </c>
      <c r="N9" s="23">
        <v>1</v>
      </c>
      <c r="O9" s="23">
        <v>0</v>
      </c>
      <c r="P9" s="24">
        <v>0</v>
      </c>
      <c r="Q9" s="11">
        <f t="shared" si="2"/>
        <v>24</v>
      </c>
      <c r="R9" s="1">
        <f t="shared" si="3"/>
        <v>21</v>
      </c>
      <c r="S9" s="13">
        <f>R9/Q9*100</f>
        <v>87.5</v>
      </c>
      <c r="T9" s="31"/>
      <c r="U9" s="13">
        <f t="shared" si="1"/>
        <v>2.4162499999999998</v>
      </c>
      <c r="V9" s="46"/>
    </row>
    <row r="10" spans="1:22" ht="15.75" thickBot="1" x14ac:dyDescent="0.3">
      <c r="A10" s="112" t="s">
        <v>28</v>
      </c>
      <c r="B10" s="113"/>
      <c r="C10" s="9">
        <v>24</v>
      </c>
      <c r="D10" s="9"/>
      <c r="E10" s="12">
        <v>2</v>
      </c>
      <c r="F10" s="4">
        <v>2</v>
      </c>
      <c r="G10" s="4">
        <v>11</v>
      </c>
      <c r="H10" s="4">
        <v>2</v>
      </c>
      <c r="I10" s="4">
        <v>5</v>
      </c>
      <c r="J10" s="4">
        <v>1</v>
      </c>
      <c r="K10" s="4">
        <v>1</v>
      </c>
      <c r="L10" s="4">
        <v>0</v>
      </c>
      <c r="M10" s="4">
        <v>0</v>
      </c>
      <c r="N10" s="4">
        <v>0</v>
      </c>
      <c r="O10" s="4">
        <v>0</v>
      </c>
      <c r="P10" s="10">
        <v>0</v>
      </c>
      <c r="Q10" s="12">
        <f t="shared" si="2"/>
        <v>24</v>
      </c>
      <c r="R10" s="4">
        <f t="shared" si="3"/>
        <v>24</v>
      </c>
      <c r="S10" s="30">
        <f>R10/Q10*100</f>
        <v>100</v>
      </c>
      <c r="T10" s="30"/>
      <c r="U10" s="30">
        <f>(E10*4+F10*3.67+G10*3.33+H10*3+I10*2.67+J10*2.33+K10*2+L10*1.67+M10*1.33+N10*1)/Q10</f>
        <v>3.1520833333333331</v>
      </c>
      <c r="V10" s="47"/>
    </row>
    <row r="11" spans="1:22" ht="15" customHeight="1" x14ac:dyDescent="0.25">
      <c r="A11" s="114">
        <v>2</v>
      </c>
      <c r="B11" s="116" t="s">
        <v>43</v>
      </c>
      <c r="C11" s="57">
        <v>15</v>
      </c>
      <c r="D11" s="57" t="s">
        <v>23</v>
      </c>
      <c r="E11" s="58">
        <v>3</v>
      </c>
      <c r="F11" s="59">
        <v>1</v>
      </c>
      <c r="G11" s="59">
        <v>2</v>
      </c>
      <c r="H11" s="59">
        <v>2</v>
      </c>
      <c r="I11" s="59">
        <v>1</v>
      </c>
      <c r="J11" s="59">
        <v>3</v>
      </c>
      <c r="K11" s="59">
        <v>1</v>
      </c>
      <c r="L11" s="59">
        <v>1</v>
      </c>
      <c r="M11" s="59">
        <v>0</v>
      </c>
      <c r="N11" s="59">
        <v>0</v>
      </c>
      <c r="O11" s="59">
        <v>0</v>
      </c>
      <c r="P11" s="60">
        <v>1</v>
      </c>
      <c r="Q11" s="61">
        <f>SUM(E11:O11)</f>
        <v>14</v>
      </c>
      <c r="R11" s="62">
        <f>SUM(E11:K11)</f>
        <v>13</v>
      </c>
      <c r="S11" s="63">
        <f>R11/Q11*100</f>
        <v>92.857142857142861</v>
      </c>
      <c r="T11" s="64"/>
      <c r="U11" s="63">
        <f>(E11*4+F11*3.67+G11*3.33+H11*3+I11*2.67+J11*2.33+K11*2+L11*1.67+M11*1.33+N11*1)/Q11</f>
        <v>2.975714285714286</v>
      </c>
      <c r="V11" s="65"/>
    </row>
    <row r="12" spans="1:22" ht="15.75" thickBot="1" x14ac:dyDescent="0.3">
      <c r="A12" s="115"/>
      <c r="B12" s="117"/>
      <c r="C12" s="8">
        <v>43</v>
      </c>
      <c r="D12" s="8" t="s">
        <v>29</v>
      </c>
      <c r="E12" s="11">
        <v>4</v>
      </c>
      <c r="F12" s="1">
        <v>1</v>
      </c>
      <c r="G12" s="1">
        <v>4</v>
      </c>
      <c r="H12" s="1">
        <v>7</v>
      </c>
      <c r="I12" s="1">
        <v>11</v>
      </c>
      <c r="J12" s="1">
        <v>2</v>
      </c>
      <c r="K12" s="1">
        <v>6</v>
      </c>
      <c r="L12" s="1">
        <v>3</v>
      </c>
      <c r="M12" s="1">
        <v>3</v>
      </c>
      <c r="N12" s="1">
        <v>1</v>
      </c>
      <c r="O12" s="1">
        <v>1</v>
      </c>
      <c r="P12" s="2">
        <v>0</v>
      </c>
      <c r="Q12" s="11">
        <f>SUM(E12:O12)</f>
        <v>43</v>
      </c>
      <c r="R12" s="1">
        <f>SUM(E12:K12)</f>
        <v>35</v>
      </c>
      <c r="S12" s="13">
        <f t="shared" ref="S12:S13" si="4">R12/Q12*100</f>
        <v>81.395348837209298</v>
      </c>
      <c r="T12" s="26">
        <f>S11-S12</f>
        <v>11.461794019933564</v>
      </c>
      <c r="U12" s="13">
        <f t="shared" ref="U12:U14" si="5">(E12*4+F12*3.67+G12*3.33+H12*3+I12*2.67+J12*2.33+K12*2+L12*1.67+M12*1.33+N12*1)/Q12</f>
        <v>2.5586046511627907</v>
      </c>
      <c r="V12" s="45">
        <f>U11-U12</f>
        <v>0.4171096345514953</v>
      </c>
    </row>
    <row r="13" spans="1:22" ht="15.75" thickBot="1" x14ac:dyDescent="0.3">
      <c r="A13" s="110" t="s">
        <v>26</v>
      </c>
      <c r="B13" s="111"/>
      <c r="C13" s="22">
        <v>15</v>
      </c>
      <c r="D13" s="22"/>
      <c r="E13" s="25">
        <v>0</v>
      </c>
      <c r="F13" s="23">
        <v>0</v>
      </c>
      <c r="G13" s="23">
        <v>0</v>
      </c>
      <c r="H13" s="23">
        <v>2</v>
      </c>
      <c r="I13" s="23">
        <v>0</v>
      </c>
      <c r="J13" s="23">
        <v>0</v>
      </c>
      <c r="K13" s="23">
        <v>6</v>
      </c>
      <c r="L13" s="23">
        <v>5</v>
      </c>
      <c r="M13" s="23">
        <v>0</v>
      </c>
      <c r="N13" s="23">
        <v>2</v>
      </c>
      <c r="O13" s="23">
        <v>0</v>
      </c>
      <c r="P13" s="24">
        <v>0</v>
      </c>
      <c r="Q13" s="11">
        <f t="shared" ref="Q13:Q15" si="6">SUM(E13:O13)</f>
        <v>15</v>
      </c>
      <c r="R13" s="1">
        <f t="shared" ref="R13:R15" si="7">SUM(E13:K13)</f>
        <v>8</v>
      </c>
      <c r="S13" s="13">
        <f t="shared" si="4"/>
        <v>53.333333333333336</v>
      </c>
      <c r="T13" s="13"/>
      <c r="U13" s="13">
        <f t="shared" si="5"/>
        <v>1.8900000000000001</v>
      </c>
      <c r="V13" s="46"/>
    </row>
    <row r="14" spans="1:22" ht="15.75" thickBot="1" x14ac:dyDescent="0.3">
      <c r="A14" s="110" t="s">
        <v>27</v>
      </c>
      <c r="B14" s="111"/>
      <c r="C14" s="22">
        <v>15</v>
      </c>
      <c r="D14" s="22"/>
      <c r="E14" s="25">
        <v>0</v>
      </c>
      <c r="F14" s="23">
        <v>0</v>
      </c>
      <c r="G14" s="23">
        <v>0</v>
      </c>
      <c r="H14" s="23">
        <v>0</v>
      </c>
      <c r="I14" s="23">
        <v>1</v>
      </c>
      <c r="J14" s="23">
        <v>2</v>
      </c>
      <c r="K14" s="23">
        <v>2</v>
      </c>
      <c r="L14" s="23">
        <v>4</v>
      </c>
      <c r="M14" s="23">
        <v>4</v>
      </c>
      <c r="N14" s="23">
        <v>0</v>
      </c>
      <c r="O14" s="23">
        <v>1</v>
      </c>
      <c r="P14" s="24">
        <v>1</v>
      </c>
      <c r="Q14" s="11">
        <f t="shared" si="6"/>
        <v>14</v>
      </c>
      <c r="R14" s="1">
        <f t="shared" si="7"/>
        <v>5</v>
      </c>
      <c r="S14" s="13">
        <f>R14/Q14*100</f>
        <v>35.714285714285715</v>
      </c>
      <c r="T14" s="31"/>
      <c r="U14" s="13">
        <f t="shared" si="5"/>
        <v>1.6664285714285714</v>
      </c>
      <c r="V14" s="46"/>
    </row>
    <row r="15" spans="1:22" ht="15.75" thickBot="1" x14ac:dyDescent="0.3">
      <c r="A15" s="112" t="s">
        <v>28</v>
      </c>
      <c r="B15" s="113"/>
      <c r="C15" s="9">
        <v>15</v>
      </c>
      <c r="D15" s="9"/>
      <c r="E15" s="12">
        <v>0</v>
      </c>
      <c r="F15" s="4">
        <v>0</v>
      </c>
      <c r="G15" s="4">
        <v>2</v>
      </c>
      <c r="H15" s="4">
        <v>0</v>
      </c>
      <c r="I15" s="4">
        <v>0</v>
      </c>
      <c r="J15" s="4">
        <v>6</v>
      </c>
      <c r="K15" s="4">
        <v>7</v>
      </c>
      <c r="L15" s="4">
        <v>0</v>
      </c>
      <c r="M15" s="4">
        <v>0</v>
      </c>
      <c r="N15" s="4">
        <v>0</v>
      </c>
      <c r="O15" s="4">
        <v>0</v>
      </c>
      <c r="P15" s="10">
        <v>0</v>
      </c>
      <c r="Q15" s="12">
        <f t="shared" si="6"/>
        <v>15</v>
      </c>
      <c r="R15" s="4">
        <f t="shared" si="7"/>
        <v>15</v>
      </c>
      <c r="S15" s="30">
        <f>R15/Q15*100</f>
        <v>100</v>
      </c>
      <c r="T15" s="30"/>
      <c r="U15" s="30">
        <f>(E15*4+F15*3.67+G15*3.33+H15*3+I15*2.67+J15*2.33+K15*2+L15*1.67+M15*1.33+N15*1)/Q15</f>
        <v>2.3093333333333335</v>
      </c>
      <c r="V15" s="47"/>
    </row>
    <row r="16" spans="1:22" ht="15" customHeight="1" x14ac:dyDescent="0.25">
      <c r="A16" s="114">
        <v>3</v>
      </c>
      <c r="B16" s="116" t="s">
        <v>38</v>
      </c>
      <c r="C16" s="57">
        <v>41</v>
      </c>
      <c r="D16" s="57" t="s">
        <v>23</v>
      </c>
      <c r="E16" s="58">
        <v>5</v>
      </c>
      <c r="F16" s="59">
        <v>4</v>
      </c>
      <c r="G16" s="59">
        <v>8</v>
      </c>
      <c r="H16" s="59">
        <v>7</v>
      </c>
      <c r="I16" s="59">
        <v>5</v>
      </c>
      <c r="J16" s="59">
        <v>4</v>
      </c>
      <c r="K16" s="59">
        <v>1</v>
      </c>
      <c r="L16" s="59">
        <v>2</v>
      </c>
      <c r="M16" s="59">
        <v>2</v>
      </c>
      <c r="N16" s="59">
        <v>0</v>
      </c>
      <c r="O16" s="59">
        <v>0</v>
      </c>
      <c r="P16" s="60">
        <v>3</v>
      </c>
      <c r="Q16" s="61">
        <f>SUM(E16:O16)</f>
        <v>38</v>
      </c>
      <c r="R16" s="62">
        <f>SUM(E16:K16)</f>
        <v>34</v>
      </c>
      <c r="S16" s="63">
        <f>R16/Q16*100</f>
        <v>89.473684210526315</v>
      </c>
      <c r="T16" s="64"/>
      <c r="U16" s="63">
        <f>(E16*4+F16*3.67+G16*3.33+H16*3+I16*2.67+J16*2.33+K16*2+L16*1.67+M16*1.33+N16*1)/Q16</f>
        <v>2.9734210526315783</v>
      </c>
      <c r="V16" s="65"/>
    </row>
    <row r="17" spans="1:22" ht="15.75" thickBot="1" x14ac:dyDescent="0.3">
      <c r="A17" s="115"/>
      <c r="B17" s="117"/>
      <c r="C17" s="8">
        <v>34</v>
      </c>
      <c r="D17" s="8" t="s">
        <v>29</v>
      </c>
      <c r="E17" s="11">
        <v>15</v>
      </c>
      <c r="F17" s="1">
        <v>7</v>
      </c>
      <c r="G17" s="1">
        <v>3</v>
      </c>
      <c r="H17" s="1">
        <v>2</v>
      </c>
      <c r="I17" s="1">
        <v>2</v>
      </c>
      <c r="J17" s="1">
        <v>2</v>
      </c>
      <c r="K17" s="1">
        <v>0</v>
      </c>
      <c r="L17" s="1">
        <v>0</v>
      </c>
      <c r="M17" s="1">
        <v>1</v>
      </c>
      <c r="N17" s="1">
        <v>0</v>
      </c>
      <c r="O17" s="1">
        <v>1</v>
      </c>
      <c r="P17" s="2">
        <v>1</v>
      </c>
      <c r="Q17" s="11">
        <f>SUM(E17:O17)</f>
        <v>33</v>
      </c>
      <c r="R17" s="1">
        <f>SUM(E17:K17)</f>
        <v>31</v>
      </c>
      <c r="S17" s="13">
        <f t="shared" ref="S17:S18" si="8">R17/Q17*100</f>
        <v>93.939393939393938</v>
      </c>
      <c r="T17" s="26">
        <f>S16-S17</f>
        <v>-4.4657097288676226</v>
      </c>
      <c r="U17" s="13">
        <f t="shared" ref="U17:U19" si="9">(E17*4+F17*3.67+G17*3.33+H17*3+I17*2.67+J17*2.33+K17*2+L17*1.67+M17*1.33+N17*1)/Q17</f>
        <v>3.4245454545454543</v>
      </c>
      <c r="V17" s="45">
        <f>U16-U17</f>
        <v>-0.45112440191387604</v>
      </c>
    </row>
    <row r="18" spans="1:22" ht="15.75" thickBot="1" x14ac:dyDescent="0.3">
      <c r="A18" s="110" t="s">
        <v>26</v>
      </c>
      <c r="B18" s="111"/>
      <c r="C18" s="22">
        <v>39</v>
      </c>
      <c r="D18" s="22"/>
      <c r="E18" s="25">
        <v>0</v>
      </c>
      <c r="F18" s="23">
        <v>4</v>
      </c>
      <c r="G18" s="23">
        <v>11</v>
      </c>
      <c r="H18" s="23">
        <v>5</v>
      </c>
      <c r="I18" s="23">
        <v>7</v>
      </c>
      <c r="J18" s="23">
        <v>4</v>
      </c>
      <c r="K18" s="23">
        <v>3</v>
      </c>
      <c r="L18" s="23">
        <v>2</v>
      </c>
      <c r="M18" s="23">
        <v>1</v>
      </c>
      <c r="N18" s="23">
        <v>1</v>
      </c>
      <c r="O18" s="23">
        <v>0</v>
      </c>
      <c r="P18" s="24">
        <v>1</v>
      </c>
      <c r="Q18" s="11">
        <f t="shared" ref="Q18:Q20" si="10">SUM(E18:O18)</f>
        <v>38</v>
      </c>
      <c r="R18" s="1">
        <f t="shared" ref="R18:R20" si="11">SUM(E18:K18)</f>
        <v>34</v>
      </c>
      <c r="S18" s="13">
        <f t="shared" si="8"/>
        <v>89.473684210526315</v>
      </c>
      <c r="T18" s="13"/>
      <c r="U18" s="13">
        <f t="shared" si="9"/>
        <v>2.7892105263157894</v>
      </c>
      <c r="V18" s="46"/>
    </row>
    <row r="19" spans="1:22" ht="15.75" thickBot="1" x14ac:dyDescent="0.3">
      <c r="A19" s="110" t="s">
        <v>27</v>
      </c>
      <c r="B19" s="111"/>
      <c r="C19" s="22">
        <v>39</v>
      </c>
      <c r="D19" s="22"/>
      <c r="E19" s="25">
        <v>0</v>
      </c>
      <c r="F19" s="23">
        <v>0</v>
      </c>
      <c r="G19" s="23">
        <v>4</v>
      </c>
      <c r="H19" s="23">
        <v>8</v>
      </c>
      <c r="I19" s="23">
        <v>7</v>
      </c>
      <c r="J19" s="23">
        <v>6</v>
      </c>
      <c r="K19" s="23">
        <v>6</v>
      </c>
      <c r="L19" s="23">
        <v>5</v>
      </c>
      <c r="M19" s="23">
        <v>1</v>
      </c>
      <c r="N19" s="23">
        <v>0</v>
      </c>
      <c r="O19" s="23">
        <v>2</v>
      </c>
      <c r="P19" s="24">
        <v>0</v>
      </c>
      <c r="Q19" s="11">
        <f t="shared" si="10"/>
        <v>39</v>
      </c>
      <c r="R19" s="1">
        <f t="shared" si="11"/>
        <v>31</v>
      </c>
      <c r="S19" s="13">
        <f>R19/Q19*100</f>
        <v>79.487179487179489</v>
      </c>
      <c r="T19" s="31"/>
      <c r="U19" s="13">
        <f t="shared" si="9"/>
        <v>2.3505128205128201</v>
      </c>
      <c r="V19" s="46"/>
    </row>
    <row r="20" spans="1:22" ht="15.75" thickBot="1" x14ac:dyDescent="0.3">
      <c r="A20" s="112" t="s">
        <v>28</v>
      </c>
      <c r="B20" s="113"/>
      <c r="C20" s="9">
        <v>39</v>
      </c>
      <c r="D20" s="9"/>
      <c r="E20" s="12">
        <v>12</v>
      </c>
      <c r="F20" s="4">
        <v>5</v>
      </c>
      <c r="G20" s="4">
        <v>8</v>
      </c>
      <c r="H20" s="4">
        <v>4</v>
      </c>
      <c r="I20" s="4">
        <v>3</v>
      </c>
      <c r="J20" s="4">
        <v>5</v>
      </c>
      <c r="K20" s="4">
        <v>2</v>
      </c>
      <c r="L20" s="4">
        <v>0</v>
      </c>
      <c r="M20" s="4">
        <v>0</v>
      </c>
      <c r="N20" s="4">
        <v>0</v>
      </c>
      <c r="O20" s="4">
        <v>0</v>
      </c>
      <c r="P20" s="10">
        <v>0</v>
      </c>
      <c r="Q20" s="12">
        <f t="shared" si="10"/>
        <v>39</v>
      </c>
      <c r="R20" s="4">
        <f t="shared" si="11"/>
        <v>39</v>
      </c>
      <c r="S20" s="30">
        <f>R20/Q20*100</f>
        <v>100</v>
      </c>
      <c r="T20" s="30"/>
      <c r="U20" s="30">
        <f>(E20*4+F20*3.67+G20*3.33+H20*3+I20*2.67+J20*2.33+K20*2+L20*1.67+M20*1.33+N20*1)/Q20</f>
        <v>3.298717948717949</v>
      </c>
      <c r="V20" s="47"/>
    </row>
    <row r="21" spans="1:22" x14ac:dyDescent="0.25">
      <c r="A21" s="114">
        <v>4</v>
      </c>
      <c r="B21" s="116" t="s">
        <v>44</v>
      </c>
      <c r="C21" s="57">
        <v>27</v>
      </c>
      <c r="D21" s="57" t="s">
        <v>23</v>
      </c>
      <c r="E21" s="58">
        <v>3</v>
      </c>
      <c r="F21" s="59">
        <v>3</v>
      </c>
      <c r="G21" s="59">
        <v>4</v>
      </c>
      <c r="H21" s="59">
        <v>5</v>
      </c>
      <c r="I21" s="59">
        <v>5</v>
      </c>
      <c r="J21" s="59">
        <v>2</v>
      </c>
      <c r="K21" s="59">
        <v>4</v>
      </c>
      <c r="L21" s="59">
        <v>0</v>
      </c>
      <c r="M21" s="59">
        <v>1</v>
      </c>
      <c r="N21" s="59">
        <v>0</v>
      </c>
      <c r="O21" s="59">
        <v>0</v>
      </c>
      <c r="P21" s="60">
        <v>0</v>
      </c>
      <c r="Q21" s="61">
        <f>SUM(E21:O21)</f>
        <v>27</v>
      </c>
      <c r="R21" s="62">
        <f>SUM(E21:K21)</f>
        <v>26</v>
      </c>
      <c r="S21" s="63">
        <f>R21/Q21*100</f>
        <v>96.296296296296291</v>
      </c>
      <c r="T21" s="64"/>
      <c r="U21" s="63">
        <f>(E21*4+F21*3.67+G21*3.33+H21*3+I21*2.67+J21*2.33+K21*2+L21*1.67+M21*1.33+N21*1)/Q21</f>
        <v>2.9137037037037032</v>
      </c>
      <c r="V21" s="65"/>
    </row>
    <row r="22" spans="1:22" ht="15.75" thickBot="1" x14ac:dyDescent="0.3">
      <c r="A22" s="115"/>
      <c r="B22" s="117"/>
      <c r="C22" s="8">
        <v>17</v>
      </c>
      <c r="D22" s="8" t="s">
        <v>29</v>
      </c>
      <c r="E22" s="11">
        <v>5</v>
      </c>
      <c r="F22" s="1">
        <v>5</v>
      </c>
      <c r="G22" s="1">
        <v>1</v>
      </c>
      <c r="H22" s="1">
        <v>1</v>
      </c>
      <c r="I22" s="1">
        <v>3</v>
      </c>
      <c r="J22" s="1">
        <v>0</v>
      </c>
      <c r="K22" s="1">
        <v>0</v>
      </c>
      <c r="L22" s="1">
        <v>1</v>
      </c>
      <c r="M22" s="1">
        <v>0</v>
      </c>
      <c r="N22" s="1">
        <v>0</v>
      </c>
      <c r="O22" s="1">
        <v>1</v>
      </c>
      <c r="P22" s="2">
        <v>0</v>
      </c>
      <c r="Q22" s="11">
        <f>SUM(E22:O22)</f>
        <v>17</v>
      </c>
      <c r="R22" s="1">
        <f>SUM(E22:K22)</f>
        <v>15</v>
      </c>
      <c r="S22" s="13">
        <f t="shared" ref="S22:S23" si="12">R22/Q22*100</f>
        <v>88.235294117647058</v>
      </c>
      <c r="T22" s="26">
        <f>S21-S22</f>
        <v>8.0610021786492325</v>
      </c>
      <c r="U22" s="13">
        <f t="shared" ref="U22:U24" si="13">(E22*4+F22*3.67+G22*3.33+H22*3+I22*2.67+J22*2.33+K22*2+L22*1.67+M22*1.33+N22*1)/Q22</f>
        <v>3.1976470588235295</v>
      </c>
      <c r="V22" s="45">
        <f>U21-U22</f>
        <v>-0.28394335511982627</v>
      </c>
    </row>
    <row r="23" spans="1:22" ht="15.75" thickBot="1" x14ac:dyDescent="0.3">
      <c r="A23" s="110" t="s">
        <v>26</v>
      </c>
      <c r="B23" s="111"/>
      <c r="C23" s="22">
        <v>27</v>
      </c>
      <c r="D23" s="22"/>
      <c r="E23" s="25">
        <v>0</v>
      </c>
      <c r="F23" s="23">
        <v>1</v>
      </c>
      <c r="G23" s="23">
        <v>6</v>
      </c>
      <c r="H23" s="23">
        <v>3</v>
      </c>
      <c r="I23" s="23">
        <v>5</v>
      </c>
      <c r="J23" s="23">
        <v>2</v>
      </c>
      <c r="K23" s="23">
        <v>6</v>
      </c>
      <c r="L23" s="23">
        <v>4</v>
      </c>
      <c r="M23" s="23">
        <v>0</v>
      </c>
      <c r="N23" s="23">
        <v>0</v>
      </c>
      <c r="O23" s="23">
        <v>0</v>
      </c>
      <c r="P23" s="24">
        <v>0</v>
      </c>
      <c r="Q23" s="11">
        <f t="shared" ref="Q23:Q25" si="14">SUM(E23:O23)</f>
        <v>27</v>
      </c>
      <c r="R23" s="1">
        <f t="shared" ref="R23:R25" si="15">SUM(E23:K23)</f>
        <v>23</v>
      </c>
      <c r="S23" s="13">
        <f t="shared" si="12"/>
        <v>85.18518518518519</v>
      </c>
      <c r="T23" s="13"/>
      <c r="U23" s="13">
        <f t="shared" si="13"/>
        <v>2.5681481481481483</v>
      </c>
      <c r="V23" s="46"/>
    </row>
    <row r="24" spans="1:22" ht="15.75" thickBot="1" x14ac:dyDescent="0.3">
      <c r="A24" s="110" t="s">
        <v>27</v>
      </c>
      <c r="B24" s="111"/>
      <c r="C24" s="22">
        <v>27</v>
      </c>
      <c r="D24" s="22"/>
      <c r="E24" s="25">
        <v>0</v>
      </c>
      <c r="F24" s="23">
        <v>0</v>
      </c>
      <c r="G24" s="23">
        <v>5</v>
      </c>
      <c r="H24" s="23">
        <v>6</v>
      </c>
      <c r="I24" s="23">
        <v>3</v>
      </c>
      <c r="J24" s="23">
        <v>8</v>
      </c>
      <c r="K24" s="23">
        <v>3</v>
      </c>
      <c r="L24" s="23">
        <v>2</v>
      </c>
      <c r="M24" s="23">
        <v>0</v>
      </c>
      <c r="N24" s="23">
        <v>0</v>
      </c>
      <c r="O24" s="23">
        <v>0</v>
      </c>
      <c r="P24" s="24">
        <v>0</v>
      </c>
      <c r="Q24" s="11">
        <f t="shared" si="14"/>
        <v>27</v>
      </c>
      <c r="R24" s="1">
        <f t="shared" si="15"/>
        <v>25</v>
      </c>
      <c r="S24" s="13">
        <f>R24/Q24*100</f>
        <v>92.592592592592595</v>
      </c>
      <c r="T24" s="31"/>
      <c r="U24" s="13">
        <f t="shared" si="13"/>
        <v>2.6162962962962961</v>
      </c>
      <c r="V24" s="46"/>
    </row>
    <row r="25" spans="1:22" ht="15.75" thickBot="1" x14ac:dyDescent="0.3">
      <c r="A25" s="112" t="s">
        <v>28</v>
      </c>
      <c r="B25" s="113"/>
      <c r="C25" s="9">
        <v>27</v>
      </c>
      <c r="D25" s="9"/>
      <c r="E25" s="12">
        <v>1</v>
      </c>
      <c r="F25" s="4">
        <v>1</v>
      </c>
      <c r="G25" s="4">
        <v>7</v>
      </c>
      <c r="H25" s="4">
        <v>4</v>
      </c>
      <c r="I25" s="4">
        <v>5</v>
      </c>
      <c r="J25" s="4">
        <v>1</v>
      </c>
      <c r="K25" s="4">
        <v>7</v>
      </c>
      <c r="L25" s="4">
        <v>1</v>
      </c>
      <c r="M25" s="4">
        <v>0</v>
      </c>
      <c r="N25" s="4">
        <v>0</v>
      </c>
      <c r="O25" s="4">
        <v>0</v>
      </c>
      <c r="P25" s="10">
        <v>0</v>
      </c>
      <c r="Q25" s="12">
        <f t="shared" si="14"/>
        <v>27</v>
      </c>
      <c r="R25" s="4">
        <f t="shared" si="15"/>
        <v>26</v>
      </c>
      <c r="S25" s="30">
        <f>R25/Q25*100</f>
        <v>96.296296296296291</v>
      </c>
      <c r="T25" s="30"/>
      <c r="U25" s="30">
        <f>(E25*4+F25*3.67+G25*3.33+H25*3+I25*2.67+J25*2.33+K25*2+L25*1.67+M25*1.33+N25*1)/Q25</f>
        <v>2.7529629629629628</v>
      </c>
      <c r="V25" s="47"/>
    </row>
    <row r="26" spans="1:22" ht="15" customHeight="1" x14ac:dyDescent="0.25">
      <c r="A26" s="114">
        <v>5</v>
      </c>
      <c r="B26" s="116" t="s">
        <v>30</v>
      </c>
      <c r="C26" s="57">
        <v>31</v>
      </c>
      <c r="D26" s="57" t="s">
        <v>23</v>
      </c>
      <c r="E26" s="58">
        <v>3</v>
      </c>
      <c r="F26" s="59">
        <v>2</v>
      </c>
      <c r="G26" s="59">
        <v>6</v>
      </c>
      <c r="H26" s="59">
        <v>7</v>
      </c>
      <c r="I26" s="59">
        <v>4</v>
      </c>
      <c r="J26" s="59">
        <v>3</v>
      </c>
      <c r="K26" s="59">
        <v>3</v>
      </c>
      <c r="L26" s="59">
        <v>1</v>
      </c>
      <c r="M26" s="59">
        <v>1</v>
      </c>
      <c r="N26" s="59">
        <v>0</v>
      </c>
      <c r="O26" s="59">
        <v>0</v>
      </c>
      <c r="P26" s="60">
        <v>1</v>
      </c>
      <c r="Q26" s="61">
        <f>SUM(E26:O26)</f>
        <v>30</v>
      </c>
      <c r="R26" s="62">
        <f>SUM(E26:K26)</f>
        <v>28</v>
      </c>
      <c r="S26" s="63">
        <f>R26/Q26*100</f>
        <v>93.333333333333329</v>
      </c>
      <c r="T26" s="64"/>
      <c r="U26" s="63">
        <f>(E26*4+F26*3.67+G26*3.33+H26*3+I26*2.67+J26*2.33+K26*2+L26*1.67+M26*1.33+N26*1)/Q26</f>
        <v>2.8996666666666666</v>
      </c>
      <c r="V26" s="65"/>
    </row>
    <row r="27" spans="1:22" ht="15.75" thickBot="1" x14ac:dyDescent="0.3">
      <c r="A27" s="115"/>
      <c r="B27" s="117"/>
      <c r="C27" s="8">
        <v>42</v>
      </c>
      <c r="D27" s="8" t="s">
        <v>29</v>
      </c>
      <c r="E27" s="11">
        <v>9</v>
      </c>
      <c r="F27" s="1">
        <v>5</v>
      </c>
      <c r="G27" s="1">
        <v>7</v>
      </c>
      <c r="H27" s="1">
        <v>6</v>
      </c>
      <c r="I27" s="1">
        <v>2</v>
      </c>
      <c r="J27" s="1">
        <v>4</v>
      </c>
      <c r="K27" s="1">
        <v>3</v>
      </c>
      <c r="L27" s="1">
        <v>2</v>
      </c>
      <c r="M27" s="1">
        <v>1</v>
      </c>
      <c r="N27" s="1">
        <v>2</v>
      </c>
      <c r="O27" s="1">
        <v>1</v>
      </c>
      <c r="P27" s="2">
        <v>0</v>
      </c>
      <c r="Q27" s="11">
        <f>SUM(E27:O27)</f>
        <v>42</v>
      </c>
      <c r="R27" s="1">
        <f t="shared" ref="R27:R30" si="16">SUM(E27:K27)</f>
        <v>36</v>
      </c>
      <c r="S27" s="13">
        <f t="shared" ref="S27:S30" si="17">R27/Q27*100</f>
        <v>85.714285714285708</v>
      </c>
      <c r="T27" s="26">
        <f>S26-S27</f>
        <v>7.6190476190476204</v>
      </c>
      <c r="U27" s="13">
        <f t="shared" ref="U27:U30" si="18">(E27*4+F27*3.67+G27*3.33+H27*3+I27*2.67+J27*2.33+K27*2+L27*1.67+M27*1.33+N27*1)/Q27</f>
        <v>2.9283333333333332</v>
      </c>
      <c r="V27" s="45">
        <f>U26-U27</f>
        <v>-2.8666666666666618E-2</v>
      </c>
    </row>
    <row r="28" spans="1:22" ht="15.75" thickBot="1" x14ac:dyDescent="0.3">
      <c r="A28" s="110" t="s">
        <v>26</v>
      </c>
      <c r="B28" s="111"/>
      <c r="C28" s="22">
        <v>31</v>
      </c>
      <c r="D28" s="22"/>
      <c r="E28" s="25">
        <v>0</v>
      </c>
      <c r="F28" s="23">
        <v>2</v>
      </c>
      <c r="G28" s="23">
        <v>6</v>
      </c>
      <c r="H28" s="23">
        <v>7</v>
      </c>
      <c r="I28" s="23">
        <v>7</v>
      </c>
      <c r="J28" s="23">
        <v>3</v>
      </c>
      <c r="K28" s="23">
        <v>2</v>
      </c>
      <c r="L28" s="23">
        <v>1</v>
      </c>
      <c r="M28" s="23">
        <v>2</v>
      </c>
      <c r="N28" s="23">
        <v>1</v>
      </c>
      <c r="O28" s="23">
        <v>0</v>
      </c>
      <c r="P28" s="24">
        <v>0</v>
      </c>
      <c r="Q28" s="11">
        <f>SUM(E28:O28)</f>
        <v>31</v>
      </c>
      <c r="R28" s="1">
        <f t="shared" si="16"/>
        <v>27</v>
      </c>
      <c r="S28" s="13">
        <f t="shared" si="17"/>
        <v>87.096774193548384</v>
      </c>
      <c r="T28" s="13"/>
      <c r="U28" s="13">
        <f t="shared" si="18"/>
        <v>2.6880645161290317</v>
      </c>
      <c r="V28" s="46"/>
    </row>
    <row r="29" spans="1:22" ht="15" customHeight="1" thickBot="1" x14ac:dyDescent="0.3">
      <c r="A29" s="110" t="s">
        <v>27</v>
      </c>
      <c r="B29" s="111"/>
      <c r="C29" s="22">
        <v>31</v>
      </c>
      <c r="D29" s="22"/>
      <c r="E29" s="25">
        <v>0</v>
      </c>
      <c r="F29" s="23">
        <v>2</v>
      </c>
      <c r="G29" s="23">
        <v>6</v>
      </c>
      <c r="H29" s="23">
        <v>7</v>
      </c>
      <c r="I29" s="23">
        <v>7</v>
      </c>
      <c r="J29" s="23">
        <v>3</v>
      </c>
      <c r="K29" s="23">
        <v>2</v>
      </c>
      <c r="L29" s="23">
        <v>1</v>
      </c>
      <c r="M29" s="23">
        <v>2</v>
      </c>
      <c r="N29" s="23">
        <v>1</v>
      </c>
      <c r="O29" s="23">
        <v>0</v>
      </c>
      <c r="P29" s="24">
        <v>0</v>
      </c>
      <c r="Q29" s="11">
        <f t="shared" ref="Q29:Q30" si="19">SUM(E29:O29)</f>
        <v>31</v>
      </c>
      <c r="R29" s="1">
        <f t="shared" si="16"/>
        <v>27</v>
      </c>
      <c r="S29" s="13">
        <f t="shared" si="17"/>
        <v>87.096774193548384</v>
      </c>
      <c r="T29" s="31"/>
      <c r="U29" s="13">
        <f t="shared" si="18"/>
        <v>2.6880645161290317</v>
      </c>
      <c r="V29" s="46"/>
    </row>
    <row r="30" spans="1:22" ht="15.75" thickBot="1" x14ac:dyDescent="0.3">
      <c r="A30" s="112" t="s">
        <v>28</v>
      </c>
      <c r="B30" s="113"/>
      <c r="C30" s="9">
        <v>31</v>
      </c>
      <c r="D30" s="9"/>
      <c r="E30" s="25">
        <v>0</v>
      </c>
      <c r="F30" s="23">
        <v>2</v>
      </c>
      <c r="G30" s="23">
        <v>6</v>
      </c>
      <c r="H30" s="23">
        <v>7</v>
      </c>
      <c r="I30" s="23">
        <v>7</v>
      </c>
      <c r="J30" s="23">
        <v>3</v>
      </c>
      <c r="K30" s="23">
        <v>6</v>
      </c>
      <c r="L30" s="23">
        <v>0</v>
      </c>
      <c r="M30" s="23">
        <v>0</v>
      </c>
      <c r="N30" s="23">
        <v>0</v>
      </c>
      <c r="O30" s="23">
        <v>0</v>
      </c>
      <c r="P30" s="24">
        <v>0</v>
      </c>
      <c r="Q30" s="12">
        <f t="shared" si="19"/>
        <v>31</v>
      </c>
      <c r="R30" s="4">
        <f t="shared" si="16"/>
        <v>31</v>
      </c>
      <c r="S30" s="30">
        <f t="shared" si="17"/>
        <v>100</v>
      </c>
      <c r="T30" s="30"/>
      <c r="U30" s="30">
        <f t="shared" si="18"/>
        <v>2.7741935483870965</v>
      </c>
      <c r="V30" s="47"/>
    </row>
    <row r="31" spans="1:22" x14ac:dyDescent="0.25">
      <c r="A31" s="114">
        <v>6</v>
      </c>
      <c r="B31" s="116" t="s">
        <v>45</v>
      </c>
      <c r="C31" s="57">
        <v>24</v>
      </c>
      <c r="D31" s="57" t="s">
        <v>23</v>
      </c>
      <c r="E31" s="58">
        <v>3</v>
      </c>
      <c r="F31" s="59">
        <v>4</v>
      </c>
      <c r="G31" s="59">
        <v>2</v>
      </c>
      <c r="H31" s="59">
        <v>2</v>
      </c>
      <c r="I31" s="59">
        <v>3</v>
      </c>
      <c r="J31" s="59">
        <v>0</v>
      </c>
      <c r="K31" s="59">
        <v>2</v>
      </c>
      <c r="L31" s="59">
        <v>2</v>
      </c>
      <c r="M31" s="59">
        <v>0</v>
      </c>
      <c r="N31" s="59">
        <v>0</v>
      </c>
      <c r="O31" s="59">
        <v>1</v>
      </c>
      <c r="P31" s="60">
        <v>0</v>
      </c>
      <c r="Q31" s="61">
        <f>SUM(E31:O31)</f>
        <v>19</v>
      </c>
      <c r="R31" s="62">
        <f>SUM(E31:K31)</f>
        <v>16</v>
      </c>
      <c r="S31" s="63">
        <f>R31/Q31*100</f>
        <v>84.210526315789465</v>
      </c>
      <c r="T31" s="64"/>
      <c r="U31" s="63">
        <f>(E31*4+F31*3.67+G31*3.33+H31*3+I31*2.67+J31*2.33+K31*2+L31*1.67+M31*1.33+N31*1)/Q31</f>
        <v>2.878421052631579</v>
      </c>
      <c r="V31" s="65"/>
    </row>
    <row r="32" spans="1:22" ht="15.75" thickBot="1" x14ac:dyDescent="0.3">
      <c r="A32" s="115"/>
      <c r="B32" s="117"/>
      <c r="C32" s="93">
        <v>30</v>
      </c>
      <c r="D32" s="93" t="s">
        <v>29</v>
      </c>
      <c r="E32" s="98">
        <v>11</v>
      </c>
      <c r="F32" s="98">
        <v>5</v>
      </c>
      <c r="G32" s="98">
        <v>1</v>
      </c>
      <c r="H32" s="98">
        <v>2</v>
      </c>
      <c r="I32" s="98">
        <v>6</v>
      </c>
      <c r="J32" s="98">
        <v>3</v>
      </c>
      <c r="K32" s="98">
        <v>0</v>
      </c>
      <c r="L32" s="98">
        <v>0</v>
      </c>
      <c r="M32" s="98">
        <v>0</v>
      </c>
      <c r="N32" s="98">
        <v>0</v>
      </c>
      <c r="O32" s="98">
        <v>2</v>
      </c>
      <c r="P32" s="99"/>
      <c r="Q32" s="99">
        <f t="shared" ref="Q32" si="20">SUM(E32:O32)</f>
        <v>30</v>
      </c>
      <c r="R32" s="99">
        <f t="shared" ref="R32" si="21">SUM(E32:K32)</f>
        <v>28</v>
      </c>
      <c r="S32" s="100">
        <f t="shared" ref="S32" si="22">R32/Q32*100</f>
        <v>93.333333333333329</v>
      </c>
      <c r="T32" s="101"/>
      <c r="U32" s="100">
        <f t="shared" ref="U32" si="23">(E32*4+F32*3.67+G32*3.33+H32*3+I32*2.67+J32*2.33+K32*2+L32*1.67+M32*1.33+N32*1)/Q32</f>
        <v>3.1563333333333334</v>
      </c>
      <c r="V32" s="45">
        <f>U31-U32</f>
        <v>-0.27791228070175444</v>
      </c>
    </row>
    <row r="33" spans="1:22" ht="15.75" thickBot="1" x14ac:dyDescent="0.3">
      <c r="A33" s="110" t="s">
        <v>26</v>
      </c>
      <c r="B33" s="111"/>
      <c r="C33" s="22">
        <v>24</v>
      </c>
      <c r="D33" s="22"/>
      <c r="E33" s="25">
        <v>1</v>
      </c>
      <c r="F33" s="23">
        <v>5</v>
      </c>
      <c r="G33" s="23">
        <v>9</v>
      </c>
      <c r="H33" s="23">
        <v>3</v>
      </c>
      <c r="I33" s="23">
        <v>3</v>
      </c>
      <c r="J33" s="23">
        <v>3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4">
        <v>0</v>
      </c>
      <c r="Q33" s="11">
        <f t="shared" ref="Q33:Q35" si="24">SUM(E33:O33)</f>
        <v>24</v>
      </c>
      <c r="R33" s="1">
        <f t="shared" ref="R33:R35" si="25">SUM(E33:K33)</f>
        <v>24</v>
      </c>
      <c r="S33" s="13">
        <f t="shared" ref="S33" si="26">R33/Q33*100</f>
        <v>100</v>
      </c>
      <c r="T33" s="13"/>
      <c r="U33" s="13">
        <f t="shared" ref="U33:U34" si="27">(E33*4+F33*3.67+G33*3.33+H33*3+I33*2.67+J33*2.33+K33*2+L33*1.67+M33*1.33+N33*1)/Q33</f>
        <v>3.1799999999999997</v>
      </c>
      <c r="V33" s="46"/>
    </row>
    <row r="34" spans="1:22" ht="15.75" thickBot="1" x14ac:dyDescent="0.3">
      <c r="A34" s="110" t="s">
        <v>27</v>
      </c>
      <c r="B34" s="111"/>
      <c r="C34" s="22">
        <v>24</v>
      </c>
      <c r="D34" s="22"/>
      <c r="E34" s="25">
        <v>1</v>
      </c>
      <c r="F34" s="23">
        <v>5</v>
      </c>
      <c r="G34" s="23">
        <v>9</v>
      </c>
      <c r="H34" s="23">
        <v>3</v>
      </c>
      <c r="I34" s="23">
        <v>3</v>
      </c>
      <c r="J34" s="23">
        <v>3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4">
        <v>0</v>
      </c>
      <c r="Q34" s="11">
        <f t="shared" si="24"/>
        <v>24</v>
      </c>
      <c r="R34" s="1">
        <f t="shared" si="25"/>
        <v>24</v>
      </c>
      <c r="S34" s="13">
        <f>R34/Q34*100</f>
        <v>100</v>
      </c>
      <c r="T34" s="31"/>
      <c r="U34" s="13">
        <f t="shared" si="27"/>
        <v>3.1799999999999997</v>
      </c>
      <c r="V34" s="46"/>
    </row>
    <row r="35" spans="1:22" ht="15.75" thickBot="1" x14ac:dyDescent="0.3">
      <c r="A35" s="112" t="s">
        <v>28</v>
      </c>
      <c r="B35" s="113"/>
      <c r="C35" s="9">
        <v>24</v>
      </c>
      <c r="D35" s="9"/>
      <c r="E35" s="12">
        <v>2</v>
      </c>
      <c r="F35" s="4">
        <v>3</v>
      </c>
      <c r="G35" s="4">
        <v>7</v>
      </c>
      <c r="H35" s="4">
        <v>5</v>
      </c>
      <c r="I35" s="4">
        <v>2</v>
      </c>
      <c r="J35" s="4">
        <v>2</v>
      </c>
      <c r="K35" s="4">
        <v>3</v>
      </c>
      <c r="L35" s="4">
        <v>0</v>
      </c>
      <c r="M35" s="4">
        <v>0</v>
      </c>
      <c r="N35" s="4">
        <v>0</v>
      </c>
      <c r="O35" s="4">
        <v>0</v>
      </c>
      <c r="P35" s="10">
        <v>0</v>
      </c>
      <c r="Q35" s="12">
        <f t="shared" si="24"/>
        <v>24</v>
      </c>
      <c r="R35" s="4">
        <f t="shared" si="25"/>
        <v>24</v>
      </c>
      <c r="S35" s="30">
        <f>R35/Q35*100</f>
        <v>100</v>
      </c>
      <c r="T35" s="30"/>
      <c r="U35" s="30">
        <f>(E35*4+F35*3.67+G35*3.33+H35*3+I35*2.67+J35*2.33+K35*2+L35*1.67+M35*1.33+N35*1)/Q35</f>
        <v>3.0549999999999997</v>
      </c>
      <c r="V35" s="47"/>
    </row>
    <row r="36" spans="1:22" x14ac:dyDescent="0.25">
      <c r="A36" s="114">
        <v>7</v>
      </c>
      <c r="B36" s="116" t="s">
        <v>21</v>
      </c>
      <c r="C36" s="57">
        <v>16</v>
      </c>
      <c r="D36" s="57" t="s">
        <v>23</v>
      </c>
      <c r="E36" s="58">
        <v>0</v>
      </c>
      <c r="F36" s="59">
        <v>2</v>
      </c>
      <c r="G36" s="59">
        <v>2</v>
      </c>
      <c r="H36" s="59">
        <v>3</v>
      </c>
      <c r="I36" s="59">
        <v>2</v>
      </c>
      <c r="J36" s="59">
        <v>3</v>
      </c>
      <c r="K36" s="59">
        <v>0</v>
      </c>
      <c r="L36" s="59">
        <v>1</v>
      </c>
      <c r="M36" s="59">
        <v>1</v>
      </c>
      <c r="N36" s="59">
        <v>0</v>
      </c>
      <c r="O36" s="59">
        <v>0</v>
      </c>
      <c r="P36" s="60">
        <v>2</v>
      </c>
      <c r="Q36" s="61">
        <f>SUM(E36:O36)</f>
        <v>14</v>
      </c>
      <c r="R36" s="62">
        <f>SUM(E36:K36)</f>
        <v>12</v>
      </c>
      <c r="S36" s="63">
        <f>R36/Q36*100</f>
        <v>85.714285714285708</v>
      </c>
      <c r="T36" s="64"/>
      <c r="U36" s="63">
        <f>(E36*4+F36*3.67+G36*3.33+H36*3+I36*2.67+J36*2.33+K36*2+L36*1.67+M36*1.33+N36*1)/Q36</f>
        <v>2.7378571428571425</v>
      </c>
      <c r="V36" s="65"/>
    </row>
    <row r="37" spans="1:22" ht="15.75" thickBot="1" x14ac:dyDescent="0.3">
      <c r="A37" s="115"/>
      <c r="B37" s="117"/>
      <c r="C37" s="8">
        <v>20</v>
      </c>
      <c r="D37" s="8" t="s">
        <v>29</v>
      </c>
      <c r="E37" s="11">
        <v>3</v>
      </c>
      <c r="F37" s="1">
        <v>1</v>
      </c>
      <c r="G37" s="1">
        <v>4</v>
      </c>
      <c r="H37" s="1">
        <v>1</v>
      </c>
      <c r="I37" s="1">
        <v>4</v>
      </c>
      <c r="J37" s="1">
        <v>3</v>
      </c>
      <c r="K37" s="1">
        <v>2</v>
      </c>
      <c r="L37" s="1">
        <v>0</v>
      </c>
      <c r="M37" s="1">
        <v>1</v>
      </c>
      <c r="N37" s="1">
        <v>0</v>
      </c>
      <c r="O37" s="1">
        <v>0</v>
      </c>
      <c r="P37" s="2">
        <v>1</v>
      </c>
      <c r="Q37" s="11">
        <f>SUM(E37:O37)</f>
        <v>19</v>
      </c>
      <c r="R37" s="1">
        <f t="shared" ref="R37:R40" si="28">SUM(E37:K37)</f>
        <v>18</v>
      </c>
      <c r="S37" s="13">
        <f t="shared" ref="S37:S40" si="29">R37/Q37*100</f>
        <v>94.73684210526315</v>
      </c>
      <c r="T37" s="26">
        <f>S36-S37</f>
        <v>-9.0225563909774422</v>
      </c>
      <c r="U37" s="13">
        <f t="shared" ref="U37:U40" si="30">(E37*4+F37*3.67+G37*3.33+H37*3+I37*2.67+J37*2.33+K37*2+L37*1.67+M37*1.33+N37*1)/Q37</f>
        <v>2.8942105263157898</v>
      </c>
      <c r="V37" s="45">
        <f>U36-U37</f>
        <v>-0.15635338345864724</v>
      </c>
    </row>
    <row r="38" spans="1:22" ht="15.75" thickBot="1" x14ac:dyDescent="0.3">
      <c r="A38" s="110" t="s">
        <v>26</v>
      </c>
      <c r="B38" s="111"/>
      <c r="C38" s="22">
        <v>15</v>
      </c>
      <c r="D38" s="22"/>
      <c r="E38" s="25">
        <v>0</v>
      </c>
      <c r="F38" s="23">
        <v>0</v>
      </c>
      <c r="G38" s="23">
        <v>1</v>
      </c>
      <c r="H38" s="23">
        <v>2</v>
      </c>
      <c r="I38" s="23">
        <v>4</v>
      </c>
      <c r="J38" s="23">
        <v>1</v>
      </c>
      <c r="K38" s="23">
        <v>2</v>
      </c>
      <c r="L38" s="23">
        <v>1</v>
      </c>
      <c r="M38" s="23">
        <v>1</v>
      </c>
      <c r="N38" s="23">
        <v>2</v>
      </c>
      <c r="O38" s="23">
        <v>1</v>
      </c>
      <c r="P38" s="24">
        <v>0</v>
      </c>
      <c r="Q38" s="11">
        <f t="shared" ref="Q38:Q40" si="31">SUM(E38:O38)</f>
        <v>15</v>
      </c>
      <c r="R38" s="1">
        <f t="shared" si="28"/>
        <v>10</v>
      </c>
      <c r="S38" s="13">
        <f t="shared" si="29"/>
        <v>66.666666666666657</v>
      </c>
      <c r="T38" s="13"/>
      <c r="U38" s="13">
        <f t="shared" si="30"/>
        <v>2.0893333333333333</v>
      </c>
      <c r="V38" s="46"/>
    </row>
    <row r="39" spans="1:22" ht="15.75" customHeight="1" thickBot="1" x14ac:dyDescent="0.3">
      <c r="A39" s="110" t="s">
        <v>27</v>
      </c>
      <c r="B39" s="111"/>
      <c r="C39" s="22">
        <v>15</v>
      </c>
      <c r="D39" s="22"/>
      <c r="E39" s="25">
        <v>0</v>
      </c>
      <c r="F39" s="23">
        <v>0</v>
      </c>
      <c r="G39" s="23">
        <v>0</v>
      </c>
      <c r="H39" s="23">
        <v>1</v>
      </c>
      <c r="I39" s="23">
        <v>1</v>
      </c>
      <c r="J39" s="23">
        <v>1</v>
      </c>
      <c r="K39" s="23">
        <v>3</v>
      </c>
      <c r="L39" s="23">
        <v>4</v>
      </c>
      <c r="M39" s="23">
        <v>0</v>
      </c>
      <c r="N39" s="23">
        <v>2</v>
      </c>
      <c r="O39" s="23">
        <v>3</v>
      </c>
      <c r="P39" s="24">
        <v>0</v>
      </c>
      <c r="Q39" s="11">
        <f t="shared" si="31"/>
        <v>15</v>
      </c>
      <c r="R39" s="1">
        <f t="shared" si="28"/>
        <v>6</v>
      </c>
      <c r="S39" s="13">
        <f t="shared" si="29"/>
        <v>40</v>
      </c>
      <c r="T39" s="31"/>
      <c r="U39" s="13">
        <f t="shared" si="30"/>
        <v>1.512</v>
      </c>
      <c r="V39" s="46"/>
    </row>
    <row r="40" spans="1:22" ht="15.75" thickBot="1" x14ac:dyDescent="0.3">
      <c r="A40" s="112" t="s">
        <v>28</v>
      </c>
      <c r="B40" s="113"/>
      <c r="C40" s="9">
        <v>15</v>
      </c>
      <c r="D40" s="9"/>
      <c r="E40" s="12">
        <v>0</v>
      </c>
      <c r="F40" s="4">
        <v>0</v>
      </c>
      <c r="G40" s="4">
        <v>2</v>
      </c>
      <c r="H40" s="4">
        <v>1</v>
      </c>
      <c r="I40" s="4">
        <v>3</v>
      </c>
      <c r="J40" s="4">
        <v>4</v>
      </c>
      <c r="K40" s="4">
        <v>5</v>
      </c>
      <c r="L40" s="4">
        <v>0</v>
      </c>
      <c r="M40" s="4">
        <v>0</v>
      </c>
      <c r="N40" s="4">
        <v>0</v>
      </c>
      <c r="O40" s="4">
        <v>0</v>
      </c>
      <c r="P40" s="10">
        <v>0</v>
      </c>
      <c r="Q40" s="12">
        <f t="shared" si="31"/>
        <v>15</v>
      </c>
      <c r="R40" s="4">
        <f t="shared" si="28"/>
        <v>15</v>
      </c>
      <c r="S40" s="30">
        <f t="shared" si="29"/>
        <v>100</v>
      </c>
      <c r="T40" s="30"/>
      <c r="U40" s="30">
        <f t="shared" si="30"/>
        <v>2.4660000000000002</v>
      </c>
      <c r="V40" s="47"/>
    </row>
    <row r="41" spans="1:22" x14ac:dyDescent="0.25">
      <c r="A41" s="114">
        <v>8</v>
      </c>
      <c r="B41" s="116" t="s">
        <v>36</v>
      </c>
      <c r="C41" s="57">
        <v>26</v>
      </c>
      <c r="D41" s="57" t="s">
        <v>23</v>
      </c>
      <c r="E41" s="58">
        <v>2</v>
      </c>
      <c r="F41" s="59">
        <v>0</v>
      </c>
      <c r="G41" s="59">
        <v>5</v>
      </c>
      <c r="H41" s="59">
        <v>4</v>
      </c>
      <c r="I41" s="59">
        <v>5</v>
      </c>
      <c r="J41" s="59">
        <v>4</v>
      </c>
      <c r="K41" s="59">
        <v>3</v>
      </c>
      <c r="L41" s="59">
        <v>2</v>
      </c>
      <c r="M41" s="59">
        <v>1</v>
      </c>
      <c r="N41" s="59">
        <v>0</v>
      </c>
      <c r="O41" s="59">
        <v>0</v>
      </c>
      <c r="P41" s="60">
        <v>0</v>
      </c>
      <c r="Q41" s="61">
        <f>SUM(E41:O41)</f>
        <v>26</v>
      </c>
      <c r="R41" s="62">
        <f>SUM(E41:K41)</f>
        <v>23</v>
      </c>
      <c r="S41" s="63">
        <f>R41/Q41*100</f>
        <v>88.461538461538453</v>
      </c>
      <c r="T41" s="64"/>
      <c r="U41" s="63">
        <f>(E41*4+F41*3.67+G41*3.33+H41*3+I41*2.67+J41*2.33+K41*2+L41*1.67+M41*1.33+N41*1)/Q41</f>
        <v>2.6919230769230769</v>
      </c>
      <c r="V41" s="65"/>
    </row>
    <row r="42" spans="1:22" ht="15.75" thickBot="1" x14ac:dyDescent="0.3">
      <c r="A42" s="115"/>
      <c r="B42" s="117"/>
      <c r="C42" s="8">
        <v>29</v>
      </c>
      <c r="D42" s="8" t="s">
        <v>29</v>
      </c>
      <c r="E42" s="11">
        <v>4</v>
      </c>
      <c r="F42" s="1">
        <v>2</v>
      </c>
      <c r="G42" s="1">
        <v>6</v>
      </c>
      <c r="H42" s="1">
        <v>2</v>
      </c>
      <c r="I42" s="1">
        <v>5</v>
      </c>
      <c r="J42" s="1">
        <v>3</v>
      </c>
      <c r="K42" s="1">
        <v>3</v>
      </c>
      <c r="L42" s="1">
        <v>0</v>
      </c>
      <c r="M42" s="1">
        <v>2</v>
      </c>
      <c r="N42" s="1">
        <v>1</v>
      </c>
      <c r="O42" s="1">
        <v>1</v>
      </c>
      <c r="P42" s="2">
        <v>0</v>
      </c>
      <c r="Q42" s="11">
        <f>SUM(E42:O42)</f>
        <v>29</v>
      </c>
      <c r="R42" s="1">
        <f t="shared" ref="R42:R45" si="32">SUM(E42:K42)</f>
        <v>25</v>
      </c>
      <c r="S42" s="13">
        <f t="shared" ref="S42:S45" si="33">R42/Q42*100</f>
        <v>86.206896551724128</v>
      </c>
      <c r="T42" s="26">
        <f>S41-S42</f>
        <v>2.2546419098143247</v>
      </c>
      <c r="U42" s="13">
        <f t="shared" ref="U42:U45" si="34">(E42*4+F42*3.67+G42*3.33+H42*3+I42*2.67+J42*2.33+K42*2+L42*1.67+M42*1.33+N42*1)/Q42</f>
        <v>2.7351724137931033</v>
      </c>
      <c r="V42" s="45">
        <f>U41-U42</f>
        <v>-4.3249336870026411E-2</v>
      </c>
    </row>
    <row r="43" spans="1:22" ht="15.75" thickBot="1" x14ac:dyDescent="0.3">
      <c r="A43" s="110" t="s">
        <v>26</v>
      </c>
      <c r="B43" s="111"/>
      <c r="C43" s="22">
        <v>26</v>
      </c>
      <c r="D43" s="22"/>
      <c r="E43" s="25">
        <v>1</v>
      </c>
      <c r="F43" s="23">
        <v>2</v>
      </c>
      <c r="G43" s="23">
        <v>3</v>
      </c>
      <c r="H43" s="23">
        <v>2</v>
      </c>
      <c r="I43" s="23">
        <v>3</v>
      </c>
      <c r="J43" s="23">
        <v>4</v>
      </c>
      <c r="K43" s="23">
        <v>5</v>
      </c>
      <c r="L43" s="23">
        <v>1</v>
      </c>
      <c r="M43" s="23">
        <v>1</v>
      </c>
      <c r="N43" s="23">
        <v>2</v>
      </c>
      <c r="O43" s="23">
        <v>2</v>
      </c>
      <c r="P43" s="24">
        <v>0</v>
      </c>
      <c r="Q43" s="11">
        <f t="shared" ref="Q43:Q45" si="35">SUM(E43:O43)</f>
        <v>26</v>
      </c>
      <c r="R43" s="1">
        <f t="shared" si="32"/>
        <v>20</v>
      </c>
      <c r="S43" s="13">
        <f t="shared" si="33"/>
        <v>76.923076923076934</v>
      </c>
      <c r="T43" s="13"/>
      <c r="U43" s="13">
        <f t="shared" si="34"/>
        <v>2.2946153846153843</v>
      </c>
      <c r="V43" s="46"/>
    </row>
    <row r="44" spans="1:22" ht="15.75" thickBot="1" x14ac:dyDescent="0.3">
      <c r="A44" s="110" t="s">
        <v>27</v>
      </c>
      <c r="B44" s="111"/>
      <c r="C44" s="22">
        <v>26</v>
      </c>
      <c r="D44" s="22"/>
      <c r="E44" s="25">
        <v>0</v>
      </c>
      <c r="F44" s="23">
        <v>0</v>
      </c>
      <c r="G44" s="23">
        <v>3</v>
      </c>
      <c r="H44" s="23">
        <v>6</v>
      </c>
      <c r="I44" s="23">
        <v>4</v>
      </c>
      <c r="J44" s="23">
        <v>0</v>
      </c>
      <c r="K44" s="23">
        <v>4</v>
      </c>
      <c r="L44" s="23">
        <v>0</v>
      </c>
      <c r="M44" s="23">
        <v>4</v>
      </c>
      <c r="N44" s="23">
        <v>3</v>
      </c>
      <c r="O44" s="23">
        <v>2</v>
      </c>
      <c r="P44" s="24">
        <v>0</v>
      </c>
      <c r="Q44" s="11">
        <f t="shared" si="35"/>
        <v>26</v>
      </c>
      <c r="R44" s="1">
        <f t="shared" si="32"/>
        <v>17</v>
      </c>
      <c r="S44" s="13">
        <f t="shared" si="33"/>
        <v>65.384615384615387</v>
      </c>
      <c r="T44" s="31"/>
      <c r="U44" s="13">
        <f t="shared" si="34"/>
        <v>2.1150000000000002</v>
      </c>
      <c r="V44" s="46"/>
    </row>
    <row r="45" spans="1:22" ht="15.75" thickBot="1" x14ac:dyDescent="0.3">
      <c r="A45" s="112" t="s">
        <v>28</v>
      </c>
      <c r="B45" s="113"/>
      <c r="C45" s="9">
        <v>26</v>
      </c>
      <c r="D45" s="9"/>
      <c r="E45" s="12">
        <v>1</v>
      </c>
      <c r="F45" s="4">
        <v>1</v>
      </c>
      <c r="G45" s="4">
        <v>4</v>
      </c>
      <c r="H45" s="4">
        <v>2</v>
      </c>
      <c r="I45" s="4">
        <v>4</v>
      </c>
      <c r="J45" s="4">
        <v>5</v>
      </c>
      <c r="K45" s="4">
        <v>5</v>
      </c>
      <c r="L45" s="4">
        <v>1</v>
      </c>
      <c r="M45" s="4">
        <v>2</v>
      </c>
      <c r="N45" s="4">
        <v>1</v>
      </c>
      <c r="O45" s="4">
        <v>0</v>
      </c>
      <c r="P45" s="10">
        <v>0</v>
      </c>
      <c r="Q45" s="12">
        <f t="shared" si="35"/>
        <v>26</v>
      </c>
      <c r="R45" s="4">
        <f t="shared" si="32"/>
        <v>22</v>
      </c>
      <c r="S45" s="30">
        <f t="shared" si="33"/>
        <v>84.615384615384613</v>
      </c>
      <c r="T45" s="30"/>
      <c r="U45" s="30">
        <f t="shared" si="34"/>
        <v>2.4865384615384616</v>
      </c>
      <c r="V45" s="47"/>
    </row>
    <row r="46" spans="1:22" x14ac:dyDescent="0.25">
      <c r="A46" s="114">
        <v>9</v>
      </c>
      <c r="B46" s="116" t="s">
        <v>37</v>
      </c>
      <c r="C46" s="57">
        <v>15</v>
      </c>
      <c r="D46" s="57" t="s">
        <v>23</v>
      </c>
      <c r="E46" s="58">
        <v>0</v>
      </c>
      <c r="F46" s="59">
        <v>1</v>
      </c>
      <c r="G46" s="59">
        <v>3</v>
      </c>
      <c r="H46" s="59">
        <v>1</v>
      </c>
      <c r="I46" s="59">
        <v>3</v>
      </c>
      <c r="J46" s="59">
        <v>3</v>
      </c>
      <c r="K46" s="59">
        <v>0</v>
      </c>
      <c r="L46" s="59">
        <v>2</v>
      </c>
      <c r="M46" s="59">
        <v>0</v>
      </c>
      <c r="N46" s="59">
        <v>0</v>
      </c>
      <c r="O46" s="59">
        <v>0</v>
      </c>
      <c r="P46" s="60">
        <v>2</v>
      </c>
      <c r="Q46" s="61">
        <f>SUM(E46:O46)</f>
        <v>13</v>
      </c>
      <c r="R46" s="62">
        <f>SUM(E46:K46)</f>
        <v>11</v>
      </c>
      <c r="S46" s="63">
        <f>R46/Q46*100</f>
        <v>84.615384615384613</v>
      </c>
      <c r="T46" s="64"/>
      <c r="U46" s="63">
        <f>(E46*4+F46*3.67+G46*3.33+H46*3+I46*2.67+J46*2.33+K46*2+L46*1.67+M46*1.33+N46*1)/Q46</f>
        <v>2.6923076923076925</v>
      </c>
      <c r="V46" s="65"/>
    </row>
    <row r="47" spans="1:22" ht="15.75" thickBot="1" x14ac:dyDescent="0.3">
      <c r="A47" s="115"/>
      <c r="B47" s="117"/>
      <c r="C47" s="8">
        <v>37</v>
      </c>
      <c r="D47" s="8" t="s">
        <v>29</v>
      </c>
      <c r="E47" s="11">
        <v>2</v>
      </c>
      <c r="F47" s="1">
        <v>1</v>
      </c>
      <c r="G47" s="1">
        <v>4</v>
      </c>
      <c r="H47" s="1">
        <v>5</v>
      </c>
      <c r="I47" s="1">
        <v>8</v>
      </c>
      <c r="J47" s="1">
        <v>4</v>
      </c>
      <c r="K47" s="1">
        <v>4</v>
      </c>
      <c r="L47" s="1">
        <v>0</v>
      </c>
      <c r="M47" s="1">
        <v>4</v>
      </c>
      <c r="N47" s="1">
        <v>2</v>
      </c>
      <c r="O47" s="1">
        <v>1</v>
      </c>
      <c r="P47" s="2">
        <v>2</v>
      </c>
      <c r="Q47" s="11">
        <f>SUM(E47:O47)</f>
        <v>35</v>
      </c>
      <c r="R47" s="1">
        <f>SUM(E47:K47)</f>
        <v>28</v>
      </c>
      <c r="S47" s="13">
        <f t="shared" ref="S47:S49" si="36">R47/Q47*100</f>
        <v>80</v>
      </c>
      <c r="T47" s="26">
        <f>S46-S47</f>
        <v>4.6153846153846132</v>
      </c>
      <c r="U47" s="13">
        <f t="shared" ref="U47:U49" si="37">(E47*4+F47*3.67+G47*3.33+H47*3+I47*2.67+J47*2.33+K47*2+L47*1.67+M47*1.33+N47*1)/Q47</f>
        <v>2.4568571428571433</v>
      </c>
      <c r="V47" s="45">
        <f>U46-U47</f>
        <v>0.23545054945054922</v>
      </c>
    </row>
    <row r="48" spans="1:22" ht="15.75" thickBot="1" x14ac:dyDescent="0.3">
      <c r="A48" s="110" t="s">
        <v>26</v>
      </c>
      <c r="B48" s="111"/>
      <c r="C48" s="22">
        <v>13</v>
      </c>
      <c r="D48" s="22"/>
      <c r="E48" s="25">
        <v>0</v>
      </c>
      <c r="F48" s="23">
        <v>0</v>
      </c>
      <c r="G48" s="23">
        <v>0</v>
      </c>
      <c r="H48" s="23">
        <v>0</v>
      </c>
      <c r="I48" s="23">
        <v>0</v>
      </c>
      <c r="J48" s="23">
        <v>5</v>
      </c>
      <c r="K48" s="23">
        <v>3</v>
      </c>
      <c r="L48" s="23">
        <v>2</v>
      </c>
      <c r="M48" s="23">
        <v>2</v>
      </c>
      <c r="N48" s="23">
        <v>0</v>
      </c>
      <c r="O48" s="23">
        <v>1</v>
      </c>
      <c r="P48" s="24">
        <v>0</v>
      </c>
      <c r="Q48" s="11">
        <f t="shared" ref="Q48:Q50" si="38">SUM(E48:O48)</f>
        <v>13</v>
      </c>
      <c r="R48" s="1">
        <f t="shared" ref="R48:R50" si="39">SUM(E48:K48)</f>
        <v>8</v>
      </c>
      <c r="S48" s="13">
        <f t="shared" si="36"/>
        <v>61.53846153846154</v>
      </c>
      <c r="T48" s="13"/>
      <c r="U48" s="13">
        <f t="shared" si="37"/>
        <v>1.8192307692307692</v>
      </c>
      <c r="V48" s="46"/>
    </row>
    <row r="49" spans="1:22" ht="15" customHeight="1" thickBot="1" x14ac:dyDescent="0.3">
      <c r="A49" s="110" t="s">
        <v>27</v>
      </c>
      <c r="B49" s="111"/>
      <c r="C49" s="22">
        <v>13</v>
      </c>
      <c r="D49" s="22"/>
      <c r="E49" s="25">
        <v>0</v>
      </c>
      <c r="F49" s="23">
        <v>0</v>
      </c>
      <c r="G49" s="23">
        <v>0</v>
      </c>
      <c r="H49" s="23">
        <v>0</v>
      </c>
      <c r="I49" s="23">
        <v>0</v>
      </c>
      <c r="J49" s="23">
        <v>5</v>
      </c>
      <c r="K49" s="23">
        <v>3</v>
      </c>
      <c r="L49" s="23">
        <v>2</v>
      </c>
      <c r="M49" s="23">
        <v>2</v>
      </c>
      <c r="N49" s="23">
        <v>0</v>
      </c>
      <c r="O49" s="23">
        <v>1</v>
      </c>
      <c r="P49" s="24">
        <v>0</v>
      </c>
      <c r="Q49" s="11">
        <f t="shared" si="38"/>
        <v>13</v>
      </c>
      <c r="R49" s="1">
        <f t="shared" si="39"/>
        <v>8</v>
      </c>
      <c r="S49" s="13">
        <f t="shared" si="36"/>
        <v>61.53846153846154</v>
      </c>
      <c r="T49" s="31"/>
      <c r="U49" s="13">
        <f t="shared" si="37"/>
        <v>1.8192307692307692</v>
      </c>
      <c r="V49" s="46"/>
    </row>
    <row r="50" spans="1:22" ht="15.75" thickBot="1" x14ac:dyDescent="0.3">
      <c r="A50" s="112" t="s">
        <v>28</v>
      </c>
      <c r="B50" s="113"/>
      <c r="C50" s="9">
        <v>13</v>
      </c>
      <c r="D50" s="9"/>
      <c r="E50" s="12">
        <v>1</v>
      </c>
      <c r="F50" s="4">
        <v>2</v>
      </c>
      <c r="G50" s="4">
        <v>2</v>
      </c>
      <c r="H50" s="4">
        <v>2</v>
      </c>
      <c r="I50" s="4">
        <v>2</v>
      </c>
      <c r="J50" s="4">
        <v>1</v>
      </c>
      <c r="K50" s="4">
        <v>2</v>
      </c>
      <c r="L50" s="4">
        <v>1</v>
      </c>
      <c r="M50" s="4">
        <v>0</v>
      </c>
      <c r="N50" s="4">
        <v>0</v>
      </c>
      <c r="O50" s="4">
        <v>0</v>
      </c>
      <c r="P50" s="10">
        <v>0</v>
      </c>
      <c r="Q50" s="12">
        <f t="shared" si="38"/>
        <v>13</v>
      </c>
      <c r="R50" s="4">
        <f t="shared" si="39"/>
        <v>12</v>
      </c>
      <c r="S50" s="30">
        <f>R50/Q50*100</f>
        <v>92.307692307692307</v>
      </c>
      <c r="T50" s="30"/>
      <c r="U50" s="30">
        <f>(E50*4+F50*3.67+G50*3.33+H50*3+I50*2.67+J50*2.33+K50*2+L50*1.67+M50*1.33+N50*1)/Q50</f>
        <v>2.8723076923076927</v>
      </c>
      <c r="V50" s="47"/>
    </row>
    <row r="51" spans="1:22" x14ac:dyDescent="0.25">
      <c r="A51" s="114">
        <v>10</v>
      </c>
      <c r="B51" s="116" t="s">
        <v>42</v>
      </c>
      <c r="C51" s="104">
        <v>18</v>
      </c>
      <c r="D51" s="57" t="s">
        <v>23</v>
      </c>
      <c r="E51" s="58">
        <v>1</v>
      </c>
      <c r="F51" s="59">
        <v>2</v>
      </c>
      <c r="G51" s="59">
        <v>5</v>
      </c>
      <c r="H51" s="59">
        <v>1</v>
      </c>
      <c r="I51" s="59">
        <v>3</v>
      </c>
      <c r="J51" s="59">
        <v>1</v>
      </c>
      <c r="K51" s="59">
        <v>2</v>
      </c>
      <c r="L51" s="59">
        <v>0</v>
      </c>
      <c r="M51" s="59">
        <v>1</v>
      </c>
      <c r="N51" s="59">
        <v>1</v>
      </c>
      <c r="O51" s="59">
        <v>1</v>
      </c>
      <c r="P51" s="102">
        <v>1</v>
      </c>
      <c r="Q51" s="103">
        <f>SUM(E51:O51)</f>
        <v>18</v>
      </c>
      <c r="R51" s="62">
        <f>SUM(E51:K51)</f>
        <v>15</v>
      </c>
      <c r="S51" s="63">
        <f>R51/Q51*100</f>
        <v>83.333333333333343</v>
      </c>
      <c r="T51" s="64"/>
      <c r="U51" s="63">
        <f>(E51*4+F51*3.67+G51*3.33+H51*3+I51*2.67+J51*2.33+K51*2+L51*1.67+M51*1.33+N51*1)/Q51</f>
        <v>2.6477777777777778</v>
      </c>
      <c r="V51" s="65"/>
    </row>
    <row r="52" spans="1:22" ht="15.75" thickBot="1" x14ac:dyDescent="0.3">
      <c r="A52" s="115"/>
      <c r="B52" s="117"/>
      <c r="C52" s="8">
        <v>11</v>
      </c>
      <c r="D52" s="8" t="s">
        <v>29</v>
      </c>
      <c r="E52" s="11">
        <v>2</v>
      </c>
      <c r="F52" s="1">
        <v>1</v>
      </c>
      <c r="G52" s="1">
        <v>1</v>
      </c>
      <c r="H52" s="1">
        <v>1</v>
      </c>
      <c r="I52" s="1">
        <v>2</v>
      </c>
      <c r="J52" s="1">
        <v>1</v>
      </c>
      <c r="K52" s="1">
        <v>0</v>
      </c>
      <c r="L52" s="1">
        <v>2</v>
      </c>
      <c r="M52" s="1">
        <v>0</v>
      </c>
      <c r="N52" s="1">
        <v>0</v>
      </c>
      <c r="O52" s="1">
        <v>1</v>
      </c>
      <c r="P52" s="2">
        <v>0</v>
      </c>
      <c r="Q52" s="11">
        <f>SUM(E52:O52)</f>
        <v>11</v>
      </c>
      <c r="R52" s="1">
        <f>SUM(E52:K52)</f>
        <v>8</v>
      </c>
      <c r="S52" s="13">
        <f t="shared" ref="S52:S53" si="40">R52/Q52*100</f>
        <v>72.727272727272734</v>
      </c>
      <c r="T52" s="26">
        <f>S51-S52</f>
        <v>10.606060606060609</v>
      </c>
      <c r="U52" s="13">
        <f t="shared" ref="U52:U54" si="41">(E52*4+F52*3.67+G52*3.33+H52*3+I52*2.67+J52*2.33+K52*2+L52*1.67+M52*1.33+N52*1)/Q52</f>
        <v>2.6372727272727272</v>
      </c>
      <c r="V52" s="45">
        <f>U51-U52</f>
        <v>1.0505050505050573E-2</v>
      </c>
    </row>
    <row r="53" spans="1:22" ht="15.75" thickBot="1" x14ac:dyDescent="0.3">
      <c r="A53" s="110" t="s">
        <v>26</v>
      </c>
      <c r="B53" s="111"/>
      <c r="C53" s="22">
        <v>16</v>
      </c>
      <c r="D53" s="22"/>
      <c r="E53" s="25">
        <v>0</v>
      </c>
      <c r="F53" s="23">
        <v>0</v>
      </c>
      <c r="G53" s="23">
        <v>0</v>
      </c>
      <c r="H53" s="23">
        <v>0</v>
      </c>
      <c r="I53" s="23">
        <v>1</v>
      </c>
      <c r="J53" s="23">
        <v>1</v>
      </c>
      <c r="K53" s="23">
        <v>11</v>
      </c>
      <c r="L53" s="23">
        <v>0</v>
      </c>
      <c r="M53" s="23">
        <v>3</v>
      </c>
      <c r="N53" s="23">
        <v>0</v>
      </c>
      <c r="O53" s="23">
        <v>0</v>
      </c>
      <c r="P53" s="24">
        <v>0</v>
      </c>
      <c r="Q53" s="11">
        <f t="shared" ref="Q53:Q55" si="42">SUM(E53:O53)</f>
        <v>16</v>
      </c>
      <c r="R53" s="1">
        <f t="shared" ref="R53:R55" si="43">SUM(E53:K53)</f>
        <v>13</v>
      </c>
      <c r="S53" s="13">
        <f t="shared" si="40"/>
        <v>81.25</v>
      </c>
      <c r="T53" s="13"/>
      <c r="U53" s="13">
        <f t="shared" si="41"/>
        <v>1.9368750000000001</v>
      </c>
      <c r="V53" s="46"/>
    </row>
    <row r="54" spans="1:22" ht="15.75" thickBot="1" x14ac:dyDescent="0.3">
      <c r="A54" s="110" t="s">
        <v>27</v>
      </c>
      <c r="B54" s="111"/>
      <c r="C54" s="22">
        <v>16</v>
      </c>
      <c r="D54" s="22"/>
      <c r="E54" s="25">
        <v>0</v>
      </c>
      <c r="F54" s="23">
        <v>0</v>
      </c>
      <c r="G54" s="23">
        <v>0</v>
      </c>
      <c r="H54" s="23">
        <v>0</v>
      </c>
      <c r="I54" s="23">
        <v>1</v>
      </c>
      <c r="J54" s="23">
        <v>1</v>
      </c>
      <c r="K54" s="23">
        <v>11</v>
      </c>
      <c r="L54" s="23">
        <v>0</v>
      </c>
      <c r="M54" s="23">
        <v>3</v>
      </c>
      <c r="N54" s="23">
        <v>0</v>
      </c>
      <c r="O54" s="23">
        <v>0</v>
      </c>
      <c r="P54" s="24">
        <v>0</v>
      </c>
      <c r="Q54" s="11">
        <f t="shared" si="42"/>
        <v>16</v>
      </c>
      <c r="R54" s="1">
        <f t="shared" si="43"/>
        <v>13</v>
      </c>
      <c r="S54" s="13">
        <f>R54/Q54*100</f>
        <v>81.25</v>
      </c>
      <c r="T54" s="31"/>
      <c r="U54" s="13">
        <f t="shared" si="41"/>
        <v>1.9368750000000001</v>
      </c>
      <c r="V54" s="46"/>
    </row>
    <row r="55" spans="1:22" ht="15.75" thickBot="1" x14ac:dyDescent="0.3">
      <c r="A55" s="112" t="s">
        <v>28</v>
      </c>
      <c r="B55" s="113"/>
      <c r="C55" s="9">
        <v>16</v>
      </c>
      <c r="D55" s="9"/>
      <c r="E55" s="12">
        <v>1</v>
      </c>
      <c r="F55" s="4">
        <v>1</v>
      </c>
      <c r="G55" s="4">
        <v>2</v>
      </c>
      <c r="H55" s="4">
        <v>2</v>
      </c>
      <c r="I55" s="4">
        <v>2</v>
      </c>
      <c r="J55" s="4">
        <v>1</v>
      </c>
      <c r="K55" s="4">
        <v>3</v>
      </c>
      <c r="L55" s="4">
        <v>0</v>
      </c>
      <c r="M55" s="4">
        <v>3</v>
      </c>
      <c r="N55" s="4">
        <v>0</v>
      </c>
      <c r="O55" s="4">
        <v>0</v>
      </c>
      <c r="P55" s="10">
        <v>0</v>
      </c>
      <c r="Q55" s="12">
        <f t="shared" si="42"/>
        <v>15</v>
      </c>
      <c r="R55" s="4">
        <f t="shared" si="43"/>
        <v>12</v>
      </c>
      <c r="S55" s="30">
        <f>R55/Q55*100</f>
        <v>80</v>
      </c>
      <c r="T55" s="30"/>
      <c r="U55" s="30">
        <f>(E55*4+F55*3.67+G55*3.33+H55*3+I55*2.67+J55*2.33+K55*2+L55*1.67+M55*1.33+N55*1)/Q55</f>
        <v>2.5326666666666666</v>
      </c>
      <c r="V55" s="47"/>
    </row>
    <row r="56" spans="1:22" x14ac:dyDescent="0.25">
      <c r="A56" s="114">
        <v>11</v>
      </c>
      <c r="B56" s="116" t="s">
        <v>46</v>
      </c>
      <c r="C56" s="57">
        <v>9</v>
      </c>
      <c r="D56" s="57" t="s">
        <v>23</v>
      </c>
      <c r="E56" s="58">
        <v>0</v>
      </c>
      <c r="F56" s="59">
        <v>1</v>
      </c>
      <c r="G56" s="59">
        <v>0</v>
      </c>
      <c r="H56" s="59">
        <v>1</v>
      </c>
      <c r="I56" s="59">
        <v>2</v>
      </c>
      <c r="J56" s="59">
        <v>2</v>
      </c>
      <c r="K56" s="59">
        <v>1</v>
      </c>
      <c r="L56" s="59">
        <v>1</v>
      </c>
      <c r="M56" s="59">
        <v>1</v>
      </c>
      <c r="N56" s="59">
        <v>0</v>
      </c>
      <c r="O56" s="59">
        <v>0</v>
      </c>
      <c r="P56" s="60">
        <v>0</v>
      </c>
      <c r="Q56" s="61">
        <f>SUM(E56:O56)</f>
        <v>9</v>
      </c>
      <c r="R56" s="62">
        <f>SUM(E56:K56)</f>
        <v>7</v>
      </c>
      <c r="S56" s="63">
        <f>R56/Q56*100</f>
        <v>77.777777777777786</v>
      </c>
      <c r="T56" s="64"/>
      <c r="U56" s="63">
        <f>(E56*4+F56*3.67+G56*3.33+H56*3+I56*2.67+J56*2.33+K56*2+L56*1.67+M56*1.33+N56*1)/Q56</f>
        <v>2.407777777777778</v>
      </c>
      <c r="V56" s="65"/>
    </row>
    <row r="57" spans="1:22" ht="15.75" thickBot="1" x14ac:dyDescent="0.3">
      <c r="A57" s="115"/>
      <c r="B57" s="117"/>
      <c r="C57" s="8">
        <v>11</v>
      </c>
      <c r="D57" s="8" t="s">
        <v>29</v>
      </c>
      <c r="E57" s="11">
        <v>0</v>
      </c>
      <c r="F57" s="1">
        <v>0</v>
      </c>
      <c r="G57" s="1">
        <v>0</v>
      </c>
      <c r="H57" s="1">
        <v>1</v>
      </c>
      <c r="I57" s="1">
        <v>2</v>
      </c>
      <c r="J57" s="1">
        <v>1</v>
      </c>
      <c r="K57" s="1">
        <v>2</v>
      </c>
      <c r="L57" s="1">
        <v>1</v>
      </c>
      <c r="M57" s="1">
        <v>2</v>
      </c>
      <c r="N57" s="1">
        <v>1</v>
      </c>
      <c r="O57" s="1">
        <v>1</v>
      </c>
      <c r="P57" s="2">
        <v>0</v>
      </c>
      <c r="Q57" s="11">
        <f>SUM(E57:O57)</f>
        <v>11</v>
      </c>
      <c r="R57" s="1">
        <f>SUM(E57:K57)</f>
        <v>6</v>
      </c>
      <c r="S57" s="13">
        <f t="shared" ref="S57:S58" si="44">R57/Q57*100</f>
        <v>54.54545454545454</v>
      </c>
      <c r="T57" s="26">
        <f>S56-S57</f>
        <v>23.232323232323246</v>
      </c>
      <c r="U57" s="13">
        <f t="shared" ref="U57:U59" si="45">(E57*4+F57*3.67+G57*3.33+H57*3+I57*2.67+J57*2.33+K57*2+L57*1.67+M57*1.33+N57*1)/Q57</f>
        <v>1.8181818181818181</v>
      </c>
      <c r="V57" s="45">
        <f>U56-U57</f>
        <v>0.5895959595959599</v>
      </c>
    </row>
    <row r="58" spans="1:22" ht="15.75" thickBot="1" x14ac:dyDescent="0.3">
      <c r="A58" s="110" t="s">
        <v>26</v>
      </c>
      <c r="B58" s="111"/>
      <c r="C58" s="22">
        <v>9</v>
      </c>
      <c r="D58" s="22"/>
      <c r="E58" s="25">
        <v>0</v>
      </c>
      <c r="F58" s="23">
        <v>0</v>
      </c>
      <c r="G58" s="23">
        <v>0</v>
      </c>
      <c r="H58" s="23">
        <v>2</v>
      </c>
      <c r="I58" s="23">
        <v>2</v>
      </c>
      <c r="J58" s="23">
        <v>2</v>
      </c>
      <c r="K58" s="23">
        <v>3</v>
      </c>
      <c r="L58" s="23">
        <v>0</v>
      </c>
      <c r="M58" s="23">
        <v>0</v>
      </c>
      <c r="N58" s="23">
        <v>0</v>
      </c>
      <c r="O58" s="23">
        <v>0</v>
      </c>
      <c r="P58" s="24">
        <v>0</v>
      </c>
      <c r="Q58" s="11">
        <f t="shared" ref="Q58:Q60" si="46">SUM(E58:O58)</f>
        <v>9</v>
      </c>
      <c r="R58" s="1">
        <f t="shared" ref="R58:R60" si="47">SUM(E58:K58)</f>
        <v>9</v>
      </c>
      <c r="S58" s="13">
        <f t="shared" si="44"/>
        <v>100</v>
      </c>
      <c r="T58" s="13"/>
      <c r="U58" s="13">
        <f t="shared" si="45"/>
        <v>2.4444444444444446</v>
      </c>
      <c r="V58" s="46"/>
    </row>
    <row r="59" spans="1:22" ht="15.75" thickBot="1" x14ac:dyDescent="0.3">
      <c r="A59" s="110" t="s">
        <v>27</v>
      </c>
      <c r="B59" s="111"/>
      <c r="C59" s="22">
        <v>9</v>
      </c>
      <c r="D59" s="22"/>
      <c r="E59" s="25">
        <v>0</v>
      </c>
      <c r="F59" s="23">
        <v>0</v>
      </c>
      <c r="G59" s="23">
        <v>3</v>
      </c>
      <c r="H59" s="23">
        <v>2</v>
      </c>
      <c r="I59" s="23">
        <v>3</v>
      </c>
      <c r="J59" s="23">
        <v>1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4">
        <v>0</v>
      </c>
      <c r="Q59" s="11">
        <f t="shared" si="46"/>
        <v>9</v>
      </c>
      <c r="R59" s="1">
        <f t="shared" si="47"/>
        <v>9</v>
      </c>
      <c r="S59" s="13">
        <f>R59/Q59*100</f>
        <v>100</v>
      </c>
      <c r="T59" s="31"/>
      <c r="U59" s="13">
        <f t="shared" si="45"/>
        <v>2.9255555555555555</v>
      </c>
      <c r="V59" s="46"/>
    </row>
    <row r="60" spans="1:22" ht="15.75" thickBot="1" x14ac:dyDescent="0.3">
      <c r="A60" s="112" t="s">
        <v>28</v>
      </c>
      <c r="B60" s="113"/>
      <c r="C60" s="9">
        <v>9</v>
      </c>
      <c r="D60" s="9"/>
      <c r="E60" s="12">
        <v>0</v>
      </c>
      <c r="F60" s="4">
        <v>1</v>
      </c>
      <c r="G60" s="4">
        <v>1</v>
      </c>
      <c r="H60" s="4">
        <v>1</v>
      </c>
      <c r="I60" s="4">
        <v>2</v>
      </c>
      <c r="J60" s="4">
        <v>4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10">
        <v>0</v>
      </c>
      <c r="Q60" s="12">
        <f t="shared" si="46"/>
        <v>9</v>
      </c>
      <c r="R60" s="4">
        <f t="shared" si="47"/>
        <v>9</v>
      </c>
      <c r="S60" s="30">
        <f>R60/Q60*100</f>
        <v>100</v>
      </c>
      <c r="T60" s="30"/>
      <c r="U60" s="30">
        <f>(E60*4+F60*3.67+G60*3.33+H60*3+I60*2.67+J60*2.33+K60*2+L60*1.67+M60*1.33+N60*1)/Q60</f>
        <v>2.74</v>
      </c>
      <c r="V60" s="47"/>
    </row>
    <row r="61" spans="1:22" x14ac:dyDescent="0.25">
      <c r="A61" s="114">
        <v>12</v>
      </c>
      <c r="B61" s="116" t="s">
        <v>41</v>
      </c>
      <c r="C61" s="57">
        <v>36</v>
      </c>
      <c r="D61" s="57" t="s">
        <v>23</v>
      </c>
      <c r="E61" s="58">
        <v>2</v>
      </c>
      <c r="F61" s="59">
        <v>3</v>
      </c>
      <c r="G61" s="59">
        <v>1</v>
      </c>
      <c r="H61" s="59">
        <v>3</v>
      </c>
      <c r="I61" s="59">
        <v>5</v>
      </c>
      <c r="J61" s="59">
        <v>4</v>
      </c>
      <c r="K61" s="59">
        <v>4</v>
      </c>
      <c r="L61" s="59">
        <v>2</v>
      </c>
      <c r="M61" s="59">
        <v>5</v>
      </c>
      <c r="N61" s="59">
        <v>1</v>
      </c>
      <c r="O61" s="59">
        <v>3</v>
      </c>
      <c r="P61" s="60">
        <v>3</v>
      </c>
      <c r="Q61" s="61">
        <f>SUM(E61:O61)</f>
        <v>33</v>
      </c>
      <c r="R61" s="62">
        <f>SUM(E61:K61)</f>
        <v>22</v>
      </c>
      <c r="S61" s="63">
        <f>R61/Q61*100</f>
        <v>66.666666666666657</v>
      </c>
      <c r="T61" s="64"/>
      <c r="U61" s="63">
        <f>(E61*4+F61*3.67+G61*3.33+H61*3+I61*2.67+J61*2.33+K61*2+L61*1.67+M61*1.33+N61*1)/Q61</f>
        <v>2.2121212121212119</v>
      </c>
      <c r="V61" s="65"/>
    </row>
    <row r="62" spans="1:22" ht="15.75" thickBot="1" x14ac:dyDescent="0.3">
      <c r="A62" s="115"/>
      <c r="B62" s="117"/>
      <c r="C62" s="8">
        <v>31</v>
      </c>
      <c r="D62" s="8" t="s">
        <v>29</v>
      </c>
      <c r="E62" s="11">
        <v>10</v>
      </c>
      <c r="F62" s="1">
        <v>3</v>
      </c>
      <c r="G62" s="1">
        <v>7</v>
      </c>
      <c r="H62" s="1">
        <v>4</v>
      </c>
      <c r="I62" s="1">
        <v>3</v>
      </c>
      <c r="J62" s="1">
        <v>0</v>
      </c>
      <c r="K62" s="1">
        <v>2</v>
      </c>
      <c r="L62" s="1">
        <v>0</v>
      </c>
      <c r="M62" s="1">
        <v>1</v>
      </c>
      <c r="N62" s="1">
        <v>0</v>
      </c>
      <c r="O62" s="1">
        <v>0</v>
      </c>
      <c r="P62" s="2">
        <v>1</v>
      </c>
      <c r="Q62" s="11">
        <f>SUM(E62:O62)</f>
        <v>30</v>
      </c>
      <c r="R62" s="1">
        <f>SUM(E62:K62)</f>
        <v>29</v>
      </c>
      <c r="S62" s="13">
        <f t="shared" ref="S62:S63" si="48">R62/Q62*100</f>
        <v>96.666666666666671</v>
      </c>
      <c r="T62" s="26">
        <f>S61-S62</f>
        <v>-30.000000000000014</v>
      </c>
      <c r="U62" s="13">
        <f t="shared" ref="U62:U64" si="49">(E62*4+F62*3.67+G62*3.33+H62*3+I62*2.67+J62*2.33+K62*2+L62*1.67+M62*1.33+N62*1)/Q62</f>
        <v>3.3220000000000001</v>
      </c>
      <c r="V62" s="45">
        <f>U61-U62</f>
        <v>-1.1098787878787881</v>
      </c>
    </row>
    <row r="63" spans="1:22" ht="15.75" thickBot="1" x14ac:dyDescent="0.3">
      <c r="A63" s="110" t="s">
        <v>26</v>
      </c>
      <c r="B63" s="111"/>
      <c r="C63" s="22">
        <v>33</v>
      </c>
      <c r="D63" s="22"/>
      <c r="E63" s="25">
        <v>3</v>
      </c>
      <c r="F63" s="23">
        <v>4</v>
      </c>
      <c r="G63" s="23">
        <v>4</v>
      </c>
      <c r="H63" s="23">
        <v>2</v>
      </c>
      <c r="I63" s="23">
        <v>3</v>
      </c>
      <c r="J63" s="23">
        <v>5</v>
      </c>
      <c r="K63" s="23">
        <v>0</v>
      </c>
      <c r="L63" s="23">
        <v>8</v>
      </c>
      <c r="M63" s="23">
        <v>4</v>
      </c>
      <c r="N63" s="23">
        <v>0</v>
      </c>
      <c r="O63" s="23">
        <v>0</v>
      </c>
      <c r="P63" s="24">
        <v>0</v>
      </c>
      <c r="Q63" s="11">
        <f t="shared" ref="Q63:Q65" si="50">SUM(E63:O63)</f>
        <v>33</v>
      </c>
      <c r="R63" s="1">
        <f t="shared" ref="R63:R65" si="51">SUM(E63:K63)</f>
        <v>21</v>
      </c>
      <c r="S63" s="13">
        <f t="shared" si="48"/>
        <v>63.636363636363633</v>
      </c>
      <c r="T63" s="13"/>
      <c r="U63" s="13">
        <f t="shared" si="49"/>
        <v>2.5557575757575757</v>
      </c>
      <c r="V63" s="46"/>
    </row>
    <row r="64" spans="1:22" ht="15.75" thickBot="1" x14ac:dyDescent="0.3">
      <c r="A64" s="110" t="s">
        <v>27</v>
      </c>
      <c r="B64" s="111"/>
      <c r="C64" s="22">
        <v>36</v>
      </c>
      <c r="D64" s="22"/>
      <c r="E64" s="25">
        <v>8</v>
      </c>
      <c r="F64" s="23">
        <v>9</v>
      </c>
      <c r="G64" s="23">
        <v>13</v>
      </c>
      <c r="H64" s="23">
        <v>4</v>
      </c>
      <c r="I64" s="23">
        <v>2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4">
        <v>0</v>
      </c>
      <c r="Q64" s="11">
        <f t="shared" si="50"/>
        <v>36</v>
      </c>
      <c r="R64" s="1">
        <f t="shared" si="51"/>
        <v>36</v>
      </c>
      <c r="S64" s="13">
        <f>R64/Q64*100</f>
        <v>100</v>
      </c>
      <c r="T64" s="31"/>
      <c r="U64" s="13">
        <f t="shared" si="49"/>
        <v>3.4905555555555554</v>
      </c>
      <c r="V64" s="46"/>
    </row>
    <row r="65" spans="1:22" ht="15.75" thickBot="1" x14ac:dyDescent="0.3">
      <c r="A65" s="112" t="s">
        <v>28</v>
      </c>
      <c r="B65" s="113"/>
      <c r="C65" s="9">
        <v>36</v>
      </c>
      <c r="D65" s="9"/>
      <c r="E65" s="12">
        <v>8</v>
      </c>
      <c r="F65" s="4">
        <v>8</v>
      </c>
      <c r="G65" s="4">
        <v>14</v>
      </c>
      <c r="H65" s="4">
        <v>4</v>
      </c>
      <c r="I65" s="4">
        <v>2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10">
        <v>0</v>
      </c>
      <c r="Q65" s="12">
        <f t="shared" si="50"/>
        <v>36</v>
      </c>
      <c r="R65" s="4">
        <f t="shared" si="51"/>
        <v>36</v>
      </c>
      <c r="S65" s="30">
        <f>R65/Q65*100</f>
        <v>100</v>
      </c>
      <c r="T65" s="30"/>
      <c r="U65" s="30">
        <f>(E65*4+F65*3.67+G65*3.33+H65*3+I65*2.67+J65*2.33+K65*2+L65*1.67+M65*1.33+N65*1)/Q65</f>
        <v>3.4811111111111113</v>
      </c>
      <c r="V65" s="47"/>
    </row>
    <row r="66" spans="1:22" x14ac:dyDescent="0.25">
      <c r="A66" s="114">
        <v>13</v>
      </c>
      <c r="B66" s="116" t="s">
        <v>35</v>
      </c>
      <c r="C66" s="57">
        <v>14</v>
      </c>
      <c r="D66" s="57" t="s">
        <v>23</v>
      </c>
      <c r="E66" s="58">
        <v>0</v>
      </c>
      <c r="F66" s="59">
        <v>0</v>
      </c>
      <c r="G66" s="59">
        <v>3</v>
      </c>
      <c r="H66" s="59">
        <v>0</v>
      </c>
      <c r="I66" s="59">
        <v>4</v>
      </c>
      <c r="J66" s="59">
        <v>0</v>
      </c>
      <c r="K66" s="59">
        <v>4</v>
      </c>
      <c r="L66" s="59">
        <v>0</v>
      </c>
      <c r="M66" s="59">
        <v>0</v>
      </c>
      <c r="N66" s="59">
        <v>2</v>
      </c>
      <c r="O66" s="59">
        <v>1</v>
      </c>
      <c r="P66" s="60">
        <v>0</v>
      </c>
      <c r="Q66" s="61">
        <f>SUM(E66:O66)</f>
        <v>14</v>
      </c>
      <c r="R66" s="62">
        <f>SUM(E66:K66)</f>
        <v>11</v>
      </c>
      <c r="S66" s="63">
        <f>R66/Q66*100</f>
        <v>78.571428571428569</v>
      </c>
      <c r="T66" s="64"/>
      <c r="U66" s="63">
        <f>(E66*4+F66*3.67+G66*3.33+H66*3+I66*2.67+J66*2.33+K66*2+L66*1.67+M66*1.33+N66*1)/Q66</f>
        <v>2.1907142857142858</v>
      </c>
      <c r="V66" s="65"/>
    </row>
    <row r="67" spans="1:22" ht="15.75" thickBot="1" x14ac:dyDescent="0.3">
      <c r="A67" s="115"/>
      <c r="B67" s="117"/>
      <c r="C67" s="8">
        <v>16</v>
      </c>
      <c r="D67" s="8" t="s">
        <v>29</v>
      </c>
      <c r="E67" s="11">
        <v>2</v>
      </c>
      <c r="F67" s="1">
        <v>1</v>
      </c>
      <c r="G67" s="1">
        <v>1</v>
      </c>
      <c r="H67" s="1">
        <v>1</v>
      </c>
      <c r="I67" s="1">
        <v>2</v>
      </c>
      <c r="J67" s="1">
        <v>4</v>
      </c>
      <c r="K67" s="1">
        <v>3</v>
      </c>
      <c r="L67" s="1">
        <v>1</v>
      </c>
      <c r="M67" s="1">
        <v>1</v>
      </c>
      <c r="N67" s="1">
        <v>0</v>
      </c>
      <c r="O67" s="1">
        <v>0</v>
      </c>
      <c r="P67" s="2">
        <v>0</v>
      </c>
      <c r="Q67" s="11">
        <f>SUM(E67:O67)</f>
        <v>16</v>
      </c>
      <c r="R67" s="1">
        <f t="shared" ref="R67:R70" si="52">SUM(E67:K67)</f>
        <v>14</v>
      </c>
      <c r="S67" s="13">
        <f t="shared" ref="S67:S70" si="53">R67/Q67*100</f>
        <v>87.5</v>
      </c>
      <c r="T67" s="26">
        <f>S66-S67</f>
        <v>-8.9285714285714306</v>
      </c>
      <c r="U67" s="13">
        <f t="shared" ref="U67:U70" si="54">(E67*4+F67*3.67+G67*3.33+H67*3+I67*2.67+J67*2.33+K67*2+L67*1.67+M67*1.33+N67*1)/Q67</f>
        <v>2.6037499999999998</v>
      </c>
      <c r="V67" s="45">
        <f>U66-U67</f>
        <v>-0.41303571428571395</v>
      </c>
    </row>
    <row r="68" spans="1:22" ht="15.75" thickBot="1" x14ac:dyDescent="0.3">
      <c r="A68" s="110" t="s">
        <v>26</v>
      </c>
      <c r="B68" s="111"/>
      <c r="C68" s="22">
        <v>14</v>
      </c>
      <c r="D68" s="22"/>
      <c r="E68" s="25">
        <v>0</v>
      </c>
      <c r="F68" s="23">
        <v>1</v>
      </c>
      <c r="G68" s="23">
        <v>2</v>
      </c>
      <c r="H68" s="23">
        <v>2</v>
      </c>
      <c r="I68" s="23">
        <v>3</v>
      </c>
      <c r="J68" s="23">
        <v>1</v>
      </c>
      <c r="K68" s="23">
        <v>2</v>
      </c>
      <c r="L68" s="23">
        <v>3</v>
      </c>
      <c r="M68" s="23">
        <v>0</v>
      </c>
      <c r="N68" s="23">
        <v>0</v>
      </c>
      <c r="O68" s="23">
        <v>0</v>
      </c>
      <c r="P68" s="24">
        <v>0</v>
      </c>
      <c r="Q68" s="11">
        <f t="shared" ref="Q68:Q70" si="55">SUM(E68:O68)</f>
        <v>14</v>
      </c>
      <c r="R68" s="1">
        <f t="shared" si="52"/>
        <v>11</v>
      </c>
      <c r="S68" s="13">
        <f t="shared" si="53"/>
        <v>78.571428571428569</v>
      </c>
      <c r="T68" s="13"/>
      <c r="U68" s="13">
        <f t="shared" si="54"/>
        <v>2.548571428571428</v>
      </c>
      <c r="V68" s="46"/>
    </row>
    <row r="69" spans="1:22" ht="15.75" thickBot="1" x14ac:dyDescent="0.3">
      <c r="A69" s="110" t="s">
        <v>27</v>
      </c>
      <c r="B69" s="111"/>
      <c r="C69" s="22">
        <v>14</v>
      </c>
      <c r="D69" s="22"/>
      <c r="E69" s="25">
        <v>0</v>
      </c>
      <c r="F69" s="23">
        <v>1</v>
      </c>
      <c r="G69" s="23">
        <v>0</v>
      </c>
      <c r="H69" s="23">
        <v>3</v>
      </c>
      <c r="I69" s="23">
        <v>1</v>
      </c>
      <c r="J69" s="23">
        <v>1</v>
      </c>
      <c r="K69" s="23">
        <v>1</v>
      </c>
      <c r="L69" s="23">
        <v>4</v>
      </c>
      <c r="M69" s="23">
        <v>1</v>
      </c>
      <c r="N69" s="23">
        <v>2</v>
      </c>
      <c r="O69" s="23">
        <v>0</v>
      </c>
      <c r="P69" s="24">
        <v>0</v>
      </c>
      <c r="Q69" s="11">
        <f t="shared" si="55"/>
        <v>14</v>
      </c>
      <c r="R69" s="1">
        <f t="shared" si="52"/>
        <v>7</v>
      </c>
      <c r="S69" s="13">
        <f t="shared" si="53"/>
        <v>50</v>
      </c>
      <c r="T69" s="31"/>
      <c r="U69" s="13">
        <f t="shared" si="54"/>
        <v>2.12</v>
      </c>
      <c r="V69" s="46"/>
    </row>
    <row r="70" spans="1:22" ht="15.75" thickBot="1" x14ac:dyDescent="0.3">
      <c r="A70" s="112" t="s">
        <v>28</v>
      </c>
      <c r="B70" s="113"/>
      <c r="C70" s="9">
        <v>14</v>
      </c>
      <c r="D70" s="9"/>
      <c r="E70" s="12">
        <v>0</v>
      </c>
      <c r="F70" s="4">
        <v>2</v>
      </c>
      <c r="G70" s="4">
        <v>2</v>
      </c>
      <c r="H70" s="4">
        <v>3</v>
      </c>
      <c r="I70" s="4">
        <v>2</v>
      </c>
      <c r="J70" s="4">
        <v>2</v>
      </c>
      <c r="K70" s="4">
        <v>3</v>
      </c>
      <c r="L70" s="4">
        <v>0</v>
      </c>
      <c r="M70" s="4">
        <v>0</v>
      </c>
      <c r="N70" s="4">
        <v>0</v>
      </c>
      <c r="O70" s="4">
        <v>0</v>
      </c>
      <c r="P70" s="10">
        <v>0</v>
      </c>
      <c r="Q70" s="12">
        <f t="shared" si="55"/>
        <v>14</v>
      </c>
      <c r="R70" s="4">
        <f t="shared" si="52"/>
        <v>14</v>
      </c>
      <c r="S70" s="30">
        <f t="shared" si="53"/>
        <v>100</v>
      </c>
      <c r="T70" s="30"/>
      <c r="U70" s="30">
        <f t="shared" si="54"/>
        <v>2.7857142857142856</v>
      </c>
      <c r="V70" s="47"/>
    </row>
    <row r="71" spans="1:22" x14ac:dyDescent="0.25">
      <c r="A71" s="114">
        <v>14</v>
      </c>
      <c r="B71" s="116" t="s">
        <v>39</v>
      </c>
      <c r="C71" s="57">
        <v>7</v>
      </c>
      <c r="D71" s="57" t="s">
        <v>23</v>
      </c>
      <c r="E71" s="58">
        <v>0</v>
      </c>
      <c r="F71" s="59">
        <v>0</v>
      </c>
      <c r="G71" s="59">
        <v>0</v>
      </c>
      <c r="H71" s="59">
        <v>2</v>
      </c>
      <c r="I71" s="59">
        <v>0</v>
      </c>
      <c r="J71" s="59">
        <v>1</v>
      </c>
      <c r="K71" s="59">
        <v>2</v>
      </c>
      <c r="L71" s="59">
        <v>1</v>
      </c>
      <c r="M71" s="59">
        <v>1</v>
      </c>
      <c r="N71" s="59">
        <v>0</v>
      </c>
      <c r="O71" s="59">
        <v>0</v>
      </c>
      <c r="P71" s="60">
        <v>0</v>
      </c>
      <c r="Q71" s="61">
        <f>SUM(E71:O71)</f>
        <v>7</v>
      </c>
      <c r="R71" s="62">
        <f>SUM(E71:K71)</f>
        <v>5</v>
      </c>
      <c r="S71" s="63">
        <f>R71/Q71*100</f>
        <v>71.428571428571431</v>
      </c>
      <c r="T71" s="64"/>
      <c r="U71" s="63">
        <f>(E71*4+F71*3.67+G71*3.33+H71*3+I71*2.67+J71*2.33+K71*2+L71*1.67+M71*1.33+N71*1)/Q71</f>
        <v>2.19</v>
      </c>
      <c r="V71" s="65"/>
    </row>
    <row r="72" spans="1:22" ht="15.75" thickBot="1" x14ac:dyDescent="0.3">
      <c r="A72" s="115"/>
      <c r="B72" s="117"/>
      <c r="C72" s="8">
        <v>17</v>
      </c>
      <c r="D72" s="8" t="s">
        <v>29</v>
      </c>
      <c r="E72" s="11">
        <v>0</v>
      </c>
      <c r="F72" s="1">
        <v>1</v>
      </c>
      <c r="G72" s="1">
        <v>3</v>
      </c>
      <c r="H72" s="1">
        <v>2</v>
      </c>
      <c r="I72" s="1">
        <v>3</v>
      </c>
      <c r="J72" s="1">
        <v>4</v>
      </c>
      <c r="K72" s="1">
        <v>0</v>
      </c>
      <c r="L72" s="1">
        <v>1</v>
      </c>
      <c r="M72" s="1">
        <v>3</v>
      </c>
      <c r="N72" s="1">
        <v>0</v>
      </c>
      <c r="O72" s="1">
        <v>0</v>
      </c>
      <c r="P72" s="2">
        <v>0</v>
      </c>
      <c r="Q72" s="11">
        <f>SUM(E72:O72)</f>
        <v>17</v>
      </c>
      <c r="R72" s="1">
        <f>SUM(E72:K72)</f>
        <v>13</v>
      </c>
      <c r="S72" s="13">
        <f t="shared" ref="S72:S73" si="56">R72/Q72*100</f>
        <v>76.470588235294116</v>
      </c>
      <c r="T72" s="26">
        <f>S71-S72</f>
        <v>-5.0420168067226854</v>
      </c>
      <c r="U72" s="13">
        <f t="shared" ref="U72:U74" si="57">(E72*4+F72*3.67+G72*3.33+H72*3+I72*2.67+J72*2.33+K72*2+L72*1.67+M72*1.33+N72*1)/Q72</f>
        <v>2.5088235294117651</v>
      </c>
      <c r="V72" s="45">
        <f>U71-U72</f>
        <v>-0.31882352941176517</v>
      </c>
    </row>
    <row r="73" spans="1:22" ht="15.75" thickBot="1" x14ac:dyDescent="0.3">
      <c r="A73" s="110" t="s">
        <v>26</v>
      </c>
      <c r="B73" s="111"/>
      <c r="C73" s="22">
        <v>7</v>
      </c>
      <c r="D73" s="22"/>
      <c r="E73" s="25">
        <v>0</v>
      </c>
      <c r="F73" s="23">
        <v>0</v>
      </c>
      <c r="G73" s="23">
        <v>1</v>
      </c>
      <c r="H73" s="23">
        <v>1</v>
      </c>
      <c r="I73" s="23">
        <v>1</v>
      </c>
      <c r="J73" s="23">
        <v>1</v>
      </c>
      <c r="K73" s="23">
        <v>1</v>
      </c>
      <c r="L73" s="23">
        <v>1</v>
      </c>
      <c r="M73" s="23">
        <v>0</v>
      </c>
      <c r="N73" s="23">
        <v>1</v>
      </c>
      <c r="O73" s="23">
        <v>0</v>
      </c>
      <c r="P73" s="24">
        <v>0</v>
      </c>
      <c r="Q73" s="11">
        <f t="shared" ref="Q73:Q75" si="58">SUM(E73:O73)</f>
        <v>7</v>
      </c>
      <c r="R73" s="1">
        <f t="shared" ref="R73:R75" si="59">SUM(E73:K73)</f>
        <v>5</v>
      </c>
      <c r="S73" s="13">
        <f t="shared" si="56"/>
        <v>71.428571428571431</v>
      </c>
      <c r="T73" s="13"/>
      <c r="U73" s="13">
        <f t="shared" si="57"/>
        <v>2.2857142857142856</v>
      </c>
      <c r="V73" s="46"/>
    </row>
    <row r="74" spans="1:22" ht="15.75" thickBot="1" x14ac:dyDescent="0.3">
      <c r="A74" s="110" t="s">
        <v>27</v>
      </c>
      <c r="B74" s="111"/>
      <c r="C74" s="22">
        <v>7</v>
      </c>
      <c r="D74" s="22"/>
      <c r="E74" s="25">
        <v>0</v>
      </c>
      <c r="F74" s="23">
        <v>0</v>
      </c>
      <c r="G74" s="23">
        <v>1</v>
      </c>
      <c r="H74" s="23">
        <v>0</v>
      </c>
      <c r="I74" s="23">
        <v>2</v>
      </c>
      <c r="J74" s="23">
        <v>2</v>
      </c>
      <c r="K74" s="23">
        <v>0</v>
      </c>
      <c r="L74" s="23">
        <v>1</v>
      </c>
      <c r="M74" s="23">
        <v>1</v>
      </c>
      <c r="N74" s="23">
        <v>0</v>
      </c>
      <c r="O74" s="23">
        <v>0</v>
      </c>
      <c r="P74" s="24">
        <v>0</v>
      </c>
      <c r="Q74" s="11">
        <f t="shared" si="58"/>
        <v>7</v>
      </c>
      <c r="R74" s="1">
        <f t="shared" si="59"/>
        <v>5</v>
      </c>
      <c r="S74" s="13">
        <f>R74/Q74*100</f>
        <v>71.428571428571431</v>
      </c>
      <c r="T74" s="31"/>
      <c r="U74" s="13">
        <f t="shared" si="57"/>
        <v>2.3328571428571427</v>
      </c>
      <c r="V74" s="46"/>
    </row>
    <row r="75" spans="1:22" ht="15.75" thickBot="1" x14ac:dyDescent="0.3">
      <c r="A75" s="112" t="s">
        <v>28</v>
      </c>
      <c r="B75" s="113"/>
      <c r="C75" s="9">
        <v>7</v>
      </c>
      <c r="D75" s="9"/>
      <c r="E75" s="12">
        <v>0</v>
      </c>
      <c r="F75" s="4">
        <v>1</v>
      </c>
      <c r="G75" s="4">
        <v>1</v>
      </c>
      <c r="H75" s="4">
        <v>1</v>
      </c>
      <c r="I75" s="4">
        <v>1</v>
      </c>
      <c r="J75" s="4">
        <v>1</v>
      </c>
      <c r="K75" s="4">
        <v>2</v>
      </c>
      <c r="L75" s="4">
        <v>0</v>
      </c>
      <c r="M75" s="4">
        <v>0</v>
      </c>
      <c r="N75" s="4">
        <v>0</v>
      </c>
      <c r="O75" s="4">
        <v>0</v>
      </c>
      <c r="P75" s="10">
        <v>0</v>
      </c>
      <c r="Q75" s="12">
        <f t="shared" si="58"/>
        <v>7</v>
      </c>
      <c r="R75" s="4">
        <f t="shared" si="59"/>
        <v>7</v>
      </c>
      <c r="S75" s="30">
        <f>R75/Q75*100</f>
        <v>100</v>
      </c>
      <c r="T75" s="30"/>
      <c r="U75" s="30">
        <f>(E75*4+F75*3.67+G75*3.33+H75*3+I75*2.67+J75*2.33+K75*2+L75*1.67+M75*1.33+N75*1)/Q75</f>
        <v>2.7142857142857144</v>
      </c>
      <c r="V75" s="47"/>
    </row>
    <row r="76" spans="1:22" x14ac:dyDescent="0.25">
      <c r="A76" s="114">
        <v>15</v>
      </c>
      <c r="B76" s="116" t="s">
        <v>32</v>
      </c>
      <c r="C76" s="57">
        <v>33</v>
      </c>
      <c r="D76" s="57" t="s">
        <v>23</v>
      </c>
      <c r="E76" s="58">
        <v>0</v>
      </c>
      <c r="F76" s="59">
        <v>0</v>
      </c>
      <c r="G76" s="59">
        <v>3</v>
      </c>
      <c r="H76" s="59">
        <v>2</v>
      </c>
      <c r="I76" s="59">
        <v>4</v>
      </c>
      <c r="J76" s="59">
        <v>1</v>
      </c>
      <c r="K76" s="59">
        <v>4</v>
      </c>
      <c r="L76" s="59">
        <v>3</v>
      </c>
      <c r="M76" s="59">
        <v>2</v>
      </c>
      <c r="N76" s="59">
        <v>1</v>
      </c>
      <c r="O76" s="59">
        <v>2</v>
      </c>
      <c r="P76" s="60">
        <v>11</v>
      </c>
      <c r="Q76" s="61">
        <f>SUM(E76:O76)</f>
        <v>22</v>
      </c>
      <c r="R76" s="62">
        <f>SUM(E76:K76)</f>
        <v>14</v>
      </c>
      <c r="S76" s="63">
        <f>R76/Q76*100</f>
        <v>63.636363636363633</v>
      </c>
      <c r="T76" s="64"/>
      <c r="U76" s="63">
        <f>(E76*4+F76*3.67+G76*3.33+H76*3+I76*2.67+J76*2.33+K76*2+L76*1.67+M76*1.33+N76*1)/Q76</f>
        <v>2.0759090909090911</v>
      </c>
      <c r="V76" s="65"/>
    </row>
    <row r="77" spans="1:22" ht="15.75" thickBot="1" x14ac:dyDescent="0.3">
      <c r="A77" s="115"/>
      <c r="B77" s="117"/>
      <c r="C77" s="8">
        <v>43</v>
      </c>
      <c r="D77" s="8" t="s">
        <v>29</v>
      </c>
      <c r="E77" s="11">
        <v>3</v>
      </c>
      <c r="F77" s="1">
        <v>1</v>
      </c>
      <c r="G77" s="1">
        <v>11</v>
      </c>
      <c r="H77" s="1">
        <v>6</v>
      </c>
      <c r="I77" s="1">
        <v>4</v>
      </c>
      <c r="J77" s="1">
        <v>8</v>
      </c>
      <c r="K77" s="1">
        <v>4</v>
      </c>
      <c r="L77" s="1">
        <v>2</v>
      </c>
      <c r="M77" s="1">
        <v>1</v>
      </c>
      <c r="N77" s="1">
        <v>0</v>
      </c>
      <c r="O77" s="1">
        <v>1</v>
      </c>
      <c r="P77" s="2">
        <v>2</v>
      </c>
      <c r="Q77" s="11">
        <f>SUM(E77:O77)</f>
        <v>41</v>
      </c>
      <c r="R77" s="1">
        <f t="shared" ref="R77:R80" si="60">SUM(E77:K77)</f>
        <v>37</v>
      </c>
      <c r="S77" s="13">
        <f t="shared" ref="S77:S80" si="61">R77/Q77*100</f>
        <v>90.243902439024396</v>
      </c>
      <c r="T77" s="26">
        <f>S76-S77</f>
        <v>-26.607538802660763</v>
      </c>
      <c r="U77" s="13">
        <f t="shared" ref="U77:U80" si="62">(E77*4+F77*3.67+G77*3.33+H77*3+I77*2.67+J77*2.33+K77*2+L77*1.67+M77*1.33+N77*1)/Q77</f>
        <v>2.7387804878048785</v>
      </c>
      <c r="V77" s="45">
        <f>U76-U77</f>
        <v>-0.66287139689578733</v>
      </c>
    </row>
    <row r="78" spans="1:22" ht="15.75" thickBot="1" x14ac:dyDescent="0.3">
      <c r="A78" s="110" t="s">
        <v>26</v>
      </c>
      <c r="B78" s="111"/>
      <c r="C78" s="22">
        <v>28</v>
      </c>
      <c r="D78" s="22"/>
      <c r="E78" s="25">
        <v>0</v>
      </c>
      <c r="F78" s="23">
        <v>0</v>
      </c>
      <c r="G78" s="23">
        <v>1</v>
      </c>
      <c r="H78" s="23">
        <v>2</v>
      </c>
      <c r="I78" s="23">
        <v>6</v>
      </c>
      <c r="J78" s="23">
        <v>6</v>
      </c>
      <c r="K78" s="23">
        <v>4</v>
      </c>
      <c r="L78" s="23">
        <v>4</v>
      </c>
      <c r="M78" s="23">
        <v>2</v>
      </c>
      <c r="N78" s="23">
        <v>1</v>
      </c>
      <c r="O78" s="23">
        <v>0</v>
      </c>
      <c r="P78" s="24">
        <v>2</v>
      </c>
      <c r="Q78" s="11">
        <f t="shared" ref="Q78:Q80" si="63">SUM(E78:O78)</f>
        <v>26</v>
      </c>
      <c r="R78" s="1">
        <f t="shared" si="60"/>
        <v>19</v>
      </c>
      <c r="S78" s="13">
        <f t="shared" si="61"/>
        <v>73.076923076923066</v>
      </c>
      <c r="T78" s="13"/>
      <c r="U78" s="13">
        <f t="shared" si="62"/>
        <v>2.2180769230769233</v>
      </c>
      <c r="V78" s="46"/>
    </row>
    <row r="79" spans="1:22" ht="15.75" thickBot="1" x14ac:dyDescent="0.3">
      <c r="A79" s="110" t="s">
        <v>27</v>
      </c>
      <c r="B79" s="111"/>
      <c r="C79" s="22">
        <v>28</v>
      </c>
      <c r="D79" s="22"/>
      <c r="E79" s="25">
        <v>0</v>
      </c>
      <c r="F79" s="23">
        <v>0</v>
      </c>
      <c r="G79" s="23">
        <v>1</v>
      </c>
      <c r="H79" s="23">
        <v>2</v>
      </c>
      <c r="I79" s="23">
        <v>6</v>
      </c>
      <c r="J79" s="23">
        <v>6</v>
      </c>
      <c r="K79" s="23">
        <v>4</v>
      </c>
      <c r="L79" s="23">
        <v>4</v>
      </c>
      <c r="M79" s="23">
        <v>2</v>
      </c>
      <c r="N79" s="23">
        <v>1</v>
      </c>
      <c r="O79" s="23">
        <v>0</v>
      </c>
      <c r="P79" s="24">
        <v>2</v>
      </c>
      <c r="Q79" s="11">
        <f t="shared" si="63"/>
        <v>26</v>
      </c>
      <c r="R79" s="1">
        <f t="shared" si="60"/>
        <v>19</v>
      </c>
      <c r="S79" s="13">
        <f t="shared" si="61"/>
        <v>73.076923076923066</v>
      </c>
      <c r="T79" s="31"/>
      <c r="U79" s="13">
        <f t="shared" si="62"/>
        <v>2.2180769230769233</v>
      </c>
      <c r="V79" s="46"/>
    </row>
    <row r="80" spans="1:22" ht="15.75" thickBot="1" x14ac:dyDescent="0.3">
      <c r="A80" s="112" t="s">
        <v>28</v>
      </c>
      <c r="B80" s="113"/>
      <c r="C80" s="9">
        <v>28</v>
      </c>
      <c r="D80" s="9"/>
      <c r="E80" s="12">
        <v>3</v>
      </c>
      <c r="F80" s="4">
        <v>2</v>
      </c>
      <c r="G80" s="4">
        <v>5</v>
      </c>
      <c r="H80" s="4">
        <v>2</v>
      </c>
      <c r="I80" s="4">
        <v>1</v>
      </c>
      <c r="J80" s="4">
        <v>7</v>
      </c>
      <c r="K80" s="4">
        <v>8</v>
      </c>
      <c r="L80" s="4">
        <v>0</v>
      </c>
      <c r="M80" s="4">
        <v>0</v>
      </c>
      <c r="N80" s="4">
        <v>0</v>
      </c>
      <c r="O80" s="4">
        <v>0</v>
      </c>
      <c r="P80" s="10">
        <v>0</v>
      </c>
      <c r="Q80" s="12">
        <f t="shared" si="63"/>
        <v>28</v>
      </c>
      <c r="R80" s="4">
        <f t="shared" si="60"/>
        <v>28</v>
      </c>
      <c r="S80" s="30">
        <f t="shared" si="61"/>
        <v>100</v>
      </c>
      <c r="T80" s="30"/>
      <c r="U80" s="30">
        <f t="shared" si="62"/>
        <v>2.7489285714285714</v>
      </c>
      <c r="V80" s="47"/>
    </row>
    <row r="81" spans="1:22" x14ac:dyDescent="0.25">
      <c r="A81" s="114">
        <v>16</v>
      </c>
      <c r="B81" s="116" t="s">
        <v>40</v>
      </c>
      <c r="C81" s="57">
        <v>7</v>
      </c>
      <c r="D81" s="57" t="s">
        <v>23</v>
      </c>
      <c r="E81" s="58">
        <v>0</v>
      </c>
      <c r="F81" s="59">
        <v>0</v>
      </c>
      <c r="G81" s="59">
        <v>0</v>
      </c>
      <c r="H81" s="59">
        <v>0</v>
      </c>
      <c r="I81" s="59">
        <v>1</v>
      </c>
      <c r="J81" s="59">
        <v>2</v>
      </c>
      <c r="K81" s="59">
        <v>2</v>
      </c>
      <c r="L81" s="59">
        <v>1</v>
      </c>
      <c r="M81" s="59">
        <v>1</v>
      </c>
      <c r="N81" s="59">
        <v>0</v>
      </c>
      <c r="O81" s="59">
        <v>0</v>
      </c>
      <c r="P81" s="60">
        <v>0</v>
      </c>
      <c r="Q81" s="61">
        <f>SUM(E81:O81)</f>
        <v>7</v>
      </c>
      <c r="R81" s="62">
        <f>SUM(E81:K81)</f>
        <v>5</v>
      </c>
      <c r="S81" s="63">
        <f>R81/Q81*100</f>
        <v>71.428571428571431</v>
      </c>
      <c r="T81" s="64"/>
      <c r="U81" s="63">
        <f>(E81*4+F81*3.67+G81*3.33+H81*3+I81*2.67+J81*2.33+K81*2+L81*1.67+M81*1.33+N81*1)/Q81</f>
        <v>2.0471428571428572</v>
      </c>
      <c r="V81" s="65"/>
    </row>
    <row r="82" spans="1:22" ht="15.75" thickBot="1" x14ac:dyDescent="0.3">
      <c r="A82" s="115"/>
      <c r="B82" s="117"/>
      <c r="C82" s="8">
        <v>7</v>
      </c>
      <c r="D82" s="8" t="s">
        <v>29</v>
      </c>
      <c r="E82" s="11">
        <v>3</v>
      </c>
      <c r="F82" s="1">
        <v>3</v>
      </c>
      <c r="G82" s="1">
        <v>0</v>
      </c>
      <c r="H82" s="1">
        <v>0</v>
      </c>
      <c r="I82" s="1">
        <v>1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2">
        <v>0</v>
      </c>
      <c r="Q82" s="11">
        <f>SUM(E82:O82)</f>
        <v>7</v>
      </c>
      <c r="R82" s="1">
        <f>SUM(E82:K82)</f>
        <v>7</v>
      </c>
      <c r="S82" s="13">
        <f t="shared" ref="S82:S83" si="64">R82/Q82*100</f>
        <v>100</v>
      </c>
      <c r="T82" s="26">
        <f>S81-S82</f>
        <v>-28.571428571428569</v>
      </c>
      <c r="U82" s="13">
        <f t="shared" ref="U82:U84" si="65">(E82*4+F82*3.67+G82*3.33+H82*3+I82*2.67+J82*2.33+K82*2+L82*1.67+M82*1.33+N82*1)/Q82</f>
        <v>3.6685714285714286</v>
      </c>
      <c r="V82" s="45">
        <f>U81-U82</f>
        <v>-1.6214285714285714</v>
      </c>
    </row>
    <row r="83" spans="1:22" ht="15.75" thickBot="1" x14ac:dyDescent="0.3">
      <c r="A83" s="110" t="s">
        <v>26</v>
      </c>
      <c r="B83" s="111"/>
      <c r="C83" s="22">
        <v>7</v>
      </c>
      <c r="D83" s="22"/>
      <c r="E83" s="25">
        <v>0</v>
      </c>
      <c r="F83" s="23">
        <v>0</v>
      </c>
      <c r="G83" s="23">
        <v>1</v>
      </c>
      <c r="H83" s="23">
        <v>0</v>
      </c>
      <c r="I83" s="23">
        <v>2</v>
      </c>
      <c r="J83" s="23">
        <v>4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4">
        <v>0</v>
      </c>
      <c r="Q83" s="11">
        <f t="shared" ref="Q83:Q85" si="66">SUM(E83:O83)</f>
        <v>7</v>
      </c>
      <c r="R83" s="1">
        <f t="shared" ref="R83:R85" si="67">SUM(E83:K83)</f>
        <v>7</v>
      </c>
      <c r="S83" s="13">
        <f t="shared" si="64"/>
        <v>100</v>
      </c>
      <c r="T83" s="13"/>
      <c r="U83" s="13">
        <f t="shared" si="65"/>
        <v>2.5700000000000003</v>
      </c>
      <c r="V83" s="46"/>
    </row>
    <row r="84" spans="1:22" ht="15.75" thickBot="1" x14ac:dyDescent="0.3">
      <c r="A84" s="110" t="s">
        <v>27</v>
      </c>
      <c r="B84" s="111"/>
      <c r="C84" s="22">
        <v>7</v>
      </c>
      <c r="D84" s="22"/>
      <c r="E84" s="25">
        <v>0</v>
      </c>
      <c r="F84" s="23">
        <v>0</v>
      </c>
      <c r="G84" s="23">
        <v>1</v>
      </c>
      <c r="H84" s="23">
        <v>0</v>
      </c>
      <c r="I84" s="23">
        <v>2</v>
      </c>
      <c r="J84" s="23">
        <v>4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4">
        <v>0</v>
      </c>
      <c r="Q84" s="11">
        <f t="shared" si="66"/>
        <v>7</v>
      </c>
      <c r="R84" s="1">
        <f t="shared" si="67"/>
        <v>7</v>
      </c>
      <c r="S84" s="13">
        <f>R84/Q84*100</f>
        <v>100</v>
      </c>
      <c r="T84" s="31"/>
      <c r="U84" s="13">
        <f t="shared" si="65"/>
        <v>2.5700000000000003</v>
      </c>
      <c r="V84" s="46"/>
    </row>
    <row r="85" spans="1:22" ht="15.75" thickBot="1" x14ac:dyDescent="0.3">
      <c r="A85" s="112" t="s">
        <v>28</v>
      </c>
      <c r="B85" s="113"/>
      <c r="C85" s="9">
        <v>7</v>
      </c>
      <c r="D85" s="9"/>
      <c r="E85" s="12">
        <v>0</v>
      </c>
      <c r="F85" s="4">
        <v>0</v>
      </c>
      <c r="G85" s="4">
        <v>1</v>
      </c>
      <c r="H85" s="4">
        <v>0</v>
      </c>
      <c r="I85" s="4">
        <v>2</v>
      </c>
      <c r="J85" s="4">
        <v>4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10">
        <v>0</v>
      </c>
      <c r="Q85" s="12">
        <f t="shared" si="66"/>
        <v>7</v>
      </c>
      <c r="R85" s="4">
        <f t="shared" si="67"/>
        <v>7</v>
      </c>
      <c r="S85" s="30">
        <f>R85/Q85*100</f>
        <v>100</v>
      </c>
      <c r="T85" s="30"/>
      <c r="U85" s="30">
        <f>(E85*4+F85*3.67+G85*3.33+H85*3+I85*2.67+J85*2.33+K85*2+L85*1.67+M85*1.33+N85*1)/Q85</f>
        <v>2.5700000000000003</v>
      </c>
      <c r="V85" s="47"/>
    </row>
    <row r="86" spans="1:22" x14ac:dyDescent="0.25">
      <c r="A86" s="114">
        <v>17</v>
      </c>
      <c r="B86" s="116" t="s">
        <v>31</v>
      </c>
      <c r="C86" s="57">
        <v>31</v>
      </c>
      <c r="D86" s="57" t="s">
        <v>23</v>
      </c>
      <c r="E86" s="58">
        <v>0</v>
      </c>
      <c r="F86" s="59">
        <v>0</v>
      </c>
      <c r="G86" s="59">
        <v>0</v>
      </c>
      <c r="H86" s="59">
        <v>0</v>
      </c>
      <c r="I86" s="59">
        <v>1</v>
      </c>
      <c r="J86" s="59">
        <v>6</v>
      </c>
      <c r="K86" s="59">
        <v>2</v>
      </c>
      <c r="L86" s="59">
        <v>7</v>
      </c>
      <c r="M86" s="59">
        <v>4</v>
      </c>
      <c r="N86" s="59">
        <v>3</v>
      </c>
      <c r="O86" s="59">
        <v>4</v>
      </c>
      <c r="P86" s="60">
        <v>4</v>
      </c>
      <c r="Q86" s="61">
        <f>SUM(E86:O86)</f>
        <v>27</v>
      </c>
      <c r="R86" s="62">
        <f>SUM(E86:K86)</f>
        <v>9</v>
      </c>
      <c r="S86" s="63">
        <f>R86/Q86*100</f>
        <v>33.333333333333329</v>
      </c>
      <c r="T86" s="64"/>
      <c r="U86" s="63">
        <f>(E86*4+F86*3.67+G86*3.33+H86*3+I86*2.67+J86*2.33+K86*2+L86*1.67+M86*1.33+N86*1)/Q86</f>
        <v>1.5059259259259259</v>
      </c>
      <c r="V86" s="65"/>
    </row>
    <row r="87" spans="1:22" ht="15.75" thickBot="1" x14ac:dyDescent="0.3">
      <c r="A87" s="115"/>
      <c r="B87" s="117"/>
      <c r="C87" s="8">
        <v>43</v>
      </c>
      <c r="D87" s="8" t="s">
        <v>29</v>
      </c>
      <c r="E87" s="11">
        <v>3</v>
      </c>
      <c r="F87" s="1">
        <v>1</v>
      </c>
      <c r="G87" s="1">
        <v>8</v>
      </c>
      <c r="H87" s="1">
        <v>3</v>
      </c>
      <c r="I87" s="1">
        <v>7</v>
      </c>
      <c r="J87" s="1">
        <v>6</v>
      </c>
      <c r="K87" s="1">
        <v>5</v>
      </c>
      <c r="L87" s="1">
        <v>2</v>
      </c>
      <c r="M87" s="1">
        <v>3</v>
      </c>
      <c r="N87" s="1">
        <v>1</v>
      </c>
      <c r="O87" s="1">
        <v>4</v>
      </c>
      <c r="P87" s="2">
        <v>0</v>
      </c>
      <c r="Q87" s="11">
        <f>SUM(E87:O87)</f>
        <v>43</v>
      </c>
      <c r="R87" s="1">
        <f t="shared" ref="R87:R90" si="68">SUM(E87:K87)</f>
        <v>33</v>
      </c>
      <c r="S87" s="13">
        <f t="shared" ref="S87:S90" si="69">R87/Q87*100</f>
        <v>76.744186046511629</v>
      </c>
      <c r="T87" s="26">
        <f>S86-S87</f>
        <v>-43.410852713178301</v>
      </c>
      <c r="U87" s="13">
        <f t="shared" ref="U87:U90" si="70">(E87*4+F87*3.67+G87*3.33+H87*3+I87*2.67+J87*2.33+K87*2+L87*1.67+M87*1.33+N87*1)/Q87</f>
        <v>2.3793023255813952</v>
      </c>
      <c r="V87" s="45">
        <f>U86-U87</f>
        <v>-0.87337639965546932</v>
      </c>
    </row>
    <row r="88" spans="1:22" ht="15.75" thickBot="1" x14ac:dyDescent="0.3">
      <c r="A88" s="110" t="s">
        <v>26</v>
      </c>
      <c r="B88" s="111"/>
      <c r="C88" s="22">
        <v>31</v>
      </c>
      <c r="D88" s="22"/>
      <c r="E88" s="25">
        <v>2</v>
      </c>
      <c r="F88" s="23">
        <v>3</v>
      </c>
      <c r="G88" s="23">
        <v>4</v>
      </c>
      <c r="H88" s="23">
        <v>4</v>
      </c>
      <c r="I88" s="23">
        <v>4</v>
      </c>
      <c r="J88" s="23">
        <v>3</v>
      </c>
      <c r="K88" s="23">
        <v>4</v>
      </c>
      <c r="L88" s="23">
        <v>2</v>
      </c>
      <c r="M88" s="23">
        <v>2</v>
      </c>
      <c r="N88" s="23">
        <v>1</v>
      </c>
      <c r="O88" s="23">
        <v>2</v>
      </c>
      <c r="P88" s="24">
        <v>0</v>
      </c>
      <c r="Q88" s="11">
        <f t="shared" ref="Q88:Q90" si="71">SUM(E88:O88)</f>
        <v>31</v>
      </c>
      <c r="R88" s="1">
        <f t="shared" si="68"/>
        <v>24</v>
      </c>
      <c r="S88" s="13">
        <f t="shared" si="69"/>
        <v>77.41935483870968</v>
      </c>
      <c r="T88" s="13"/>
      <c r="U88" s="13">
        <f t="shared" si="70"/>
        <v>2.4838709677419355</v>
      </c>
      <c r="V88" s="46"/>
    </row>
    <row r="89" spans="1:22" ht="15.75" thickBot="1" x14ac:dyDescent="0.3">
      <c r="A89" s="110" t="s">
        <v>27</v>
      </c>
      <c r="B89" s="111"/>
      <c r="C89" s="22">
        <v>31</v>
      </c>
      <c r="D89" s="22"/>
      <c r="E89" s="25">
        <v>0</v>
      </c>
      <c r="F89" s="23">
        <v>3</v>
      </c>
      <c r="G89" s="23">
        <v>5</v>
      </c>
      <c r="H89" s="23">
        <v>1</v>
      </c>
      <c r="I89" s="23">
        <v>7</v>
      </c>
      <c r="J89" s="23">
        <v>8</v>
      </c>
      <c r="K89" s="23">
        <v>5</v>
      </c>
      <c r="L89" s="23">
        <v>1</v>
      </c>
      <c r="M89" s="23">
        <v>1</v>
      </c>
      <c r="N89" s="23">
        <v>0</v>
      </c>
      <c r="O89" s="23">
        <v>0</v>
      </c>
      <c r="P89" s="24">
        <v>0</v>
      </c>
      <c r="Q89" s="11">
        <f t="shared" si="71"/>
        <v>31</v>
      </c>
      <c r="R89" s="1">
        <f t="shared" si="68"/>
        <v>29</v>
      </c>
      <c r="S89" s="13">
        <f t="shared" si="69"/>
        <v>93.548387096774192</v>
      </c>
      <c r="T89" s="31"/>
      <c r="U89" s="13">
        <f t="shared" si="70"/>
        <v>2.6125806451612901</v>
      </c>
      <c r="V89" s="46"/>
    </row>
    <row r="90" spans="1:22" ht="15.75" thickBot="1" x14ac:dyDescent="0.3">
      <c r="A90" s="112" t="s">
        <v>28</v>
      </c>
      <c r="B90" s="113"/>
      <c r="C90" s="9">
        <v>31</v>
      </c>
      <c r="D90" s="9"/>
      <c r="E90" s="12">
        <v>2</v>
      </c>
      <c r="F90" s="4">
        <v>2</v>
      </c>
      <c r="G90" s="4">
        <v>3</v>
      </c>
      <c r="H90" s="4">
        <v>5</v>
      </c>
      <c r="I90" s="4">
        <v>4</v>
      </c>
      <c r="J90" s="4">
        <v>4</v>
      </c>
      <c r="K90" s="4">
        <v>5</v>
      </c>
      <c r="L90" s="4">
        <v>2</v>
      </c>
      <c r="M90" s="4">
        <v>1</v>
      </c>
      <c r="N90" s="4">
        <v>2</v>
      </c>
      <c r="O90" s="4">
        <v>1</v>
      </c>
      <c r="P90" s="10">
        <v>0</v>
      </c>
      <c r="Q90" s="25">
        <f t="shared" si="71"/>
        <v>31</v>
      </c>
      <c r="R90" s="23">
        <f t="shared" si="68"/>
        <v>25</v>
      </c>
      <c r="S90" s="31">
        <f t="shared" si="69"/>
        <v>80.645161290322577</v>
      </c>
      <c r="T90" s="31"/>
      <c r="U90" s="31">
        <f t="shared" si="70"/>
        <v>2.4838709677419355</v>
      </c>
      <c r="V90" s="49"/>
    </row>
    <row r="91" spans="1:22" x14ac:dyDescent="0.25">
      <c r="A91" s="118" t="s">
        <v>22</v>
      </c>
      <c r="B91" s="119"/>
      <c r="C91" s="14">
        <f>C6+C11+C16+C21+C26+C31+C36+C41+C46+C51+C56+C61+C66+C71+C76+C81+C86</f>
        <v>374</v>
      </c>
      <c r="D91" s="52" t="s">
        <v>23</v>
      </c>
      <c r="E91" s="16">
        <f>E6+E11+E16+E21+E26+E31+E36+E41+E46+E51+E56+E61+E66+E71+E76+E81+E86</f>
        <v>25</v>
      </c>
      <c r="F91" s="38">
        <f>F6+F11+F16+F21+F26+F31+F36+F41+F46+F51+F56+F61+F66+F71+F76+F81+F86</f>
        <v>25</v>
      </c>
      <c r="G91" s="54">
        <f>G6+G11+G16+G21+G26+G31+G36+G41+G46+G51+G56+G61+G66+G71+G76+G81+G86</f>
        <v>54</v>
      </c>
      <c r="H91" s="54">
        <f t="shared" ref="H91:P91" si="72">H6+H11+H16+H21+H26+H31+H36+H41+H46+H51+H56+H61+H66+H71+H76+H81+H86</f>
        <v>41</v>
      </c>
      <c r="I91" s="54">
        <f t="shared" si="72"/>
        <v>51</v>
      </c>
      <c r="J91" s="54">
        <f t="shared" si="72"/>
        <v>39</v>
      </c>
      <c r="K91" s="54">
        <f t="shared" si="72"/>
        <v>35</v>
      </c>
      <c r="L91" s="54">
        <f t="shared" si="72"/>
        <v>27</v>
      </c>
      <c r="M91" s="54">
        <f t="shared" si="72"/>
        <v>21</v>
      </c>
      <c r="N91" s="54">
        <f t="shared" si="72"/>
        <v>8</v>
      </c>
      <c r="O91" s="54">
        <f t="shared" si="72"/>
        <v>12</v>
      </c>
      <c r="P91" s="15">
        <f t="shared" si="72"/>
        <v>32</v>
      </c>
      <c r="Q91" s="16">
        <f t="shared" ref="Q91:R95" si="73">Q6+Q11+Q16+Q21+Q26+Q31+Q36+Q41+Q46+Q51+Q56+Q61+Q66+Q71+Q76+Q81+Q86</f>
        <v>338</v>
      </c>
      <c r="R91" s="54">
        <f t="shared" si="73"/>
        <v>270</v>
      </c>
      <c r="S91" s="32">
        <f>(S6+S11+S16+S21+S26+S31+S36+S41+S46+S51+S56+S61+S66+S71+S76+S81+S86)/17</f>
        <v>79.772837528255494</v>
      </c>
      <c r="T91" s="29"/>
      <c r="U91" s="32">
        <f>(U6+U11+U16+U21+U26+U31+U36+U41+U46+U51+U56+U61+U66+U71+U76+U81+U86)/17</f>
        <v>2.5474343294590973</v>
      </c>
      <c r="V91" s="44"/>
    </row>
    <row r="92" spans="1:22" ht="15.75" thickBot="1" x14ac:dyDescent="0.3">
      <c r="A92" s="120"/>
      <c r="B92" s="121"/>
      <c r="C92" s="17">
        <f>C7+C12+C17+C22+C27+C32+C37+C42+C47+C52+C57+C62+C67+C72+C77+C82+C87</f>
        <v>469</v>
      </c>
      <c r="D92" s="53" t="s">
        <v>29</v>
      </c>
      <c r="E92" s="18">
        <f t="shared" ref="E92:F95" si="74">E7+E12+E17+E22+E27+E32+E37+E42+E47+E52+E57+E62+E67+E72+E77+E82+E87</f>
        <v>91</v>
      </c>
      <c r="F92" s="39">
        <f t="shared" si="74"/>
        <v>42</v>
      </c>
      <c r="G92" s="55">
        <f t="shared" ref="G92:P92" si="75">G7+G12+G17+G22+G27+G32+G37+G42+G47+G52+G57+G62+G67+G72+G77+G82+G87</f>
        <v>63</v>
      </c>
      <c r="H92" s="55">
        <f t="shared" si="75"/>
        <v>46</v>
      </c>
      <c r="I92" s="55">
        <f t="shared" si="75"/>
        <v>68</v>
      </c>
      <c r="J92" s="55">
        <f t="shared" si="75"/>
        <v>50</v>
      </c>
      <c r="K92" s="55">
        <f t="shared" si="75"/>
        <v>37</v>
      </c>
      <c r="L92" s="55">
        <f t="shared" si="75"/>
        <v>15</v>
      </c>
      <c r="M92" s="55">
        <f t="shared" si="75"/>
        <v>25</v>
      </c>
      <c r="N92" s="55">
        <f t="shared" si="75"/>
        <v>9</v>
      </c>
      <c r="O92" s="55">
        <f t="shared" si="75"/>
        <v>16</v>
      </c>
      <c r="P92" s="56">
        <f t="shared" si="75"/>
        <v>7</v>
      </c>
      <c r="Q92" s="18">
        <f t="shared" si="73"/>
        <v>462</v>
      </c>
      <c r="R92" s="55">
        <f t="shared" si="73"/>
        <v>397</v>
      </c>
      <c r="S92" s="19">
        <f>(S7+S12+S17+S22+S27+S32+S37+S42+S47+S52+S57+S62+S67+S72+S77+S82+S87)/17</f>
        <v>85.172538204094536</v>
      </c>
      <c r="T92" s="50">
        <f>S91-S92</f>
        <v>-5.3997006758390427</v>
      </c>
      <c r="U92" s="19">
        <f>(U7+U12+U17+U22+U27+U32+U37+U42+U47+U52+U57+U62+U67+U72+U77+U82+U87)/17</f>
        <v>2.829316837116969</v>
      </c>
      <c r="V92" s="51">
        <f>U91-U92</f>
        <v>-0.28188250765787171</v>
      </c>
    </row>
    <row r="93" spans="1:22" ht="15.75" thickBot="1" x14ac:dyDescent="0.3">
      <c r="A93" s="110" t="s">
        <v>26</v>
      </c>
      <c r="B93" s="111"/>
      <c r="C93" s="17">
        <f>C8+C13+C18+C23+C28+C33+C38+C43+C48+C53+C58+C63+C68+C73+C78+C83+C88</f>
        <v>359</v>
      </c>
      <c r="D93" s="27"/>
      <c r="E93" s="18">
        <f t="shared" si="74"/>
        <v>8</v>
      </c>
      <c r="F93" s="39">
        <f t="shared" si="74"/>
        <v>23</v>
      </c>
      <c r="G93" s="55">
        <f t="shared" ref="G93:P93" si="76">G8+G13+G18+G23+G28+G33+G38+G43+G48+G53+G58+G63+G68+G73+G78+G83+G88</f>
        <v>52</v>
      </c>
      <c r="H93" s="55">
        <f t="shared" si="76"/>
        <v>38</v>
      </c>
      <c r="I93" s="55">
        <f t="shared" si="76"/>
        <v>55</v>
      </c>
      <c r="J93" s="55">
        <f t="shared" si="76"/>
        <v>48</v>
      </c>
      <c r="K93" s="55">
        <f t="shared" si="76"/>
        <v>60</v>
      </c>
      <c r="L93" s="55">
        <f t="shared" si="76"/>
        <v>34</v>
      </c>
      <c r="M93" s="55">
        <f t="shared" si="76"/>
        <v>20</v>
      </c>
      <c r="N93" s="55">
        <f t="shared" si="76"/>
        <v>12</v>
      </c>
      <c r="O93" s="55">
        <f t="shared" si="76"/>
        <v>6</v>
      </c>
      <c r="P93" s="56">
        <f t="shared" si="76"/>
        <v>3</v>
      </c>
      <c r="Q93" s="18">
        <f t="shared" si="73"/>
        <v>356</v>
      </c>
      <c r="R93" s="55">
        <f t="shared" si="73"/>
        <v>284</v>
      </c>
      <c r="S93" s="19">
        <f>(S8+S13+S18+S23+S28+S33+S38+S43+S48+S53+S58+S63+S68+S73+S78+S83+S88)/17</f>
        <v>79.59410727075263</v>
      </c>
      <c r="T93" s="19"/>
      <c r="U93" s="19">
        <f>(U8+U13+U18+U23+U28+U33+U38+U43+U48+U53+U58+U63+U68+U73+U78+U83+U88)/17</f>
        <v>2.3987154884164146</v>
      </c>
      <c r="V93" s="46"/>
    </row>
    <row r="94" spans="1:22" ht="15.75" thickBot="1" x14ac:dyDescent="0.3">
      <c r="A94" s="110" t="s">
        <v>27</v>
      </c>
      <c r="B94" s="111"/>
      <c r="C94" s="17">
        <f>C9+C14+C19+C24+C29+C34+C39+C44+C49+C54+C59+C64+C69+C74+C79+C84+C89</f>
        <v>362</v>
      </c>
      <c r="D94" s="48"/>
      <c r="E94" s="18">
        <f t="shared" si="74"/>
        <v>10</v>
      </c>
      <c r="F94" s="39">
        <f t="shared" si="74"/>
        <v>21</v>
      </c>
      <c r="G94" s="55">
        <f t="shared" ref="G94:P94" si="77">G9+G14+G19+G24+G29+G34+G39+G44+G49+G54+G59+G64+G69+G74+G79+G84+G89</f>
        <v>54</v>
      </c>
      <c r="H94" s="55">
        <f t="shared" si="77"/>
        <v>44</v>
      </c>
      <c r="I94" s="55">
        <f t="shared" si="77"/>
        <v>54</v>
      </c>
      <c r="J94" s="55">
        <f t="shared" si="77"/>
        <v>54</v>
      </c>
      <c r="K94" s="55">
        <f t="shared" si="77"/>
        <v>52</v>
      </c>
      <c r="L94" s="55">
        <f t="shared" si="77"/>
        <v>28</v>
      </c>
      <c r="M94" s="55">
        <f t="shared" si="77"/>
        <v>23</v>
      </c>
      <c r="N94" s="55">
        <f t="shared" si="77"/>
        <v>10</v>
      </c>
      <c r="O94" s="55">
        <f t="shared" si="77"/>
        <v>9</v>
      </c>
      <c r="P94" s="56">
        <f t="shared" si="77"/>
        <v>3</v>
      </c>
      <c r="Q94" s="18">
        <f t="shared" si="73"/>
        <v>359</v>
      </c>
      <c r="R94" s="55">
        <f t="shared" si="73"/>
        <v>289</v>
      </c>
      <c r="S94" s="19">
        <f>(S9+S14+S19+S24+S29+S34+S39+S44+S49+S54+S59+S64+S69+S74+S79+S84+S89)/17</f>
        <v>77.565752383114813</v>
      </c>
      <c r="T94" s="19"/>
      <c r="U94" s="19">
        <f>(U9+U14+U19+U24+U29+U34+U39+U44+U49+U54+U59+U64+U69+U74+U79+U84+U89)/17</f>
        <v>2.3864872821061147</v>
      </c>
      <c r="V94" s="46"/>
    </row>
    <row r="95" spans="1:22" ht="15.75" thickBot="1" x14ac:dyDescent="0.3">
      <c r="A95" s="112" t="s">
        <v>28</v>
      </c>
      <c r="B95" s="113"/>
      <c r="C95" s="20">
        <f>C10+C15+C20+C25+C30+C35+C40+C45+C50+C55+C60+C65+C70+C75+C80+C85+C90</f>
        <v>362</v>
      </c>
      <c r="D95" s="28"/>
      <c r="E95" s="21">
        <f t="shared" si="74"/>
        <v>33</v>
      </c>
      <c r="F95" s="5">
        <f t="shared" si="74"/>
        <v>33</v>
      </c>
      <c r="G95" s="5">
        <f t="shared" ref="G95:P95" si="78">G10+G15+G20+G25+G30+G35+G40+G45+G50+G55+G60+G65+G70+G75+G80+G85+G90</f>
        <v>78</v>
      </c>
      <c r="H95" s="5">
        <f t="shared" si="78"/>
        <v>45</v>
      </c>
      <c r="I95" s="5">
        <f t="shared" si="78"/>
        <v>47</v>
      </c>
      <c r="J95" s="5">
        <f t="shared" si="78"/>
        <v>51</v>
      </c>
      <c r="K95" s="5">
        <f t="shared" si="78"/>
        <v>59</v>
      </c>
      <c r="L95" s="5">
        <f t="shared" si="78"/>
        <v>5</v>
      </c>
      <c r="M95" s="5">
        <f t="shared" si="78"/>
        <v>6</v>
      </c>
      <c r="N95" s="5">
        <f t="shared" si="78"/>
        <v>3</v>
      </c>
      <c r="O95" s="5">
        <f t="shared" si="78"/>
        <v>1</v>
      </c>
      <c r="P95" s="6">
        <f t="shared" si="78"/>
        <v>0</v>
      </c>
      <c r="Q95" s="21">
        <f t="shared" si="73"/>
        <v>361</v>
      </c>
      <c r="R95" s="5">
        <f t="shared" si="73"/>
        <v>346</v>
      </c>
      <c r="S95" s="33">
        <f>(S10+S15+S20+S25+S30+S35+S40+S45+S50+S55+S60+S65+S70+S75+S80+S85+S90)/17</f>
        <v>96.10967850057034</v>
      </c>
      <c r="T95" s="30"/>
      <c r="U95" s="33">
        <f>(U10+U15+U20+U25+U30+U35+U40+U45+U50+U55+U60+U65+U70+U75+U80+U85+U90)/17</f>
        <v>2.7778655645605363</v>
      </c>
      <c r="V95" s="47"/>
    </row>
  </sheetData>
  <mergeCells count="106">
    <mergeCell ref="A91:B92"/>
    <mergeCell ref="A93:B93"/>
    <mergeCell ref="A94:B94"/>
    <mergeCell ref="A95:B95"/>
    <mergeCell ref="A88:B88"/>
    <mergeCell ref="A89:B89"/>
    <mergeCell ref="A90:B90"/>
    <mergeCell ref="A81:A82"/>
    <mergeCell ref="B81:B82"/>
    <mergeCell ref="A83:B83"/>
    <mergeCell ref="A84:B84"/>
    <mergeCell ref="A85:B85"/>
    <mergeCell ref="A86:A87"/>
    <mergeCell ref="B86:B87"/>
    <mergeCell ref="A75:B75"/>
    <mergeCell ref="A76:A77"/>
    <mergeCell ref="B76:B77"/>
    <mergeCell ref="A78:B78"/>
    <mergeCell ref="A79:B79"/>
    <mergeCell ref="A80:B80"/>
    <mergeCell ref="A69:B69"/>
    <mergeCell ref="A70:B70"/>
    <mergeCell ref="A71:A72"/>
    <mergeCell ref="B71:B72"/>
    <mergeCell ref="A73:B73"/>
    <mergeCell ref="A74:B74"/>
    <mergeCell ref="A63:B63"/>
    <mergeCell ref="A64:B64"/>
    <mergeCell ref="A65:B65"/>
    <mergeCell ref="A66:A67"/>
    <mergeCell ref="B66:B67"/>
    <mergeCell ref="A68:B68"/>
    <mergeCell ref="A56:A57"/>
    <mergeCell ref="B56:B57"/>
    <mergeCell ref="A58:B58"/>
    <mergeCell ref="A59:B59"/>
    <mergeCell ref="A60:B60"/>
    <mergeCell ref="A61:A62"/>
    <mergeCell ref="B61:B62"/>
    <mergeCell ref="A50:B50"/>
    <mergeCell ref="A51:A52"/>
    <mergeCell ref="B51:B52"/>
    <mergeCell ref="A53:B53"/>
    <mergeCell ref="A54:B54"/>
    <mergeCell ref="A55:B55"/>
    <mergeCell ref="A44:B44"/>
    <mergeCell ref="A45:B45"/>
    <mergeCell ref="A46:A47"/>
    <mergeCell ref="B46:B47"/>
    <mergeCell ref="A48:B48"/>
    <mergeCell ref="A49:B49"/>
    <mergeCell ref="A38:B38"/>
    <mergeCell ref="A39:B39"/>
    <mergeCell ref="A40:B40"/>
    <mergeCell ref="A41:A42"/>
    <mergeCell ref="B41:B42"/>
    <mergeCell ref="A43:B43"/>
    <mergeCell ref="A31:A32"/>
    <mergeCell ref="B31:B32"/>
    <mergeCell ref="A33:B33"/>
    <mergeCell ref="A34:B34"/>
    <mergeCell ref="A35:B35"/>
    <mergeCell ref="A36:A37"/>
    <mergeCell ref="B36:B37"/>
    <mergeCell ref="A25:B25"/>
    <mergeCell ref="A26:A27"/>
    <mergeCell ref="B26:B27"/>
    <mergeCell ref="A28:B28"/>
    <mergeCell ref="A29:B29"/>
    <mergeCell ref="A30:B30"/>
    <mergeCell ref="A19:B19"/>
    <mergeCell ref="A20:B20"/>
    <mergeCell ref="A21:A22"/>
    <mergeCell ref="B21:B22"/>
    <mergeCell ref="A23:B23"/>
    <mergeCell ref="A24:B24"/>
    <mergeCell ref="A13:B13"/>
    <mergeCell ref="A14:B14"/>
    <mergeCell ref="A15:B15"/>
    <mergeCell ref="A16:A17"/>
    <mergeCell ref="B16:B17"/>
    <mergeCell ref="A18:B18"/>
    <mergeCell ref="A6:A7"/>
    <mergeCell ref="B6:B7"/>
    <mergeCell ref="A8:B8"/>
    <mergeCell ref="A9:B9"/>
    <mergeCell ref="A10:B10"/>
    <mergeCell ref="A11:A12"/>
    <mergeCell ref="B11:B12"/>
    <mergeCell ref="T3:T5"/>
    <mergeCell ref="U3:U5"/>
    <mergeCell ref="V3:V5"/>
    <mergeCell ref="E4:F4"/>
    <mergeCell ref="G4:I4"/>
    <mergeCell ref="J4:L4"/>
    <mergeCell ref="M4:N4"/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</mergeCells>
  <pageMargins left="0.43307086614173229" right="0.23622047244094491" top="0.74803149606299213" bottom="0.35433070866141736" header="0.31496062992125984" footer="0.31496062992125984"/>
  <pageSetup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selection activeCell="W11" sqref="W11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ht="15" customHeight="1" x14ac:dyDescent="0.25">
      <c r="A6" s="114">
        <v>1</v>
      </c>
      <c r="B6" s="116" t="s">
        <v>45</v>
      </c>
      <c r="C6" s="57">
        <v>16</v>
      </c>
      <c r="D6" s="57" t="s">
        <v>23</v>
      </c>
      <c r="E6" s="58">
        <v>1</v>
      </c>
      <c r="F6" s="59">
        <v>2</v>
      </c>
      <c r="G6" s="59">
        <v>1</v>
      </c>
      <c r="H6" s="59">
        <v>5</v>
      </c>
      <c r="I6" s="59">
        <v>4</v>
      </c>
      <c r="J6" s="59">
        <v>0</v>
      </c>
      <c r="K6" s="59">
        <v>0</v>
      </c>
      <c r="L6" s="59">
        <v>0</v>
      </c>
      <c r="M6" s="59">
        <v>1</v>
      </c>
      <c r="N6" s="59">
        <v>0</v>
      </c>
      <c r="O6" s="59">
        <v>0</v>
      </c>
      <c r="P6" s="60">
        <v>2</v>
      </c>
      <c r="Q6" s="61">
        <f>SUM(E6:O6)</f>
        <v>14</v>
      </c>
      <c r="R6" s="62">
        <f>SUM(E6:K6)</f>
        <v>13</v>
      </c>
      <c r="S6" s="63">
        <f>R6/Q6*100</f>
        <v>92.857142857142861</v>
      </c>
      <c r="T6" s="64"/>
      <c r="U6" s="63">
        <f>(E6*4+F6*3.67+G6*3.33+H6*3+I6*2.67+J6*2.33+K6*2+L6*1.67+M6*1.33+N6*1)/Q6</f>
        <v>2.9771428571428573</v>
      </c>
      <c r="V6" s="65"/>
    </row>
    <row r="7" spans="1:22" ht="15.75" thickBot="1" x14ac:dyDescent="0.3">
      <c r="A7" s="115"/>
      <c r="B7" s="117"/>
      <c r="C7" s="93">
        <v>18</v>
      </c>
      <c r="D7" s="93" t="s">
        <v>29</v>
      </c>
      <c r="E7" s="94">
        <v>2</v>
      </c>
      <c r="F7" s="94">
        <v>1</v>
      </c>
      <c r="G7" s="94">
        <v>2</v>
      </c>
      <c r="H7" s="94">
        <v>5</v>
      </c>
      <c r="I7" s="94">
        <v>4</v>
      </c>
      <c r="J7" s="94">
        <v>2</v>
      </c>
      <c r="K7" s="94">
        <v>0</v>
      </c>
      <c r="L7" s="94">
        <v>0</v>
      </c>
      <c r="M7" s="94">
        <v>1</v>
      </c>
      <c r="N7" s="94"/>
      <c r="O7" s="94">
        <v>1</v>
      </c>
      <c r="P7" s="95"/>
      <c r="Q7" s="95">
        <f t="shared" ref="Q7" si="0">SUM(E7:O7)</f>
        <v>18</v>
      </c>
      <c r="R7" s="95">
        <f t="shared" ref="R7" si="1">SUM(E7:K7)</f>
        <v>16</v>
      </c>
      <c r="S7" s="96">
        <f t="shared" ref="S7" si="2">R7/Q7*100</f>
        <v>88.888888888888886</v>
      </c>
      <c r="T7" s="97"/>
      <c r="U7" s="96">
        <f t="shared" ref="U7" si="3">(E7*4+F7*3.67+G7*3.33+H7*3+I7*2.67+J7*2.33+K7*2+L7*1.67+M7*1.33+N7*1)/Q7</f>
        <v>2.7777777777777777</v>
      </c>
      <c r="V7" s="45">
        <f>U6-U7</f>
        <v>0.19936507936507963</v>
      </c>
    </row>
    <row r="8" spans="1:22" ht="15.75" thickBot="1" x14ac:dyDescent="0.3">
      <c r="A8" s="110" t="s">
        <v>26</v>
      </c>
      <c r="B8" s="111"/>
      <c r="C8" s="22">
        <v>16</v>
      </c>
      <c r="D8" s="22"/>
      <c r="E8" s="25">
        <v>5</v>
      </c>
      <c r="F8" s="23">
        <v>0</v>
      </c>
      <c r="G8" s="23">
        <v>5</v>
      </c>
      <c r="H8" s="23">
        <v>3</v>
      </c>
      <c r="I8" s="23">
        <v>0</v>
      </c>
      <c r="J8" s="23">
        <v>2</v>
      </c>
      <c r="K8" s="23">
        <v>1</v>
      </c>
      <c r="L8" s="23">
        <v>0</v>
      </c>
      <c r="M8" s="23">
        <v>0</v>
      </c>
      <c r="N8" s="23">
        <v>0</v>
      </c>
      <c r="O8" s="23">
        <v>0</v>
      </c>
      <c r="P8" s="24">
        <v>0</v>
      </c>
      <c r="Q8" s="11">
        <f t="shared" ref="Q8:Q10" si="4">SUM(E8:O8)</f>
        <v>16</v>
      </c>
      <c r="R8" s="1">
        <f t="shared" ref="R8:R10" si="5">SUM(E8:K8)</f>
        <v>16</v>
      </c>
      <c r="S8" s="13">
        <f t="shared" ref="S8:S10" si="6">R8/Q8*100</f>
        <v>100</v>
      </c>
      <c r="T8" s="13"/>
      <c r="U8" s="13">
        <f t="shared" ref="U8:U10" si="7">(E8*4+F8*3.67+G8*3.33+H8*3+I8*2.67+J8*2.33+K8*2+L8*1.67+M8*1.33+N8*1)/Q8</f>
        <v>3.2693750000000001</v>
      </c>
      <c r="V8" s="46"/>
    </row>
    <row r="9" spans="1:22" ht="15.75" thickBot="1" x14ac:dyDescent="0.3">
      <c r="A9" s="110" t="s">
        <v>27</v>
      </c>
      <c r="B9" s="111"/>
      <c r="C9" s="22">
        <v>16</v>
      </c>
      <c r="D9" s="22"/>
      <c r="E9" s="25">
        <v>5</v>
      </c>
      <c r="F9" s="23">
        <v>0</v>
      </c>
      <c r="G9" s="23">
        <v>5</v>
      </c>
      <c r="H9" s="23">
        <v>3</v>
      </c>
      <c r="I9" s="23">
        <v>0</v>
      </c>
      <c r="J9" s="23">
        <v>2</v>
      </c>
      <c r="K9" s="23">
        <v>1</v>
      </c>
      <c r="L9" s="23">
        <v>0</v>
      </c>
      <c r="M9" s="23">
        <v>0</v>
      </c>
      <c r="N9" s="23">
        <v>0</v>
      </c>
      <c r="O9" s="23">
        <v>0</v>
      </c>
      <c r="P9" s="24">
        <v>0</v>
      </c>
      <c r="Q9" s="11">
        <f t="shared" si="4"/>
        <v>16</v>
      </c>
      <c r="R9" s="1">
        <f t="shared" si="5"/>
        <v>16</v>
      </c>
      <c r="S9" s="13">
        <f t="shared" si="6"/>
        <v>100</v>
      </c>
      <c r="T9" s="31"/>
      <c r="U9" s="13">
        <f t="shared" si="7"/>
        <v>3.2693750000000001</v>
      </c>
      <c r="V9" s="46"/>
    </row>
    <row r="10" spans="1:22" ht="15.75" thickBot="1" x14ac:dyDescent="0.3">
      <c r="A10" s="112" t="s">
        <v>28</v>
      </c>
      <c r="B10" s="113"/>
      <c r="C10" s="22">
        <v>16</v>
      </c>
      <c r="D10" s="9"/>
      <c r="E10" s="25">
        <v>2</v>
      </c>
      <c r="F10" s="23">
        <v>2</v>
      </c>
      <c r="G10" s="23">
        <v>3</v>
      </c>
      <c r="H10" s="23">
        <v>3</v>
      </c>
      <c r="I10" s="23">
        <v>3</v>
      </c>
      <c r="J10" s="23">
        <v>3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4">
        <v>0</v>
      </c>
      <c r="Q10" s="25">
        <f t="shared" si="4"/>
        <v>16</v>
      </c>
      <c r="R10" s="23">
        <f t="shared" si="5"/>
        <v>16</v>
      </c>
      <c r="S10" s="31">
        <f t="shared" si="6"/>
        <v>100</v>
      </c>
      <c r="T10" s="31"/>
      <c r="U10" s="31">
        <f t="shared" si="7"/>
        <v>3.0831249999999999</v>
      </c>
      <c r="V10" s="49"/>
    </row>
    <row r="11" spans="1:22" ht="15" customHeight="1" x14ac:dyDescent="0.25">
      <c r="A11" s="114">
        <v>2</v>
      </c>
      <c r="B11" s="116" t="s">
        <v>36</v>
      </c>
      <c r="C11" s="57">
        <v>11</v>
      </c>
      <c r="D11" s="57" t="s">
        <v>23</v>
      </c>
      <c r="E11" s="58">
        <v>0</v>
      </c>
      <c r="F11" s="59">
        <v>0</v>
      </c>
      <c r="G11" s="59">
        <v>0</v>
      </c>
      <c r="H11" s="59">
        <v>0</v>
      </c>
      <c r="I11" s="59">
        <v>0</v>
      </c>
      <c r="J11" s="59">
        <v>2</v>
      </c>
      <c r="K11" s="59">
        <v>1</v>
      </c>
      <c r="L11" s="59">
        <v>1</v>
      </c>
      <c r="M11" s="59">
        <v>4</v>
      </c>
      <c r="N11" s="59">
        <v>1</v>
      </c>
      <c r="O11" s="59">
        <v>2</v>
      </c>
      <c r="P11" s="60">
        <v>0</v>
      </c>
      <c r="Q11" s="61">
        <f>SUM(E11:O11)</f>
        <v>11</v>
      </c>
      <c r="R11" s="62">
        <f>SUM(E11:K11)</f>
        <v>3</v>
      </c>
      <c r="S11" s="63">
        <f>R11/Q11*100</f>
        <v>27.27272727272727</v>
      </c>
      <c r="T11" s="64"/>
      <c r="U11" s="63">
        <f>(E11*4+F11*3.67+G11*3.33+H11*3+I11*2.67+J11*2.33+K11*2+L11*1.67+M11*1.33+N11*1)/Q11</f>
        <v>1.3318181818181818</v>
      </c>
      <c r="V11" s="65"/>
    </row>
    <row r="12" spans="1:22" ht="15.75" thickBot="1" x14ac:dyDescent="0.3">
      <c r="A12" s="115"/>
      <c r="B12" s="117"/>
      <c r="C12" s="8">
        <v>25</v>
      </c>
      <c r="D12" s="8" t="s">
        <v>29</v>
      </c>
      <c r="E12" s="11">
        <v>0</v>
      </c>
      <c r="F12" s="1">
        <v>0</v>
      </c>
      <c r="G12" s="1">
        <v>2</v>
      </c>
      <c r="H12" s="1">
        <v>0</v>
      </c>
      <c r="I12" s="1">
        <v>6</v>
      </c>
      <c r="J12" s="1">
        <v>0</v>
      </c>
      <c r="K12" s="1">
        <v>2</v>
      </c>
      <c r="L12" s="1">
        <v>2</v>
      </c>
      <c r="M12" s="1">
        <v>6</v>
      </c>
      <c r="N12" s="1">
        <v>3</v>
      </c>
      <c r="O12" s="1">
        <v>4</v>
      </c>
      <c r="P12" s="2">
        <v>0</v>
      </c>
      <c r="Q12" s="11">
        <f>SUM(E12:O12)</f>
        <v>25</v>
      </c>
      <c r="R12" s="1">
        <f t="shared" ref="R12:R15" si="8">SUM(E12:K12)</f>
        <v>10</v>
      </c>
      <c r="S12" s="13">
        <f t="shared" ref="S12:S15" si="9">R12/Q12*100</f>
        <v>40</v>
      </c>
      <c r="T12" s="26">
        <f>S11-S12</f>
        <v>-12.72727272727273</v>
      </c>
      <c r="U12" s="13">
        <f t="shared" ref="U12:U15" si="10">(E12*4+F12*3.67+G12*3.33+H12*3+I12*2.67+J12*2.33+K12*2+L12*1.67+M12*1.33+N12*1)/Q12</f>
        <v>1.64</v>
      </c>
      <c r="V12" s="45">
        <f>U11-U12</f>
        <v>-0.30818181818181811</v>
      </c>
    </row>
    <row r="13" spans="1:22" ht="15.75" thickBot="1" x14ac:dyDescent="0.3">
      <c r="A13" s="110" t="s">
        <v>26</v>
      </c>
      <c r="B13" s="111"/>
      <c r="C13" s="22">
        <v>11</v>
      </c>
      <c r="D13" s="22"/>
      <c r="E13" s="25">
        <v>0</v>
      </c>
      <c r="F13" s="23">
        <v>0</v>
      </c>
      <c r="G13" s="23">
        <v>0</v>
      </c>
      <c r="H13" s="23">
        <v>0</v>
      </c>
      <c r="I13" s="23">
        <v>2</v>
      </c>
      <c r="J13" s="23">
        <v>3</v>
      </c>
      <c r="K13" s="23">
        <v>1</v>
      </c>
      <c r="L13" s="23">
        <v>1</v>
      </c>
      <c r="M13" s="23">
        <v>2</v>
      </c>
      <c r="N13" s="23">
        <v>1</v>
      </c>
      <c r="O13" s="23">
        <v>1</v>
      </c>
      <c r="P13" s="24">
        <v>0</v>
      </c>
      <c r="Q13" s="11">
        <f t="shared" ref="Q13:Q15" si="11">SUM(E13:O13)</f>
        <v>11</v>
      </c>
      <c r="R13" s="1">
        <f t="shared" si="8"/>
        <v>6</v>
      </c>
      <c r="S13" s="13">
        <f t="shared" si="9"/>
        <v>54.54545454545454</v>
      </c>
      <c r="T13" s="13"/>
      <c r="U13" s="13">
        <f t="shared" si="10"/>
        <v>1.7872727272727273</v>
      </c>
      <c r="V13" s="46"/>
    </row>
    <row r="14" spans="1:22" ht="15.75" thickBot="1" x14ac:dyDescent="0.3">
      <c r="A14" s="110" t="s">
        <v>27</v>
      </c>
      <c r="B14" s="111"/>
      <c r="C14" s="22">
        <v>11</v>
      </c>
      <c r="D14" s="22"/>
      <c r="E14" s="25">
        <v>0</v>
      </c>
      <c r="F14" s="23">
        <v>0</v>
      </c>
      <c r="G14" s="23">
        <v>0</v>
      </c>
      <c r="H14" s="23">
        <v>0</v>
      </c>
      <c r="I14" s="23">
        <v>4</v>
      </c>
      <c r="J14" s="23">
        <v>0</v>
      </c>
      <c r="K14" s="23">
        <v>3</v>
      </c>
      <c r="L14" s="23">
        <v>0</v>
      </c>
      <c r="M14" s="23">
        <v>3</v>
      </c>
      <c r="N14" s="23">
        <v>1</v>
      </c>
      <c r="O14" s="23">
        <v>0</v>
      </c>
      <c r="P14" s="24">
        <v>0</v>
      </c>
      <c r="Q14" s="11">
        <f t="shared" si="11"/>
        <v>11</v>
      </c>
      <c r="R14" s="1">
        <f t="shared" si="8"/>
        <v>7</v>
      </c>
      <c r="S14" s="13">
        <f t="shared" si="9"/>
        <v>63.636363636363633</v>
      </c>
      <c r="T14" s="31"/>
      <c r="U14" s="13">
        <f t="shared" si="10"/>
        <v>1.9700000000000002</v>
      </c>
      <c r="V14" s="46"/>
    </row>
    <row r="15" spans="1:22" ht="15.75" thickBot="1" x14ac:dyDescent="0.3">
      <c r="A15" s="112" t="s">
        <v>28</v>
      </c>
      <c r="B15" s="113"/>
      <c r="C15" s="9">
        <v>11</v>
      </c>
      <c r="D15" s="9"/>
      <c r="E15" s="12">
        <v>0</v>
      </c>
      <c r="F15" s="4">
        <v>1</v>
      </c>
      <c r="G15" s="4">
        <v>1</v>
      </c>
      <c r="H15" s="4">
        <v>1</v>
      </c>
      <c r="I15" s="4">
        <v>2</v>
      </c>
      <c r="J15" s="4">
        <v>2</v>
      </c>
      <c r="K15" s="4">
        <v>1</v>
      </c>
      <c r="L15" s="4">
        <v>2</v>
      </c>
      <c r="M15" s="4">
        <v>1</v>
      </c>
      <c r="N15" s="4">
        <v>0</v>
      </c>
      <c r="O15" s="4">
        <v>0</v>
      </c>
      <c r="P15" s="10">
        <v>0</v>
      </c>
      <c r="Q15" s="12">
        <f t="shared" si="11"/>
        <v>11</v>
      </c>
      <c r="R15" s="4">
        <f t="shared" si="8"/>
        <v>8</v>
      </c>
      <c r="S15" s="30">
        <f t="shared" si="9"/>
        <v>72.727272727272734</v>
      </c>
      <c r="T15" s="30"/>
      <c r="U15" s="30">
        <f t="shared" si="10"/>
        <v>2.4245454545454548</v>
      </c>
      <c r="V15" s="47"/>
    </row>
    <row r="16" spans="1:22" ht="15" customHeight="1" x14ac:dyDescent="0.25">
      <c r="A16" s="114">
        <v>3</v>
      </c>
      <c r="B16" s="116" t="s">
        <v>37</v>
      </c>
      <c r="C16" s="57">
        <v>31</v>
      </c>
      <c r="D16" s="57" t="s">
        <v>23</v>
      </c>
      <c r="E16" s="58">
        <v>0</v>
      </c>
      <c r="F16" s="59">
        <v>0</v>
      </c>
      <c r="G16" s="59">
        <v>0</v>
      </c>
      <c r="H16" s="59">
        <v>2</v>
      </c>
      <c r="I16" s="59">
        <v>0</v>
      </c>
      <c r="J16" s="59">
        <v>3</v>
      </c>
      <c r="K16" s="59">
        <v>0</v>
      </c>
      <c r="L16" s="59">
        <v>3</v>
      </c>
      <c r="M16" s="59">
        <v>2</v>
      </c>
      <c r="N16" s="59">
        <v>3</v>
      </c>
      <c r="O16" s="59">
        <v>15</v>
      </c>
      <c r="P16" s="60">
        <v>3</v>
      </c>
      <c r="Q16" s="61">
        <f>SUM(E16:O16)</f>
        <v>28</v>
      </c>
      <c r="R16" s="62">
        <f>SUM(E16:K16)</f>
        <v>5</v>
      </c>
      <c r="S16" s="63">
        <f>R16/Q16*100</f>
        <v>17.857142857142858</v>
      </c>
      <c r="T16" s="64"/>
      <c r="U16" s="63">
        <f>(E16*4+F16*3.67+G16*3.33+H16*3+I16*2.67+J16*2.33+K16*2+L16*1.67+M16*1.33+N16*1)/Q16</f>
        <v>0.84499999999999997</v>
      </c>
      <c r="V16" s="65"/>
    </row>
    <row r="17" spans="1:22" ht="15.75" thickBot="1" x14ac:dyDescent="0.3">
      <c r="A17" s="115"/>
      <c r="B17" s="117"/>
      <c r="C17" s="8">
        <v>33</v>
      </c>
      <c r="D17" s="8" t="s">
        <v>29</v>
      </c>
      <c r="E17" s="11">
        <v>0</v>
      </c>
      <c r="F17" s="1">
        <v>0</v>
      </c>
      <c r="G17" s="1">
        <v>1</v>
      </c>
      <c r="H17" s="1">
        <v>0</v>
      </c>
      <c r="I17" s="1">
        <v>8</v>
      </c>
      <c r="J17" s="1">
        <v>1</v>
      </c>
      <c r="K17" s="1">
        <v>6</v>
      </c>
      <c r="L17" s="1">
        <v>5</v>
      </c>
      <c r="M17" s="1">
        <v>5</v>
      </c>
      <c r="N17" s="1">
        <v>1</v>
      </c>
      <c r="O17" s="1">
        <v>5</v>
      </c>
      <c r="P17" s="2">
        <v>1</v>
      </c>
      <c r="Q17" s="11">
        <f>SUM(E17:O17)</f>
        <v>32</v>
      </c>
      <c r="R17" s="1">
        <f t="shared" ref="R17:R20" si="12">SUM(E17:K17)</f>
        <v>16</v>
      </c>
      <c r="S17" s="13">
        <f t="shared" ref="S17:S20" si="13">R17/Q17*100</f>
        <v>50</v>
      </c>
      <c r="T17" s="26">
        <f>S16-S17</f>
        <v>-32.142857142857139</v>
      </c>
      <c r="U17" s="13">
        <f t="shared" ref="U17:U20" si="14">(E17*4+F17*3.67+G17*3.33+H17*3+I17*2.67+J17*2.33+K17*2+L17*1.67+M17*1.33+N17*1)/Q17</f>
        <v>1.7193749999999999</v>
      </c>
      <c r="V17" s="45">
        <f>U16-U17</f>
        <v>-0.8743749999999999</v>
      </c>
    </row>
    <row r="18" spans="1:22" ht="15.75" thickBot="1" x14ac:dyDescent="0.3">
      <c r="A18" s="110" t="s">
        <v>26</v>
      </c>
      <c r="B18" s="111"/>
      <c r="C18" s="22">
        <v>29</v>
      </c>
      <c r="D18" s="22"/>
      <c r="E18" s="25">
        <v>4</v>
      </c>
      <c r="F18" s="23">
        <v>2</v>
      </c>
      <c r="G18" s="23">
        <v>5</v>
      </c>
      <c r="H18" s="23">
        <v>3</v>
      </c>
      <c r="I18" s="23">
        <v>4</v>
      </c>
      <c r="J18" s="23">
        <v>2</v>
      </c>
      <c r="K18" s="23">
        <v>1</v>
      </c>
      <c r="L18" s="23">
        <v>1</v>
      </c>
      <c r="M18" s="23">
        <v>2</v>
      </c>
      <c r="N18" s="23">
        <v>2</v>
      </c>
      <c r="O18" s="23">
        <v>3</v>
      </c>
      <c r="P18" s="24">
        <v>0</v>
      </c>
      <c r="Q18" s="11">
        <f t="shared" ref="Q18:Q20" si="15">SUM(E18:O18)</f>
        <v>29</v>
      </c>
      <c r="R18" s="1">
        <f t="shared" si="12"/>
        <v>21</v>
      </c>
      <c r="S18" s="13">
        <f t="shared" si="13"/>
        <v>72.41379310344827</v>
      </c>
      <c r="T18" s="13"/>
      <c r="U18" s="13">
        <f t="shared" si="14"/>
        <v>2.5055172413793101</v>
      </c>
      <c r="V18" s="46"/>
    </row>
    <row r="19" spans="1:22" ht="15.75" thickBot="1" x14ac:dyDescent="0.3">
      <c r="A19" s="110" t="s">
        <v>27</v>
      </c>
      <c r="B19" s="111"/>
      <c r="C19" s="22">
        <v>29</v>
      </c>
      <c r="D19" s="22"/>
      <c r="E19" s="25">
        <v>4</v>
      </c>
      <c r="F19" s="23">
        <v>2</v>
      </c>
      <c r="G19" s="23">
        <v>5</v>
      </c>
      <c r="H19" s="23">
        <v>3</v>
      </c>
      <c r="I19" s="23">
        <v>4</v>
      </c>
      <c r="J19" s="23">
        <v>2</v>
      </c>
      <c r="K19" s="23">
        <v>1</v>
      </c>
      <c r="L19" s="23">
        <v>1</v>
      </c>
      <c r="M19" s="23">
        <v>2</v>
      </c>
      <c r="N19" s="23">
        <v>2</v>
      </c>
      <c r="O19" s="23">
        <v>3</v>
      </c>
      <c r="P19" s="24">
        <v>0</v>
      </c>
      <c r="Q19" s="11">
        <f t="shared" si="15"/>
        <v>29</v>
      </c>
      <c r="R19" s="1">
        <f t="shared" si="12"/>
        <v>21</v>
      </c>
      <c r="S19" s="13">
        <f t="shared" si="13"/>
        <v>72.41379310344827</v>
      </c>
      <c r="T19" s="31"/>
      <c r="U19" s="13">
        <f t="shared" si="14"/>
        <v>2.5055172413793101</v>
      </c>
      <c r="V19" s="46"/>
    </row>
    <row r="20" spans="1:22" ht="15.75" thickBot="1" x14ac:dyDescent="0.3">
      <c r="A20" s="112" t="s">
        <v>28</v>
      </c>
      <c r="B20" s="113"/>
      <c r="C20" s="9">
        <v>29</v>
      </c>
      <c r="D20" s="9"/>
      <c r="E20" s="12">
        <v>1</v>
      </c>
      <c r="F20" s="4">
        <v>1</v>
      </c>
      <c r="G20" s="4">
        <v>1</v>
      </c>
      <c r="H20" s="4">
        <v>3</v>
      </c>
      <c r="I20" s="4">
        <v>1</v>
      </c>
      <c r="J20" s="4">
        <v>9</v>
      </c>
      <c r="K20" s="4">
        <v>5</v>
      </c>
      <c r="L20" s="4">
        <v>3</v>
      </c>
      <c r="M20" s="4">
        <v>1</v>
      </c>
      <c r="N20" s="4">
        <v>2</v>
      </c>
      <c r="O20" s="4">
        <v>2</v>
      </c>
      <c r="P20" s="10">
        <v>0</v>
      </c>
      <c r="Q20" s="12">
        <f t="shared" si="15"/>
        <v>29</v>
      </c>
      <c r="R20" s="4">
        <f t="shared" si="12"/>
        <v>21</v>
      </c>
      <c r="S20" s="30">
        <f t="shared" si="13"/>
        <v>72.41379310344827</v>
      </c>
      <c r="T20" s="30"/>
      <c r="U20" s="30">
        <f t="shared" si="14"/>
        <v>2.1372413793103449</v>
      </c>
      <c r="V20" s="47"/>
    </row>
    <row r="21" spans="1:22" x14ac:dyDescent="0.25">
      <c r="A21" s="118" t="s">
        <v>22</v>
      </c>
      <c r="B21" s="119"/>
      <c r="C21" s="14">
        <f>C6+C11+C16</f>
        <v>58</v>
      </c>
      <c r="D21" s="52" t="s">
        <v>23</v>
      </c>
      <c r="E21" s="16">
        <f>E6+E11+E16</f>
        <v>1</v>
      </c>
      <c r="F21" s="54">
        <f t="shared" ref="F21:P21" si="16">F6+F11+F16</f>
        <v>2</v>
      </c>
      <c r="G21" s="54">
        <f t="shared" si="16"/>
        <v>1</v>
      </c>
      <c r="H21" s="54">
        <f t="shared" si="16"/>
        <v>7</v>
      </c>
      <c r="I21" s="54">
        <f t="shared" si="16"/>
        <v>4</v>
      </c>
      <c r="J21" s="54">
        <f t="shared" si="16"/>
        <v>5</v>
      </c>
      <c r="K21" s="54">
        <f t="shared" si="16"/>
        <v>1</v>
      </c>
      <c r="L21" s="54">
        <f t="shared" si="16"/>
        <v>4</v>
      </c>
      <c r="M21" s="54">
        <f t="shared" si="16"/>
        <v>7</v>
      </c>
      <c r="N21" s="54">
        <f t="shared" si="16"/>
        <v>4</v>
      </c>
      <c r="O21" s="54">
        <f t="shared" si="16"/>
        <v>17</v>
      </c>
      <c r="P21" s="15">
        <f t="shared" si="16"/>
        <v>5</v>
      </c>
      <c r="Q21" s="16">
        <f>Q6+Q11+Q16</f>
        <v>53</v>
      </c>
      <c r="R21" s="54">
        <f>R6+R11+R16</f>
        <v>21</v>
      </c>
      <c r="S21" s="32">
        <f>(S6+S11+S16)/3</f>
        <v>45.995670995670991</v>
      </c>
      <c r="T21" s="29"/>
      <c r="U21" s="32">
        <f>(U6+U11+U16)/3</f>
        <v>1.717987012987013</v>
      </c>
      <c r="V21" s="44"/>
    </row>
    <row r="22" spans="1:22" ht="15.75" thickBot="1" x14ac:dyDescent="0.3">
      <c r="A22" s="120"/>
      <c r="B22" s="121"/>
      <c r="C22" s="17">
        <f t="shared" ref="C22:C25" si="17">C7+C12+C17</f>
        <v>76</v>
      </c>
      <c r="D22" s="69" t="s">
        <v>29</v>
      </c>
      <c r="E22" s="18">
        <f t="shared" ref="E22:R22" si="18">E7+E12+E17</f>
        <v>2</v>
      </c>
      <c r="F22" s="55">
        <f t="shared" si="18"/>
        <v>1</v>
      </c>
      <c r="G22" s="55">
        <f t="shared" si="18"/>
        <v>5</v>
      </c>
      <c r="H22" s="55">
        <f t="shared" si="18"/>
        <v>5</v>
      </c>
      <c r="I22" s="55">
        <f t="shared" si="18"/>
        <v>18</v>
      </c>
      <c r="J22" s="55">
        <f t="shared" si="18"/>
        <v>3</v>
      </c>
      <c r="K22" s="55">
        <f t="shared" si="18"/>
        <v>8</v>
      </c>
      <c r="L22" s="55">
        <f t="shared" si="18"/>
        <v>7</v>
      </c>
      <c r="M22" s="55">
        <f t="shared" si="18"/>
        <v>12</v>
      </c>
      <c r="N22" s="55">
        <f t="shared" si="18"/>
        <v>4</v>
      </c>
      <c r="O22" s="55">
        <f t="shared" si="18"/>
        <v>10</v>
      </c>
      <c r="P22" s="56">
        <f t="shared" si="18"/>
        <v>1</v>
      </c>
      <c r="Q22" s="18">
        <f t="shared" si="18"/>
        <v>75</v>
      </c>
      <c r="R22" s="55">
        <f t="shared" si="18"/>
        <v>42</v>
      </c>
      <c r="S22" s="19">
        <f>(S7+S12+S17)/3</f>
        <v>59.629629629629626</v>
      </c>
      <c r="T22" s="50">
        <f>S21-S22</f>
        <v>-13.633958633958635</v>
      </c>
      <c r="U22" s="19">
        <f>(U7+U12+U17)/3</f>
        <v>2.0457175925925921</v>
      </c>
      <c r="V22" s="51">
        <f>U21-U22</f>
        <v>-0.32773057960557916</v>
      </c>
    </row>
    <row r="23" spans="1:22" ht="15.75" thickBot="1" x14ac:dyDescent="0.3">
      <c r="A23" s="110" t="s">
        <v>26</v>
      </c>
      <c r="B23" s="151"/>
      <c r="C23" s="17">
        <f t="shared" si="17"/>
        <v>56</v>
      </c>
      <c r="D23" s="27"/>
      <c r="E23" s="18">
        <f t="shared" ref="E23:R23" si="19">E8+E13+E18</f>
        <v>9</v>
      </c>
      <c r="F23" s="55">
        <f t="shared" si="19"/>
        <v>2</v>
      </c>
      <c r="G23" s="55">
        <f t="shared" si="19"/>
        <v>10</v>
      </c>
      <c r="H23" s="55">
        <f t="shared" si="19"/>
        <v>6</v>
      </c>
      <c r="I23" s="55">
        <f t="shared" si="19"/>
        <v>6</v>
      </c>
      <c r="J23" s="55">
        <f t="shared" si="19"/>
        <v>7</v>
      </c>
      <c r="K23" s="55">
        <f t="shared" si="19"/>
        <v>3</v>
      </c>
      <c r="L23" s="55">
        <f t="shared" si="19"/>
        <v>2</v>
      </c>
      <c r="M23" s="55">
        <f t="shared" si="19"/>
        <v>4</v>
      </c>
      <c r="N23" s="55">
        <f t="shared" si="19"/>
        <v>3</v>
      </c>
      <c r="O23" s="55">
        <f t="shared" si="19"/>
        <v>4</v>
      </c>
      <c r="P23" s="56">
        <f t="shared" si="19"/>
        <v>0</v>
      </c>
      <c r="Q23" s="18">
        <f t="shared" si="19"/>
        <v>56</v>
      </c>
      <c r="R23" s="55">
        <f t="shared" si="19"/>
        <v>43</v>
      </c>
      <c r="S23" s="19">
        <f>(S8+S13+S18)/3</f>
        <v>75.653082549634277</v>
      </c>
      <c r="T23" s="19"/>
      <c r="U23" s="19">
        <f>(U8+U13+U18)/3</f>
        <v>2.5207216562173458</v>
      </c>
      <c r="V23" s="46"/>
    </row>
    <row r="24" spans="1:22" ht="15.75" thickBot="1" x14ac:dyDescent="0.3">
      <c r="A24" s="110" t="s">
        <v>27</v>
      </c>
      <c r="B24" s="151"/>
      <c r="C24" s="17">
        <f t="shared" si="17"/>
        <v>56</v>
      </c>
      <c r="D24" s="48"/>
      <c r="E24" s="18">
        <f t="shared" ref="E24:R24" si="20">E9+E14+E19</f>
        <v>9</v>
      </c>
      <c r="F24" s="55">
        <f t="shared" si="20"/>
        <v>2</v>
      </c>
      <c r="G24" s="55">
        <f t="shared" si="20"/>
        <v>10</v>
      </c>
      <c r="H24" s="55">
        <f t="shared" si="20"/>
        <v>6</v>
      </c>
      <c r="I24" s="55">
        <f t="shared" si="20"/>
        <v>8</v>
      </c>
      <c r="J24" s="55">
        <f t="shared" si="20"/>
        <v>4</v>
      </c>
      <c r="K24" s="55">
        <f t="shared" si="20"/>
        <v>5</v>
      </c>
      <c r="L24" s="55">
        <f t="shared" si="20"/>
        <v>1</v>
      </c>
      <c r="M24" s="55">
        <f t="shared" si="20"/>
        <v>5</v>
      </c>
      <c r="N24" s="55">
        <f t="shared" si="20"/>
        <v>3</v>
      </c>
      <c r="O24" s="55">
        <f t="shared" si="20"/>
        <v>3</v>
      </c>
      <c r="P24" s="56">
        <f t="shared" si="20"/>
        <v>0</v>
      </c>
      <c r="Q24" s="18">
        <f t="shared" si="20"/>
        <v>56</v>
      </c>
      <c r="R24" s="55">
        <f t="shared" si="20"/>
        <v>44</v>
      </c>
      <c r="S24" s="19">
        <f>(S9+S14+S19)/3</f>
        <v>78.683385579937294</v>
      </c>
      <c r="T24" s="19"/>
      <c r="U24" s="19">
        <f>(U9+U14+U19)/3</f>
        <v>2.5816307471264373</v>
      </c>
      <c r="V24" s="46"/>
    </row>
    <row r="25" spans="1:22" ht="15.75" thickBot="1" x14ac:dyDescent="0.3">
      <c r="A25" s="112" t="s">
        <v>28</v>
      </c>
      <c r="B25" s="152"/>
      <c r="C25" s="20">
        <f t="shared" si="17"/>
        <v>56</v>
      </c>
      <c r="D25" s="28"/>
      <c r="E25" s="21">
        <f t="shared" ref="E25:R25" si="21">E10+E15+E20</f>
        <v>3</v>
      </c>
      <c r="F25" s="5">
        <f t="shared" si="21"/>
        <v>4</v>
      </c>
      <c r="G25" s="5">
        <f t="shared" si="21"/>
        <v>5</v>
      </c>
      <c r="H25" s="5">
        <f t="shared" si="21"/>
        <v>7</v>
      </c>
      <c r="I25" s="5">
        <f t="shared" si="21"/>
        <v>6</v>
      </c>
      <c r="J25" s="5">
        <f t="shared" si="21"/>
        <v>14</v>
      </c>
      <c r="K25" s="5">
        <f t="shared" si="21"/>
        <v>6</v>
      </c>
      <c r="L25" s="5">
        <f t="shared" si="21"/>
        <v>5</v>
      </c>
      <c r="M25" s="5">
        <f t="shared" si="21"/>
        <v>2</v>
      </c>
      <c r="N25" s="5">
        <f t="shared" si="21"/>
        <v>2</v>
      </c>
      <c r="O25" s="5">
        <f t="shared" si="21"/>
        <v>2</v>
      </c>
      <c r="P25" s="6">
        <f t="shared" si="21"/>
        <v>0</v>
      </c>
      <c r="Q25" s="21">
        <f t="shared" si="21"/>
        <v>56</v>
      </c>
      <c r="R25" s="5">
        <f t="shared" si="21"/>
        <v>45</v>
      </c>
      <c r="S25" s="33">
        <f>(S10+S15+S20)/3</f>
        <v>81.713688610240339</v>
      </c>
      <c r="T25" s="30"/>
      <c r="U25" s="33">
        <f>(U10+U15+U20)/3</f>
        <v>2.5483039446185995</v>
      </c>
      <c r="V25" s="47"/>
    </row>
  </sheetData>
  <mergeCells count="36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V3:V5"/>
    <mergeCell ref="E4:F4"/>
    <mergeCell ref="G4:I4"/>
    <mergeCell ref="J4:L4"/>
    <mergeCell ref="M4:N4"/>
    <mergeCell ref="T3:T5"/>
    <mergeCell ref="A19:B19"/>
    <mergeCell ref="A6:A7"/>
    <mergeCell ref="B6:B7"/>
    <mergeCell ref="A8:B8"/>
    <mergeCell ref="A9:B9"/>
    <mergeCell ref="A10:B10"/>
    <mergeCell ref="A18:B18"/>
    <mergeCell ref="A11:A12"/>
    <mergeCell ref="B11:B12"/>
    <mergeCell ref="U3:U5"/>
    <mergeCell ref="A13:B13"/>
    <mergeCell ref="A14:B14"/>
    <mergeCell ref="A15:B15"/>
    <mergeCell ref="A16:A17"/>
    <mergeCell ref="B16:B17"/>
    <mergeCell ref="A21:B22"/>
    <mergeCell ref="A23:B23"/>
    <mergeCell ref="A24:B24"/>
    <mergeCell ref="A25:B25"/>
    <mergeCell ref="A20:B20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topLeftCell="A59" workbookViewId="0">
      <selection activeCell="T82" sqref="T82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39</v>
      </c>
      <c r="C6" s="57">
        <v>3</v>
      </c>
      <c r="D6" s="57" t="s">
        <v>23</v>
      </c>
      <c r="E6" s="58">
        <v>0</v>
      </c>
      <c r="F6" s="59">
        <v>1</v>
      </c>
      <c r="G6" s="59">
        <v>0</v>
      </c>
      <c r="H6" s="59">
        <v>1</v>
      </c>
      <c r="I6" s="59">
        <v>1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9">
        <v>0</v>
      </c>
      <c r="P6" s="60">
        <v>0</v>
      </c>
      <c r="Q6" s="61">
        <f>SUM(E6:O6)</f>
        <v>3</v>
      </c>
      <c r="R6" s="62">
        <f>SUM(E6:K6)</f>
        <v>3</v>
      </c>
      <c r="S6" s="63">
        <f>R6/Q6*100</f>
        <v>100</v>
      </c>
      <c r="T6" s="64"/>
      <c r="U6" s="63">
        <f>(E6*4+F6*3.67+G6*3.33+H6*3+I6*2.67+J6*2.33+K6*2+L6*1.67+M6*1.33+N6*1)/Q6</f>
        <v>3.1133333333333333</v>
      </c>
      <c r="V6" s="65"/>
    </row>
    <row r="7" spans="1:22" ht="15.75" thickBot="1" x14ac:dyDescent="0.3">
      <c r="A7" s="115"/>
      <c r="B7" s="117"/>
      <c r="C7" s="8">
        <v>9</v>
      </c>
      <c r="D7" s="8" t="s">
        <v>29</v>
      </c>
      <c r="E7" s="11">
        <v>0</v>
      </c>
      <c r="F7" s="1">
        <v>0</v>
      </c>
      <c r="G7" s="1">
        <v>1</v>
      </c>
      <c r="H7" s="1">
        <v>1</v>
      </c>
      <c r="I7" s="1">
        <v>1</v>
      </c>
      <c r="J7" s="1">
        <v>3</v>
      </c>
      <c r="K7" s="1">
        <v>2</v>
      </c>
      <c r="L7" s="1">
        <v>0</v>
      </c>
      <c r="M7" s="1">
        <v>0</v>
      </c>
      <c r="N7" s="1">
        <v>0</v>
      </c>
      <c r="O7" s="1">
        <v>1</v>
      </c>
      <c r="P7" s="2">
        <v>0</v>
      </c>
      <c r="Q7" s="11">
        <f>SUM(E7:O7)</f>
        <v>9</v>
      </c>
      <c r="R7" s="1">
        <f t="shared" ref="R7:R10" si="0">SUM(E7:K7)</f>
        <v>8</v>
      </c>
      <c r="S7" s="13">
        <f t="shared" ref="S7:S10" si="1">R7/Q7*100</f>
        <v>88.888888888888886</v>
      </c>
      <c r="T7" s="26">
        <f>S6-S7</f>
        <v>11.111111111111114</v>
      </c>
      <c r="U7" s="13">
        <f t="shared" ref="U7:U10" si="2">(E7*4+F7*3.67+G7*3.33+H7*3+I7*2.67+J7*2.33+K7*2+L7*1.67+M7*1.33+N7*1)/Q7</f>
        <v>2.2211111111111115</v>
      </c>
      <c r="V7" s="45">
        <f>U6-U7</f>
        <v>0.89222222222222181</v>
      </c>
    </row>
    <row r="8" spans="1:22" ht="15.75" thickBot="1" x14ac:dyDescent="0.3">
      <c r="A8" s="110" t="s">
        <v>26</v>
      </c>
      <c r="B8" s="111"/>
      <c r="C8" s="22">
        <v>3</v>
      </c>
      <c r="D8" s="22"/>
      <c r="E8" s="25">
        <v>0</v>
      </c>
      <c r="F8" s="23">
        <v>0</v>
      </c>
      <c r="G8" s="23">
        <v>0</v>
      </c>
      <c r="H8" s="23">
        <v>0</v>
      </c>
      <c r="I8" s="23">
        <v>0</v>
      </c>
      <c r="J8" s="23">
        <v>2</v>
      </c>
      <c r="K8" s="23">
        <v>1</v>
      </c>
      <c r="L8" s="23">
        <v>0</v>
      </c>
      <c r="M8" s="23">
        <v>0</v>
      </c>
      <c r="N8" s="23">
        <v>0</v>
      </c>
      <c r="O8" s="23">
        <v>0</v>
      </c>
      <c r="P8" s="24">
        <v>0</v>
      </c>
      <c r="Q8" s="11">
        <f t="shared" ref="Q8:Q10" si="3">SUM(E8:O8)</f>
        <v>3</v>
      </c>
      <c r="R8" s="1">
        <f t="shared" si="0"/>
        <v>3</v>
      </c>
      <c r="S8" s="13">
        <f t="shared" si="1"/>
        <v>100</v>
      </c>
      <c r="T8" s="13"/>
      <c r="U8" s="13">
        <f t="shared" si="2"/>
        <v>2.2200000000000002</v>
      </c>
      <c r="V8" s="46"/>
    </row>
    <row r="9" spans="1:22" ht="15.75" thickBot="1" x14ac:dyDescent="0.3">
      <c r="A9" s="110" t="s">
        <v>27</v>
      </c>
      <c r="B9" s="111"/>
      <c r="C9" s="22">
        <v>3</v>
      </c>
      <c r="D9" s="22"/>
      <c r="E9" s="25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2</v>
      </c>
      <c r="N9" s="23">
        <v>1</v>
      </c>
      <c r="O9" s="23">
        <v>0</v>
      </c>
      <c r="P9" s="24">
        <v>0</v>
      </c>
      <c r="Q9" s="11">
        <f t="shared" si="3"/>
        <v>3</v>
      </c>
      <c r="R9" s="1">
        <f t="shared" si="0"/>
        <v>0</v>
      </c>
      <c r="S9" s="13">
        <f t="shared" si="1"/>
        <v>0</v>
      </c>
      <c r="T9" s="31"/>
      <c r="U9" s="13">
        <f t="shared" si="2"/>
        <v>1.22</v>
      </c>
      <c r="V9" s="46"/>
    </row>
    <row r="10" spans="1:22" ht="15.75" thickBot="1" x14ac:dyDescent="0.3">
      <c r="A10" s="112" t="s">
        <v>28</v>
      </c>
      <c r="B10" s="113"/>
      <c r="C10" s="9">
        <v>3</v>
      </c>
      <c r="D10" s="9"/>
      <c r="E10" s="12">
        <v>0</v>
      </c>
      <c r="F10" s="4">
        <v>0</v>
      </c>
      <c r="G10" s="4">
        <v>0</v>
      </c>
      <c r="H10" s="4">
        <v>0</v>
      </c>
      <c r="I10" s="4">
        <v>2</v>
      </c>
      <c r="J10" s="4">
        <v>1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10">
        <v>0</v>
      </c>
      <c r="Q10" s="12">
        <f t="shared" si="3"/>
        <v>3</v>
      </c>
      <c r="R10" s="4">
        <f t="shared" si="0"/>
        <v>3</v>
      </c>
      <c r="S10" s="30">
        <f t="shared" si="1"/>
        <v>100</v>
      </c>
      <c r="T10" s="30"/>
      <c r="U10" s="30">
        <f t="shared" si="2"/>
        <v>2.5566666666666666</v>
      </c>
      <c r="V10" s="47"/>
    </row>
    <row r="11" spans="1:22" ht="15" customHeight="1" x14ac:dyDescent="0.25">
      <c r="A11" s="114">
        <v>2</v>
      </c>
      <c r="B11" s="116" t="s">
        <v>46</v>
      </c>
      <c r="C11" s="57">
        <v>9</v>
      </c>
      <c r="D11" s="57" t="s">
        <v>23</v>
      </c>
      <c r="E11" s="58">
        <v>1</v>
      </c>
      <c r="F11" s="59">
        <v>0</v>
      </c>
      <c r="G11" s="59">
        <v>2</v>
      </c>
      <c r="H11" s="59">
        <v>3</v>
      </c>
      <c r="I11" s="59">
        <v>2</v>
      </c>
      <c r="J11" s="59">
        <v>1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>
        <v>0</v>
      </c>
      <c r="Q11" s="61">
        <f>SUM(E11:O11)</f>
        <v>9</v>
      </c>
      <c r="R11" s="62">
        <f>SUM(E11:K11)</f>
        <v>9</v>
      </c>
      <c r="S11" s="63">
        <f>R11/Q11*100</f>
        <v>100</v>
      </c>
      <c r="T11" s="64"/>
      <c r="U11" s="63">
        <f>(E11*4+F11*3.67+G11*3.33+H11*3+I11*2.67+J11*2.33+K11*2+L11*1.67+M11*1.33+N11*1)/Q11</f>
        <v>3.0366666666666666</v>
      </c>
      <c r="V11" s="65"/>
    </row>
    <row r="12" spans="1:22" ht="15.75" thickBot="1" x14ac:dyDescent="0.3">
      <c r="A12" s="115"/>
      <c r="B12" s="117"/>
      <c r="C12" s="8">
        <v>11</v>
      </c>
      <c r="D12" s="8" t="s">
        <v>29</v>
      </c>
      <c r="E12" s="11">
        <v>1</v>
      </c>
      <c r="F12" s="1">
        <v>0</v>
      </c>
      <c r="G12" s="1">
        <v>0</v>
      </c>
      <c r="H12" s="1">
        <v>1</v>
      </c>
      <c r="I12" s="1">
        <v>3</v>
      </c>
      <c r="J12" s="1">
        <v>1</v>
      </c>
      <c r="K12" s="1">
        <v>0</v>
      </c>
      <c r="L12" s="1">
        <v>0</v>
      </c>
      <c r="M12" s="1">
        <v>1</v>
      </c>
      <c r="N12" s="1">
        <v>0</v>
      </c>
      <c r="O12" s="1">
        <v>4</v>
      </c>
      <c r="P12" s="2">
        <v>0</v>
      </c>
      <c r="Q12" s="11">
        <f>SUM(E12:O12)</f>
        <v>11</v>
      </c>
      <c r="R12" s="1">
        <f t="shared" ref="R12:R15" si="4">SUM(E12:K12)</f>
        <v>6</v>
      </c>
      <c r="S12" s="13">
        <f t="shared" ref="S12:S15" si="5">R12/Q12*100</f>
        <v>54.54545454545454</v>
      </c>
      <c r="T12" s="26">
        <f>S11-S12</f>
        <v>45.45454545454546</v>
      </c>
      <c r="U12" s="13">
        <f t="shared" ref="U12:U15" si="6">(E12*4+F12*3.67+G12*3.33+H12*3+I12*2.67+J12*2.33+K12*2+L12*1.67+M12*1.33+N12*1)/Q12</f>
        <v>1.6972727272727275</v>
      </c>
      <c r="V12" s="45">
        <f>U11-U12</f>
        <v>1.3393939393939391</v>
      </c>
    </row>
    <row r="13" spans="1:22" ht="15.75" thickBot="1" x14ac:dyDescent="0.3">
      <c r="A13" s="110" t="s">
        <v>26</v>
      </c>
      <c r="B13" s="111"/>
      <c r="C13" s="22">
        <v>9</v>
      </c>
      <c r="D13" s="22"/>
      <c r="E13" s="25">
        <v>0</v>
      </c>
      <c r="F13" s="23">
        <v>0</v>
      </c>
      <c r="G13" s="23">
        <v>0</v>
      </c>
      <c r="H13" s="23">
        <v>1</v>
      </c>
      <c r="I13" s="23">
        <v>1</v>
      </c>
      <c r="J13" s="23">
        <v>1</v>
      </c>
      <c r="K13" s="23">
        <v>3</v>
      </c>
      <c r="L13" s="23">
        <v>3</v>
      </c>
      <c r="M13" s="23">
        <v>0</v>
      </c>
      <c r="N13" s="23">
        <v>0</v>
      </c>
      <c r="O13" s="23">
        <v>0</v>
      </c>
      <c r="P13" s="24">
        <v>0</v>
      </c>
      <c r="Q13" s="11">
        <f t="shared" ref="Q13:Q15" si="7">SUM(E13:O13)</f>
        <v>9</v>
      </c>
      <c r="R13" s="1">
        <f t="shared" si="4"/>
        <v>6</v>
      </c>
      <c r="S13" s="13">
        <f t="shared" si="5"/>
        <v>66.666666666666657</v>
      </c>
      <c r="T13" s="13"/>
      <c r="U13" s="13">
        <f t="shared" si="6"/>
        <v>2.112222222222222</v>
      </c>
      <c r="V13" s="46"/>
    </row>
    <row r="14" spans="1:22" ht="15.75" thickBot="1" x14ac:dyDescent="0.3">
      <c r="A14" s="110" t="s">
        <v>27</v>
      </c>
      <c r="B14" s="111"/>
      <c r="C14" s="22">
        <v>9</v>
      </c>
      <c r="D14" s="22"/>
      <c r="E14" s="25">
        <v>0</v>
      </c>
      <c r="F14" s="23">
        <v>0</v>
      </c>
      <c r="G14" s="23">
        <v>2</v>
      </c>
      <c r="H14" s="23">
        <v>1</v>
      </c>
      <c r="I14" s="23">
        <v>3</v>
      </c>
      <c r="J14" s="23">
        <v>1</v>
      </c>
      <c r="K14" s="23">
        <v>0</v>
      </c>
      <c r="L14" s="23">
        <v>1</v>
      </c>
      <c r="M14" s="23">
        <v>1</v>
      </c>
      <c r="N14" s="23">
        <v>0</v>
      </c>
      <c r="O14" s="23">
        <v>0</v>
      </c>
      <c r="P14" s="24">
        <v>0</v>
      </c>
      <c r="Q14" s="11">
        <f t="shared" si="7"/>
        <v>9</v>
      </c>
      <c r="R14" s="1">
        <f t="shared" si="4"/>
        <v>7</v>
      </c>
      <c r="S14" s="13">
        <f t="shared" si="5"/>
        <v>77.777777777777786</v>
      </c>
      <c r="T14" s="31"/>
      <c r="U14" s="13">
        <f t="shared" si="6"/>
        <v>2.5555555555555554</v>
      </c>
      <c r="V14" s="46"/>
    </row>
    <row r="15" spans="1:22" ht="15.75" thickBot="1" x14ac:dyDescent="0.3">
      <c r="A15" s="112" t="s">
        <v>28</v>
      </c>
      <c r="B15" s="113"/>
      <c r="C15" s="9">
        <v>9</v>
      </c>
      <c r="D15" s="9"/>
      <c r="E15" s="12">
        <v>0</v>
      </c>
      <c r="F15" s="4">
        <v>0</v>
      </c>
      <c r="G15" s="4">
        <v>1</v>
      </c>
      <c r="H15" s="4">
        <v>2</v>
      </c>
      <c r="I15" s="4">
        <v>2</v>
      </c>
      <c r="J15" s="4">
        <v>1</v>
      </c>
      <c r="K15" s="4">
        <v>1</v>
      </c>
      <c r="L15" s="4">
        <v>1</v>
      </c>
      <c r="M15" s="4">
        <v>1</v>
      </c>
      <c r="N15" s="4">
        <v>0</v>
      </c>
      <c r="O15" s="4">
        <v>0</v>
      </c>
      <c r="P15" s="10">
        <v>0</v>
      </c>
      <c r="Q15" s="12">
        <f t="shared" si="7"/>
        <v>9</v>
      </c>
      <c r="R15" s="4">
        <f t="shared" si="4"/>
        <v>7</v>
      </c>
      <c r="S15" s="30">
        <f t="shared" si="5"/>
        <v>77.777777777777786</v>
      </c>
      <c r="T15" s="30"/>
      <c r="U15" s="30">
        <f t="shared" si="6"/>
        <v>2.4444444444444446</v>
      </c>
      <c r="V15" s="47"/>
    </row>
    <row r="16" spans="1:22" ht="15" customHeight="1" x14ac:dyDescent="0.25">
      <c r="A16" s="114">
        <v>3</v>
      </c>
      <c r="B16" s="116" t="s">
        <v>44</v>
      </c>
      <c r="C16" s="57">
        <v>27</v>
      </c>
      <c r="D16" s="57" t="s">
        <v>23</v>
      </c>
      <c r="E16" s="58">
        <v>2</v>
      </c>
      <c r="F16" s="59">
        <v>4</v>
      </c>
      <c r="G16" s="59">
        <v>1</v>
      </c>
      <c r="H16" s="59">
        <v>4</v>
      </c>
      <c r="I16" s="59">
        <v>6</v>
      </c>
      <c r="J16" s="59">
        <v>2</v>
      </c>
      <c r="K16" s="59">
        <v>4</v>
      </c>
      <c r="L16" s="59">
        <v>2</v>
      </c>
      <c r="M16" s="59">
        <v>1</v>
      </c>
      <c r="N16" s="59">
        <v>1</v>
      </c>
      <c r="O16" s="59">
        <v>0</v>
      </c>
      <c r="P16" s="60">
        <v>0</v>
      </c>
      <c r="Q16" s="61">
        <f>SUM(E16:O16)</f>
        <v>27</v>
      </c>
      <c r="R16" s="62">
        <f>SUM(E16:K16)</f>
        <v>23</v>
      </c>
      <c r="S16" s="63">
        <f>R16/Q16*100</f>
        <v>85.18518518518519</v>
      </c>
      <c r="T16" s="64"/>
      <c r="U16" s="63">
        <f>(E16*4+F16*3.67+G16*3.33+H16*3+I16*2.67+J16*2.33+K16*2+L16*1.67+M16*1.33+N16*1)/Q16</f>
        <v>2.68</v>
      </c>
      <c r="V16" s="65"/>
    </row>
    <row r="17" spans="1:22" ht="15.75" thickBot="1" x14ac:dyDescent="0.3">
      <c r="A17" s="115"/>
      <c r="B17" s="117"/>
      <c r="C17" s="8">
        <v>17</v>
      </c>
      <c r="D17" s="8" t="s">
        <v>29</v>
      </c>
      <c r="E17" s="11">
        <v>2</v>
      </c>
      <c r="F17" s="1">
        <v>1</v>
      </c>
      <c r="G17" s="1">
        <v>3</v>
      </c>
      <c r="H17" s="1">
        <v>1</v>
      </c>
      <c r="I17" s="1">
        <v>1</v>
      </c>
      <c r="J17" s="1">
        <v>2</v>
      </c>
      <c r="K17" s="1">
        <v>5</v>
      </c>
      <c r="L17" s="1">
        <v>0</v>
      </c>
      <c r="M17" s="1">
        <v>2</v>
      </c>
      <c r="N17" s="1">
        <v>0</v>
      </c>
      <c r="O17" s="1">
        <v>0</v>
      </c>
      <c r="P17" s="2">
        <v>0</v>
      </c>
      <c r="Q17" s="11">
        <f>SUM(E17:O17)</f>
        <v>17</v>
      </c>
      <c r="R17" s="1">
        <f t="shared" ref="R17:R20" si="8">SUM(E17:K17)</f>
        <v>15</v>
      </c>
      <c r="S17" s="13">
        <f t="shared" ref="S17:S20" si="9">R17/Q17*100</f>
        <v>88.235294117647058</v>
      </c>
      <c r="T17" s="26">
        <f>S16-S17</f>
        <v>-3.0501089324618675</v>
      </c>
      <c r="U17" s="13">
        <f t="shared" ref="U17:U20" si="10">(E17*4+F17*3.67+G17*3.33+H17*3+I17*2.67+J17*2.33+K17*2+L17*1.67+M17*1.33+N17*1)/Q17</f>
        <v>2.6264705882352937</v>
      </c>
      <c r="V17" s="45">
        <f>U16-U17</f>
        <v>5.3529411764706492E-2</v>
      </c>
    </row>
    <row r="18" spans="1:22" ht="15.75" thickBot="1" x14ac:dyDescent="0.3">
      <c r="A18" s="110" t="s">
        <v>26</v>
      </c>
      <c r="B18" s="111"/>
      <c r="C18" s="22">
        <v>27</v>
      </c>
      <c r="D18" s="22"/>
      <c r="E18" s="25">
        <v>2</v>
      </c>
      <c r="F18" s="23">
        <v>5</v>
      </c>
      <c r="G18" s="23">
        <v>10</v>
      </c>
      <c r="H18" s="23">
        <v>4</v>
      </c>
      <c r="I18" s="23">
        <v>0</v>
      </c>
      <c r="J18" s="23">
        <v>1</v>
      </c>
      <c r="K18" s="23">
        <v>1</v>
      </c>
      <c r="L18" s="23">
        <v>0</v>
      </c>
      <c r="M18" s="23">
        <v>0</v>
      </c>
      <c r="N18" s="23">
        <v>3</v>
      </c>
      <c r="O18" s="23">
        <v>1</v>
      </c>
      <c r="P18" s="24">
        <v>0</v>
      </c>
      <c r="Q18" s="11">
        <f t="shared" ref="Q18:Q20" si="11">SUM(E18:O18)</f>
        <v>27</v>
      </c>
      <c r="R18" s="1">
        <f t="shared" si="8"/>
        <v>23</v>
      </c>
      <c r="S18" s="13">
        <f t="shared" si="9"/>
        <v>85.18518518518519</v>
      </c>
      <c r="T18" s="13"/>
      <c r="U18" s="13">
        <f t="shared" si="10"/>
        <v>2.9251851851851853</v>
      </c>
      <c r="V18" s="46"/>
    </row>
    <row r="19" spans="1:22" ht="15.75" thickBot="1" x14ac:dyDescent="0.3">
      <c r="A19" s="110" t="s">
        <v>27</v>
      </c>
      <c r="B19" s="111"/>
      <c r="C19" s="22">
        <v>27</v>
      </c>
      <c r="D19" s="22"/>
      <c r="E19" s="25">
        <v>2</v>
      </c>
      <c r="F19" s="23">
        <v>5</v>
      </c>
      <c r="G19" s="23">
        <v>10</v>
      </c>
      <c r="H19" s="23">
        <v>4</v>
      </c>
      <c r="I19" s="23">
        <v>0</v>
      </c>
      <c r="J19" s="23">
        <v>1</v>
      </c>
      <c r="K19" s="23">
        <v>1</v>
      </c>
      <c r="L19" s="23">
        <v>0</v>
      </c>
      <c r="M19" s="23">
        <v>0</v>
      </c>
      <c r="N19" s="23">
        <v>3</v>
      </c>
      <c r="O19" s="23">
        <v>1</v>
      </c>
      <c r="P19" s="24">
        <v>0</v>
      </c>
      <c r="Q19" s="11">
        <f t="shared" si="11"/>
        <v>27</v>
      </c>
      <c r="R19" s="1">
        <f t="shared" si="8"/>
        <v>23</v>
      </c>
      <c r="S19" s="13">
        <f t="shared" si="9"/>
        <v>85.18518518518519</v>
      </c>
      <c r="T19" s="31"/>
      <c r="U19" s="13">
        <f t="shared" si="10"/>
        <v>2.9251851851851853</v>
      </c>
      <c r="V19" s="46"/>
    </row>
    <row r="20" spans="1:22" ht="15.75" thickBot="1" x14ac:dyDescent="0.3">
      <c r="A20" s="112" t="s">
        <v>28</v>
      </c>
      <c r="B20" s="113"/>
      <c r="C20" s="9">
        <v>27</v>
      </c>
      <c r="D20" s="9"/>
      <c r="E20" s="12">
        <v>2</v>
      </c>
      <c r="F20" s="4">
        <v>5</v>
      </c>
      <c r="G20" s="4">
        <v>10</v>
      </c>
      <c r="H20" s="4">
        <v>4</v>
      </c>
      <c r="I20" s="4">
        <v>0</v>
      </c>
      <c r="J20" s="4">
        <v>1</v>
      </c>
      <c r="K20" s="4">
        <v>5</v>
      </c>
      <c r="L20" s="4">
        <v>0</v>
      </c>
      <c r="M20" s="4">
        <v>0</v>
      </c>
      <c r="N20" s="4">
        <v>0</v>
      </c>
      <c r="O20" s="4">
        <v>0</v>
      </c>
      <c r="P20" s="10">
        <v>0</v>
      </c>
      <c r="Q20" s="12">
        <f t="shared" si="11"/>
        <v>27</v>
      </c>
      <c r="R20" s="4">
        <f t="shared" si="8"/>
        <v>27</v>
      </c>
      <c r="S20" s="30">
        <f t="shared" si="9"/>
        <v>100</v>
      </c>
      <c r="T20" s="30"/>
      <c r="U20" s="30">
        <f t="shared" si="10"/>
        <v>3.1103703703703705</v>
      </c>
      <c r="V20" s="47"/>
    </row>
    <row r="21" spans="1:22" x14ac:dyDescent="0.25">
      <c r="A21" s="114">
        <v>4</v>
      </c>
      <c r="B21" s="116" t="s">
        <v>37</v>
      </c>
      <c r="C21" s="57">
        <v>15</v>
      </c>
      <c r="D21" s="57" t="s">
        <v>23</v>
      </c>
      <c r="E21" s="58">
        <v>1</v>
      </c>
      <c r="F21" s="59">
        <v>0</v>
      </c>
      <c r="G21" s="59">
        <v>0</v>
      </c>
      <c r="H21" s="59">
        <v>1</v>
      </c>
      <c r="I21" s="59">
        <v>4</v>
      </c>
      <c r="J21" s="59">
        <v>6</v>
      </c>
      <c r="K21" s="59">
        <v>0</v>
      </c>
      <c r="L21" s="59">
        <v>1</v>
      </c>
      <c r="M21" s="59">
        <v>0</v>
      </c>
      <c r="N21" s="59">
        <v>0</v>
      </c>
      <c r="O21" s="59">
        <v>0</v>
      </c>
      <c r="P21" s="60">
        <v>2</v>
      </c>
      <c r="Q21" s="61">
        <f>SUM(E21:O21)</f>
        <v>13</v>
      </c>
      <c r="R21" s="62">
        <f>SUM(E21:K21)</f>
        <v>12</v>
      </c>
      <c r="S21" s="63">
        <f>R21/Q21*100</f>
        <v>92.307692307692307</v>
      </c>
      <c r="T21" s="64"/>
      <c r="U21" s="63">
        <f>(E21*4+F21*3.67+G21*3.33+H21*3+I21*2.67+J21*2.33+K21*2+L21*1.67+M21*1.33+N21*1)/Q21</f>
        <v>2.5638461538461539</v>
      </c>
      <c r="V21" s="65"/>
    </row>
    <row r="22" spans="1:22" ht="15.75" thickBot="1" x14ac:dyDescent="0.3">
      <c r="A22" s="115"/>
      <c r="B22" s="117"/>
      <c r="C22" s="8">
        <v>34</v>
      </c>
      <c r="D22" s="8" t="s">
        <v>29</v>
      </c>
      <c r="E22" s="11">
        <v>1</v>
      </c>
      <c r="F22" s="1">
        <v>1</v>
      </c>
      <c r="G22" s="1">
        <v>2</v>
      </c>
      <c r="H22" s="1">
        <v>1</v>
      </c>
      <c r="I22" s="1">
        <v>2</v>
      </c>
      <c r="J22" s="1">
        <v>2</v>
      </c>
      <c r="K22" s="1">
        <v>7</v>
      </c>
      <c r="L22" s="1">
        <v>3</v>
      </c>
      <c r="M22" s="1">
        <v>1</v>
      </c>
      <c r="N22" s="1">
        <v>4</v>
      </c>
      <c r="O22" s="1">
        <v>8</v>
      </c>
      <c r="P22" s="2">
        <v>2</v>
      </c>
      <c r="Q22" s="11">
        <f>SUM(E22:O22)</f>
        <v>32</v>
      </c>
      <c r="R22" s="1">
        <f t="shared" ref="R22:R25" si="12">SUM(E22:K22)</f>
        <v>16</v>
      </c>
      <c r="S22" s="13">
        <f t="shared" ref="S22:S25" si="13">R22/Q22*100</f>
        <v>50</v>
      </c>
      <c r="T22" s="26">
        <f>S21-S22</f>
        <v>42.307692307692307</v>
      </c>
      <c r="U22" s="13">
        <f t="shared" ref="U22:U25" si="14">(E22*4+F22*3.67+G22*3.33+H22*3+I22*2.67+J22*2.33+K22*2+L22*1.67+M22*1.33+N22*1)/Q22</f>
        <v>1.6146874999999998</v>
      </c>
      <c r="V22" s="45">
        <f>U21-U22</f>
        <v>0.94915865384615405</v>
      </c>
    </row>
    <row r="23" spans="1:22" ht="15.75" thickBot="1" x14ac:dyDescent="0.3">
      <c r="A23" s="110" t="s">
        <v>26</v>
      </c>
      <c r="B23" s="111"/>
      <c r="C23" s="22">
        <v>13</v>
      </c>
      <c r="D23" s="22"/>
      <c r="E23" s="25">
        <v>0</v>
      </c>
      <c r="F23" s="23">
        <v>1</v>
      </c>
      <c r="G23" s="23">
        <v>1</v>
      </c>
      <c r="H23" s="23">
        <v>0</v>
      </c>
      <c r="I23" s="23">
        <v>3</v>
      </c>
      <c r="J23" s="23">
        <v>1</v>
      </c>
      <c r="K23" s="23">
        <v>4</v>
      </c>
      <c r="L23" s="23">
        <v>0</v>
      </c>
      <c r="M23" s="23">
        <v>0</v>
      </c>
      <c r="N23" s="23">
        <v>1</v>
      </c>
      <c r="O23" s="23">
        <v>2</v>
      </c>
      <c r="P23" s="24">
        <v>0</v>
      </c>
      <c r="Q23" s="11">
        <f t="shared" ref="Q23:Q25" si="15">SUM(E23:O23)</f>
        <v>13</v>
      </c>
      <c r="R23" s="1">
        <f t="shared" si="12"/>
        <v>10</v>
      </c>
      <c r="S23" s="13">
        <f t="shared" si="13"/>
        <v>76.923076923076934</v>
      </c>
      <c r="T23" s="13"/>
      <c r="U23" s="13">
        <f t="shared" si="14"/>
        <v>2.026153846153846</v>
      </c>
      <c r="V23" s="46"/>
    </row>
    <row r="24" spans="1:22" ht="15.75" thickBot="1" x14ac:dyDescent="0.3">
      <c r="A24" s="110" t="s">
        <v>27</v>
      </c>
      <c r="B24" s="111"/>
      <c r="C24" s="22">
        <v>13</v>
      </c>
      <c r="D24" s="22"/>
      <c r="E24" s="25">
        <v>0</v>
      </c>
      <c r="F24" s="23">
        <v>1</v>
      </c>
      <c r="G24" s="23">
        <v>1</v>
      </c>
      <c r="H24" s="23">
        <v>0</v>
      </c>
      <c r="I24" s="23">
        <v>3</v>
      </c>
      <c r="J24" s="23">
        <v>1</v>
      </c>
      <c r="K24" s="23">
        <v>4</v>
      </c>
      <c r="L24" s="23">
        <v>0</v>
      </c>
      <c r="M24" s="23">
        <v>0</v>
      </c>
      <c r="N24" s="23">
        <v>1</v>
      </c>
      <c r="O24" s="23">
        <v>2</v>
      </c>
      <c r="P24" s="24">
        <v>0</v>
      </c>
      <c r="Q24" s="11">
        <f t="shared" si="15"/>
        <v>13</v>
      </c>
      <c r="R24" s="1">
        <f t="shared" si="12"/>
        <v>10</v>
      </c>
      <c r="S24" s="13">
        <f t="shared" si="13"/>
        <v>76.923076923076934</v>
      </c>
      <c r="T24" s="31"/>
      <c r="U24" s="13">
        <f t="shared" si="14"/>
        <v>2.026153846153846</v>
      </c>
      <c r="V24" s="46"/>
    </row>
    <row r="25" spans="1:22" ht="15.75" thickBot="1" x14ac:dyDescent="0.3">
      <c r="A25" s="112" t="s">
        <v>28</v>
      </c>
      <c r="B25" s="113"/>
      <c r="C25" s="9">
        <v>13</v>
      </c>
      <c r="D25" s="9"/>
      <c r="E25" s="12">
        <v>2</v>
      </c>
      <c r="F25" s="4">
        <v>1</v>
      </c>
      <c r="G25" s="4">
        <v>1</v>
      </c>
      <c r="H25" s="4">
        <v>1</v>
      </c>
      <c r="I25" s="4">
        <v>4</v>
      </c>
      <c r="J25" s="4">
        <v>2</v>
      </c>
      <c r="K25" s="4">
        <v>2</v>
      </c>
      <c r="L25" s="4">
        <v>0</v>
      </c>
      <c r="M25" s="4">
        <v>0</v>
      </c>
      <c r="N25" s="4">
        <v>0</v>
      </c>
      <c r="O25" s="4">
        <v>0</v>
      </c>
      <c r="P25" s="10">
        <v>0</v>
      </c>
      <c r="Q25" s="12">
        <f t="shared" si="15"/>
        <v>13</v>
      </c>
      <c r="R25" s="4">
        <f t="shared" si="12"/>
        <v>13</v>
      </c>
      <c r="S25" s="30">
        <f t="shared" si="13"/>
        <v>100</v>
      </c>
      <c r="T25" s="30"/>
      <c r="U25" s="30">
        <f t="shared" si="14"/>
        <v>2.8723076923076927</v>
      </c>
      <c r="V25" s="47"/>
    </row>
    <row r="26" spans="1:22" ht="15" customHeight="1" x14ac:dyDescent="0.25">
      <c r="A26" s="114">
        <v>5</v>
      </c>
      <c r="B26" s="116" t="s">
        <v>21</v>
      </c>
      <c r="C26" s="57">
        <v>16</v>
      </c>
      <c r="D26" s="57" t="s">
        <v>23</v>
      </c>
      <c r="E26" s="58">
        <v>1</v>
      </c>
      <c r="F26" s="59">
        <v>1</v>
      </c>
      <c r="G26" s="59">
        <v>2</v>
      </c>
      <c r="H26" s="59">
        <v>2</v>
      </c>
      <c r="I26" s="59">
        <v>5</v>
      </c>
      <c r="J26" s="59">
        <v>0</v>
      </c>
      <c r="K26" s="59">
        <v>1</v>
      </c>
      <c r="L26" s="59">
        <v>0</v>
      </c>
      <c r="M26" s="59">
        <v>0</v>
      </c>
      <c r="N26" s="59">
        <v>0</v>
      </c>
      <c r="O26" s="59">
        <v>2</v>
      </c>
      <c r="P26" s="60">
        <v>2</v>
      </c>
      <c r="Q26" s="61">
        <f>SUM(E26:O26)</f>
        <v>14</v>
      </c>
      <c r="R26" s="62">
        <f>SUM(E26:K26)</f>
        <v>12</v>
      </c>
      <c r="S26" s="63">
        <f>R26/Q26*100</f>
        <v>85.714285714285708</v>
      </c>
      <c r="T26" s="64"/>
      <c r="U26" s="63">
        <f>(E26*4+F26*3.67+G26*3.33+H26*3+I26*2.67+J26*2.33+K26*2+L26*1.67+M26*1.33+N26*1)/Q26</f>
        <v>2.5485714285714285</v>
      </c>
      <c r="V26" s="65"/>
    </row>
    <row r="27" spans="1:22" ht="15.75" thickBot="1" x14ac:dyDescent="0.3">
      <c r="A27" s="115"/>
      <c r="B27" s="117"/>
      <c r="C27" s="8">
        <v>20</v>
      </c>
      <c r="D27" s="8" t="s">
        <v>29</v>
      </c>
      <c r="E27" s="11">
        <v>0</v>
      </c>
      <c r="F27" s="1">
        <v>1</v>
      </c>
      <c r="G27" s="1">
        <v>0</v>
      </c>
      <c r="H27" s="1">
        <v>1</v>
      </c>
      <c r="I27" s="1">
        <v>1</v>
      </c>
      <c r="J27" s="1">
        <v>1</v>
      </c>
      <c r="K27" s="1">
        <v>0</v>
      </c>
      <c r="L27" s="1">
        <v>1</v>
      </c>
      <c r="M27" s="1">
        <v>0</v>
      </c>
      <c r="N27" s="1">
        <v>4</v>
      </c>
      <c r="O27" s="1">
        <v>10</v>
      </c>
      <c r="P27" s="2">
        <v>1</v>
      </c>
      <c r="Q27" s="11">
        <f>SUM(E27:O27)</f>
        <v>19</v>
      </c>
      <c r="R27" s="1">
        <f t="shared" ref="R27:R30" si="16">SUM(E27:K27)</f>
        <v>4</v>
      </c>
      <c r="S27" s="13">
        <f t="shared" ref="S27:S30" si="17">R27/Q27*100</f>
        <v>21.052631578947366</v>
      </c>
      <c r="T27" s="26">
        <f>S26-S27</f>
        <v>64.661654135338338</v>
      </c>
      <c r="U27" s="13">
        <f t="shared" ref="U27:U30" si="18">(E27*4+F27*3.67+G27*3.33+H27*3+I27*2.67+J27*2.33+K27*2+L27*1.67+M27*1.33+N27*1)/Q27</f>
        <v>0.91263157894736846</v>
      </c>
      <c r="V27" s="45">
        <f>U26-U27</f>
        <v>1.63593984962406</v>
      </c>
    </row>
    <row r="28" spans="1:22" ht="15.75" thickBot="1" x14ac:dyDescent="0.3">
      <c r="A28" s="110" t="s">
        <v>26</v>
      </c>
      <c r="B28" s="111"/>
      <c r="C28" s="22">
        <v>15</v>
      </c>
      <c r="D28" s="22"/>
      <c r="E28" s="25">
        <v>2</v>
      </c>
      <c r="F28" s="23">
        <v>2</v>
      </c>
      <c r="G28" s="23">
        <v>3</v>
      </c>
      <c r="H28" s="23">
        <v>2</v>
      </c>
      <c r="I28" s="23">
        <v>1</v>
      </c>
      <c r="J28" s="23">
        <v>1</v>
      </c>
      <c r="K28" s="23">
        <v>0</v>
      </c>
      <c r="L28" s="23">
        <v>0</v>
      </c>
      <c r="M28" s="23">
        <v>2</v>
      </c>
      <c r="N28" s="23">
        <v>1</v>
      </c>
      <c r="O28" s="23">
        <v>1</v>
      </c>
      <c r="P28" s="24">
        <v>0</v>
      </c>
      <c r="Q28" s="11">
        <f t="shared" ref="Q28:Q30" si="19">SUM(E28:O28)</f>
        <v>15</v>
      </c>
      <c r="R28" s="1">
        <f t="shared" si="16"/>
        <v>11</v>
      </c>
      <c r="S28" s="13">
        <f t="shared" si="17"/>
        <v>73.333333333333329</v>
      </c>
      <c r="T28" s="13"/>
      <c r="U28" s="13">
        <f t="shared" si="18"/>
        <v>2.6659999999999995</v>
      </c>
      <c r="V28" s="46"/>
    </row>
    <row r="29" spans="1:22" ht="15" customHeight="1" thickBot="1" x14ac:dyDescent="0.3">
      <c r="A29" s="110" t="s">
        <v>27</v>
      </c>
      <c r="B29" s="111"/>
      <c r="C29" s="22">
        <v>15</v>
      </c>
      <c r="D29" s="22"/>
      <c r="E29" s="25">
        <v>2</v>
      </c>
      <c r="F29" s="23">
        <v>3</v>
      </c>
      <c r="G29" s="23">
        <v>2</v>
      </c>
      <c r="H29" s="23">
        <v>2</v>
      </c>
      <c r="I29" s="23">
        <v>2</v>
      </c>
      <c r="J29" s="23">
        <v>2</v>
      </c>
      <c r="K29" s="23">
        <v>1</v>
      </c>
      <c r="L29" s="23">
        <v>0</v>
      </c>
      <c r="M29" s="23">
        <v>1</v>
      </c>
      <c r="N29" s="23">
        <v>0</v>
      </c>
      <c r="O29" s="23">
        <v>0</v>
      </c>
      <c r="P29" s="24">
        <v>0</v>
      </c>
      <c r="Q29" s="11">
        <f t="shared" si="19"/>
        <v>15</v>
      </c>
      <c r="R29" s="1">
        <f t="shared" si="16"/>
        <v>14</v>
      </c>
      <c r="S29" s="13">
        <f t="shared" si="17"/>
        <v>93.333333333333329</v>
      </c>
      <c r="T29" s="31"/>
      <c r="U29" s="13">
        <f t="shared" si="18"/>
        <v>3</v>
      </c>
      <c r="V29" s="46"/>
    </row>
    <row r="30" spans="1:22" ht="15.75" thickBot="1" x14ac:dyDescent="0.3">
      <c r="A30" s="112" t="s">
        <v>28</v>
      </c>
      <c r="B30" s="113"/>
      <c r="C30" s="9">
        <v>15</v>
      </c>
      <c r="D30" s="9"/>
      <c r="E30" s="12">
        <v>1</v>
      </c>
      <c r="F30" s="4">
        <v>1</v>
      </c>
      <c r="G30" s="4">
        <v>2</v>
      </c>
      <c r="H30" s="4">
        <v>1</v>
      </c>
      <c r="I30" s="4">
        <v>2</v>
      </c>
      <c r="J30" s="4">
        <v>4</v>
      </c>
      <c r="K30" s="4">
        <v>4</v>
      </c>
      <c r="L30" s="4">
        <v>0</v>
      </c>
      <c r="M30" s="4">
        <v>0</v>
      </c>
      <c r="N30" s="4">
        <v>0</v>
      </c>
      <c r="O30" s="4">
        <v>0</v>
      </c>
      <c r="P30" s="10">
        <v>0</v>
      </c>
      <c r="Q30" s="12">
        <f t="shared" si="19"/>
        <v>15</v>
      </c>
      <c r="R30" s="4">
        <f t="shared" si="16"/>
        <v>15</v>
      </c>
      <c r="S30" s="30">
        <f t="shared" si="17"/>
        <v>100</v>
      </c>
      <c r="T30" s="30"/>
      <c r="U30" s="30">
        <f t="shared" si="18"/>
        <v>2.6659999999999995</v>
      </c>
      <c r="V30" s="47"/>
    </row>
    <row r="31" spans="1:22" x14ac:dyDescent="0.25">
      <c r="A31" s="114">
        <v>6</v>
      </c>
      <c r="B31" s="116" t="s">
        <v>36</v>
      </c>
      <c r="C31" s="57">
        <v>37</v>
      </c>
      <c r="D31" s="57" t="s">
        <v>23</v>
      </c>
      <c r="E31" s="58">
        <v>4</v>
      </c>
      <c r="F31" s="59">
        <v>4</v>
      </c>
      <c r="G31" s="59">
        <v>7</v>
      </c>
      <c r="H31" s="59">
        <v>2</v>
      </c>
      <c r="I31" s="59">
        <v>4</v>
      </c>
      <c r="J31" s="59">
        <v>5</v>
      </c>
      <c r="K31" s="59">
        <v>2</v>
      </c>
      <c r="L31" s="59">
        <v>1</v>
      </c>
      <c r="M31" s="59">
        <v>3</v>
      </c>
      <c r="N31" s="59">
        <v>0</v>
      </c>
      <c r="O31" s="59">
        <v>5</v>
      </c>
      <c r="P31" s="60">
        <v>0</v>
      </c>
      <c r="Q31" s="61">
        <f>SUM(E31:O31)</f>
        <v>37</v>
      </c>
      <c r="R31" s="62">
        <f>SUM(E31:K31)</f>
        <v>28</v>
      </c>
      <c r="S31" s="63">
        <f>R31/Q31*100</f>
        <v>75.675675675675677</v>
      </c>
      <c r="T31" s="64"/>
      <c r="U31" s="63">
        <f>(E31*4+F31*3.67+G31*3.33+H31*3+I31*2.67+J31*2.33+K31*2+L31*1.67+M31*1.33+N31*1)/Q31</f>
        <v>2.4859459459459461</v>
      </c>
      <c r="V31" s="65"/>
    </row>
    <row r="32" spans="1:22" ht="15.75" thickBot="1" x14ac:dyDescent="0.3">
      <c r="A32" s="115"/>
      <c r="B32" s="117"/>
      <c r="C32" s="8">
        <v>68</v>
      </c>
      <c r="D32" s="8" t="s">
        <v>29</v>
      </c>
      <c r="E32" s="11">
        <v>4</v>
      </c>
      <c r="F32" s="1">
        <v>2</v>
      </c>
      <c r="G32" s="1">
        <v>2</v>
      </c>
      <c r="H32" s="1">
        <v>2</v>
      </c>
      <c r="I32" s="1">
        <v>2</v>
      </c>
      <c r="J32" s="1">
        <v>4</v>
      </c>
      <c r="K32" s="1">
        <v>7</v>
      </c>
      <c r="L32" s="1">
        <v>3</v>
      </c>
      <c r="M32" s="1">
        <v>1</v>
      </c>
      <c r="N32" s="1">
        <v>4</v>
      </c>
      <c r="O32" s="1">
        <v>37</v>
      </c>
      <c r="P32" s="2">
        <v>0</v>
      </c>
      <c r="Q32" s="11">
        <f>SUM(E32:O32)</f>
        <v>68</v>
      </c>
      <c r="R32" s="1">
        <f t="shared" ref="R32:R35" si="20">SUM(E32:K32)</f>
        <v>23</v>
      </c>
      <c r="S32" s="13">
        <f t="shared" ref="S32:S35" si="21">R32/Q32*100</f>
        <v>33.82352941176471</v>
      </c>
      <c r="T32" s="26">
        <f>S31-S32</f>
        <v>41.852146263910967</v>
      </c>
      <c r="U32" s="13">
        <f t="shared" ref="U32:U35" si="22">(E32*4+F32*3.67+G32*3.33+H32*3+I32*2.67+J32*2.33+K32*2+L32*1.67+M32*1.33+N32*1)/Q32</f>
        <v>1.1029411764705883</v>
      </c>
      <c r="V32" s="45">
        <f>U31-U32</f>
        <v>1.3830047694753578</v>
      </c>
    </row>
    <row r="33" spans="1:22" ht="15.75" thickBot="1" x14ac:dyDescent="0.3">
      <c r="A33" s="110" t="s">
        <v>26</v>
      </c>
      <c r="B33" s="111"/>
      <c r="C33" s="22">
        <v>37</v>
      </c>
      <c r="D33" s="22"/>
      <c r="E33" s="25">
        <v>1</v>
      </c>
      <c r="F33" s="23">
        <v>2</v>
      </c>
      <c r="G33" s="23">
        <v>2</v>
      </c>
      <c r="H33" s="23">
        <v>2</v>
      </c>
      <c r="I33" s="23">
        <v>2</v>
      </c>
      <c r="J33" s="23">
        <v>4</v>
      </c>
      <c r="K33" s="23">
        <v>7</v>
      </c>
      <c r="L33" s="23">
        <v>4</v>
      </c>
      <c r="M33" s="23">
        <v>4</v>
      </c>
      <c r="N33" s="23">
        <v>4</v>
      </c>
      <c r="O33" s="23">
        <v>5</v>
      </c>
      <c r="P33" s="24">
        <v>0</v>
      </c>
      <c r="Q33" s="11">
        <f t="shared" ref="Q33:Q35" si="23">SUM(E33:O33)</f>
        <v>37</v>
      </c>
      <c r="R33" s="1">
        <f t="shared" si="20"/>
        <v>20</v>
      </c>
      <c r="S33" s="13">
        <f t="shared" si="21"/>
        <v>54.054054054054056</v>
      </c>
      <c r="T33" s="13"/>
      <c r="U33" s="13">
        <f t="shared" si="22"/>
        <v>1.8556756756756756</v>
      </c>
      <c r="V33" s="46"/>
    </row>
    <row r="34" spans="1:22" ht="15.75" thickBot="1" x14ac:dyDescent="0.3">
      <c r="A34" s="110" t="s">
        <v>27</v>
      </c>
      <c r="B34" s="111"/>
      <c r="C34" s="22">
        <v>37</v>
      </c>
      <c r="D34" s="22"/>
      <c r="E34" s="25">
        <v>0</v>
      </c>
      <c r="F34" s="23">
        <v>0</v>
      </c>
      <c r="G34" s="23">
        <v>1</v>
      </c>
      <c r="H34" s="23">
        <v>0</v>
      </c>
      <c r="I34" s="23">
        <v>2</v>
      </c>
      <c r="J34" s="23">
        <v>1</v>
      </c>
      <c r="K34" s="23">
        <v>3</v>
      </c>
      <c r="L34" s="23">
        <v>2</v>
      </c>
      <c r="M34" s="23">
        <v>4</v>
      </c>
      <c r="N34" s="23">
        <v>3</v>
      </c>
      <c r="O34" s="23">
        <v>21</v>
      </c>
      <c r="P34" s="24">
        <v>0</v>
      </c>
      <c r="Q34" s="11">
        <f t="shared" si="23"/>
        <v>37</v>
      </c>
      <c r="R34" s="1">
        <f t="shared" si="20"/>
        <v>7</v>
      </c>
      <c r="S34" s="13">
        <f t="shared" si="21"/>
        <v>18.918918918918919</v>
      </c>
      <c r="T34" s="31"/>
      <c r="U34" s="13">
        <f t="shared" si="22"/>
        <v>0.77459459459459457</v>
      </c>
      <c r="V34" s="46"/>
    </row>
    <row r="35" spans="1:22" ht="15.75" thickBot="1" x14ac:dyDescent="0.3">
      <c r="A35" s="112" t="s">
        <v>28</v>
      </c>
      <c r="B35" s="113"/>
      <c r="C35" s="9">
        <v>37</v>
      </c>
      <c r="D35" s="9"/>
      <c r="E35" s="12">
        <v>2</v>
      </c>
      <c r="F35" s="4">
        <v>2</v>
      </c>
      <c r="G35" s="4">
        <v>3</v>
      </c>
      <c r="H35" s="4">
        <v>3</v>
      </c>
      <c r="I35" s="4">
        <v>3</v>
      </c>
      <c r="J35" s="4">
        <v>5</v>
      </c>
      <c r="K35" s="4">
        <v>9</v>
      </c>
      <c r="L35" s="4">
        <v>5</v>
      </c>
      <c r="M35" s="4">
        <v>3</v>
      </c>
      <c r="N35" s="4">
        <v>2</v>
      </c>
      <c r="O35" s="4">
        <v>0</v>
      </c>
      <c r="P35" s="10">
        <v>0</v>
      </c>
      <c r="Q35" s="12">
        <f t="shared" si="23"/>
        <v>37</v>
      </c>
      <c r="R35" s="4">
        <f t="shared" si="20"/>
        <v>27</v>
      </c>
      <c r="S35" s="30">
        <f t="shared" si="21"/>
        <v>72.972972972972968</v>
      </c>
      <c r="T35" s="30"/>
      <c r="U35" s="30">
        <f t="shared" si="22"/>
        <v>2.3332432432432428</v>
      </c>
      <c r="V35" s="47"/>
    </row>
    <row r="36" spans="1:22" x14ac:dyDescent="0.25">
      <c r="A36" s="114">
        <v>7</v>
      </c>
      <c r="B36" s="116" t="s">
        <v>42</v>
      </c>
      <c r="C36" s="57">
        <v>16</v>
      </c>
      <c r="D36" s="57" t="s">
        <v>23</v>
      </c>
      <c r="E36" s="58">
        <v>1</v>
      </c>
      <c r="F36" s="59">
        <v>1</v>
      </c>
      <c r="G36" s="59">
        <v>2</v>
      </c>
      <c r="H36" s="59">
        <v>2</v>
      </c>
      <c r="I36" s="59">
        <v>2</v>
      </c>
      <c r="J36" s="59">
        <v>1</v>
      </c>
      <c r="K36" s="59">
        <v>4</v>
      </c>
      <c r="L36" s="59">
        <v>0</v>
      </c>
      <c r="M36" s="59">
        <v>0</v>
      </c>
      <c r="N36" s="59">
        <v>1</v>
      </c>
      <c r="O36" s="59">
        <v>2</v>
      </c>
      <c r="P36" s="60">
        <v>0</v>
      </c>
      <c r="Q36" s="61">
        <f>SUM(E36:O36)</f>
        <v>16</v>
      </c>
      <c r="R36" s="62">
        <f>SUM(E36:K36)</f>
        <v>13</v>
      </c>
      <c r="S36" s="63">
        <f>R36/Q36*100</f>
        <v>81.25</v>
      </c>
      <c r="T36" s="64"/>
      <c r="U36" s="63">
        <f>(E36*4+F36*3.67+G36*3.33+H36*3+I36*2.67+J36*2.33+K36*2+L36*1.67+M36*1.33+N36*1)/Q36</f>
        <v>2.3125</v>
      </c>
      <c r="V36" s="65"/>
    </row>
    <row r="37" spans="1:22" ht="15.75" thickBot="1" x14ac:dyDescent="0.3">
      <c r="A37" s="115"/>
      <c r="B37" s="117"/>
      <c r="C37" s="83">
        <v>11</v>
      </c>
      <c r="D37" s="8" t="s">
        <v>29</v>
      </c>
      <c r="E37" s="11">
        <v>1</v>
      </c>
      <c r="F37" s="1">
        <v>0</v>
      </c>
      <c r="G37" s="1">
        <v>1</v>
      </c>
      <c r="H37" s="1">
        <v>1</v>
      </c>
      <c r="I37" s="1">
        <v>1</v>
      </c>
      <c r="J37" s="1">
        <v>3</v>
      </c>
      <c r="K37" s="1">
        <v>2</v>
      </c>
      <c r="L37" s="1">
        <v>0</v>
      </c>
      <c r="M37" s="1">
        <v>0</v>
      </c>
      <c r="N37" s="1">
        <v>0</v>
      </c>
      <c r="O37" s="1">
        <v>1</v>
      </c>
      <c r="P37" s="84">
        <v>1</v>
      </c>
      <c r="Q37" s="85">
        <f>SUM(E37:O37)</f>
        <v>10</v>
      </c>
      <c r="R37" s="1">
        <f t="shared" ref="R37:R40" si="24">SUM(E37:K37)</f>
        <v>9</v>
      </c>
      <c r="S37" s="13">
        <f t="shared" ref="S37:S40" si="25">R37/Q37*100</f>
        <v>90</v>
      </c>
      <c r="T37" s="26">
        <f>S36-S37</f>
        <v>-8.75</v>
      </c>
      <c r="U37" s="13">
        <f t="shared" ref="U37:U40" si="26">(E37*4+F37*3.67+G37*3.33+H37*3+I37*2.67+J37*2.33+K37*2+L37*1.67+M37*1.33+N37*1)/Q37</f>
        <v>2.399</v>
      </c>
      <c r="V37" s="45">
        <f>U36-U37</f>
        <v>-8.6500000000000021E-2</v>
      </c>
    </row>
    <row r="38" spans="1:22" ht="15.75" thickBot="1" x14ac:dyDescent="0.3">
      <c r="A38" s="110" t="s">
        <v>26</v>
      </c>
      <c r="B38" s="111"/>
      <c r="C38" s="22">
        <v>16</v>
      </c>
      <c r="D38" s="22"/>
      <c r="E38" s="25">
        <v>4</v>
      </c>
      <c r="F38" s="23">
        <v>1</v>
      </c>
      <c r="G38" s="23">
        <v>3</v>
      </c>
      <c r="H38" s="23">
        <v>0</v>
      </c>
      <c r="I38" s="23">
        <v>3</v>
      </c>
      <c r="J38" s="23">
        <v>0</v>
      </c>
      <c r="K38" s="23">
        <v>0</v>
      </c>
      <c r="L38" s="23">
        <v>2</v>
      </c>
      <c r="M38" s="23">
        <v>1</v>
      </c>
      <c r="N38" s="23">
        <v>2</v>
      </c>
      <c r="O38" s="23">
        <v>0</v>
      </c>
      <c r="P38" s="24">
        <v>0</v>
      </c>
      <c r="Q38" s="11">
        <f t="shared" ref="Q38:Q40" si="27">SUM(E38:O38)</f>
        <v>16</v>
      </c>
      <c r="R38" s="1">
        <f t="shared" si="24"/>
        <v>11</v>
      </c>
      <c r="S38" s="13">
        <f t="shared" si="25"/>
        <v>68.75</v>
      </c>
      <c r="T38" s="13"/>
      <c r="U38" s="13">
        <f t="shared" si="26"/>
        <v>2.7712500000000002</v>
      </c>
      <c r="V38" s="46"/>
    </row>
    <row r="39" spans="1:22" ht="15.75" customHeight="1" thickBot="1" x14ac:dyDescent="0.3">
      <c r="A39" s="110" t="s">
        <v>27</v>
      </c>
      <c r="B39" s="111"/>
      <c r="C39" s="22">
        <v>16</v>
      </c>
      <c r="D39" s="22"/>
      <c r="E39" s="25">
        <v>4</v>
      </c>
      <c r="F39" s="23">
        <v>1</v>
      </c>
      <c r="G39" s="23">
        <v>3</v>
      </c>
      <c r="H39" s="23">
        <v>0</v>
      </c>
      <c r="I39" s="23">
        <v>3</v>
      </c>
      <c r="J39" s="23">
        <v>0</v>
      </c>
      <c r="K39" s="23">
        <v>0</v>
      </c>
      <c r="L39" s="23">
        <v>2</v>
      </c>
      <c r="M39" s="23">
        <v>1</v>
      </c>
      <c r="N39" s="23">
        <v>2</v>
      </c>
      <c r="O39" s="23">
        <v>0</v>
      </c>
      <c r="P39" s="24">
        <v>0</v>
      </c>
      <c r="Q39" s="11">
        <f t="shared" si="27"/>
        <v>16</v>
      </c>
      <c r="R39" s="1">
        <f t="shared" si="24"/>
        <v>11</v>
      </c>
      <c r="S39" s="13">
        <f t="shared" si="25"/>
        <v>68.75</v>
      </c>
      <c r="T39" s="31"/>
      <c r="U39" s="13">
        <f t="shared" si="26"/>
        <v>2.7712500000000002</v>
      </c>
      <c r="V39" s="46"/>
    </row>
    <row r="40" spans="1:22" ht="15.75" thickBot="1" x14ac:dyDescent="0.3">
      <c r="A40" s="112" t="s">
        <v>28</v>
      </c>
      <c r="B40" s="113"/>
      <c r="C40" s="9">
        <v>16</v>
      </c>
      <c r="D40" s="9"/>
      <c r="E40" s="12">
        <v>4</v>
      </c>
      <c r="F40" s="4">
        <v>2</v>
      </c>
      <c r="G40" s="4">
        <v>4</v>
      </c>
      <c r="H40" s="4">
        <v>1</v>
      </c>
      <c r="I40" s="4">
        <v>2</v>
      </c>
      <c r="J40" s="4">
        <v>1</v>
      </c>
      <c r="K40" s="4">
        <v>2</v>
      </c>
      <c r="L40" s="4">
        <v>0</v>
      </c>
      <c r="M40" s="4">
        <v>0</v>
      </c>
      <c r="N40" s="4">
        <v>0</v>
      </c>
      <c r="O40" s="4">
        <v>0</v>
      </c>
      <c r="P40" s="10">
        <v>0</v>
      </c>
      <c r="Q40" s="12">
        <f t="shared" si="27"/>
        <v>16</v>
      </c>
      <c r="R40" s="4">
        <f t="shared" si="24"/>
        <v>16</v>
      </c>
      <c r="S40" s="30">
        <f t="shared" si="25"/>
        <v>100</v>
      </c>
      <c r="T40" s="30"/>
      <c r="U40" s="30">
        <f t="shared" si="26"/>
        <v>3.2081249999999999</v>
      </c>
      <c r="V40" s="47"/>
    </row>
    <row r="41" spans="1:22" x14ac:dyDescent="0.25">
      <c r="A41" s="114">
        <v>8</v>
      </c>
      <c r="B41" s="116" t="s">
        <v>41</v>
      </c>
      <c r="C41" s="57">
        <v>25</v>
      </c>
      <c r="D41" s="57" t="s">
        <v>23</v>
      </c>
      <c r="E41" s="58">
        <v>1</v>
      </c>
      <c r="F41" s="59">
        <v>2</v>
      </c>
      <c r="G41" s="59">
        <v>2</v>
      </c>
      <c r="H41" s="59">
        <v>3</v>
      </c>
      <c r="I41" s="59">
        <v>1</v>
      </c>
      <c r="J41" s="59">
        <v>2</v>
      </c>
      <c r="K41" s="59">
        <v>5</v>
      </c>
      <c r="L41" s="59">
        <v>0</v>
      </c>
      <c r="M41" s="59">
        <v>0</v>
      </c>
      <c r="N41" s="59">
        <v>1</v>
      </c>
      <c r="O41" s="59">
        <v>4</v>
      </c>
      <c r="P41" s="60">
        <v>4</v>
      </c>
      <c r="Q41" s="61">
        <f>SUM(E41:O41)</f>
        <v>21</v>
      </c>
      <c r="R41" s="62">
        <f>SUM(E41:K41)</f>
        <v>16</v>
      </c>
      <c r="S41" s="63">
        <f>R41/Q41*100</f>
        <v>76.19047619047619</v>
      </c>
      <c r="T41" s="64"/>
      <c r="U41" s="63">
        <f>(E41*4+F41*3.67+G41*3.33+H41*3+I41*2.67+J41*2.33+K41*2+L41*1.67+M41*1.33+N41*1)/Q41</f>
        <v>2.1585714285714284</v>
      </c>
      <c r="V41" s="65"/>
    </row>
    <row r="42" spans="1:22" ht="15.75" thickBot="1" x14ac:dyDescent="0.3">
      <c r="A42" s="115"/>
      <c r="B42" s="117"/>
      <c r="C42" s="8">
        <v>24</v>
      </c>
      <c r="D42" s="8" t="s">
        <v>29</v>
      </c>
      <c r="E42" s="11">
        <v>3</v>
      </c>
      <c r="F42" s="1">
        <v>4</v>
      </c>
      <c r="G42" s="1">
        <v>3</v>
      </c>
      <c r="H42" s="1">
        <v>1</v>
      </c>
      <c r="I42" s="1">
        <v>4</v>
      </c>
      <c r="J42" s="1">
        <v>3</v>
      </c>
      <c r="K42" s="1">
        <v>2</v>
      </c>
      <c r="L42" s="1">
        <v>1</v>
      </c>
      <c r="M42" s="1">
        <v>1</v>
      </c>
      <c r="N42" s="1">
        <v>0</v>
      </c>
      <c r="O42" s="1">
        <v>1</v>
      </c>
      <c r="P42" s="2">
        <v>1</v>
      </c>
      <c r="Q42" s="11">
        <f>SUM(E42:O42)</f>
        <v>23</v>
      </c>
      <c r="R42" s="1">
        <f t="shared" ref="R42:R45" si="28">SUM(E42:K42)</f>
        <v>20</v>
      </c>
      <c r="S42" s="13">
        <f t="shared" ref="S42:S45" si="29">R42/Q42*100</f>
        <v>86.956521739130437</v>
      </c>
      <c r="T42" s="26">
        <f>S41-S42</f>
        <v>-10.766045548654247</v>
      </c>
      <c r="U42" s="13">
        <f t="shared" ref="U42:U45" si="30">(E42*4+F42*3.67+G42*3.33+H42*3+I42*2.67+J42*2.33+K42*2+L42*1.67+M42*1.33+N42*1)/Q42</f>
        <v>2.7973913043478262</v>
      </c>
      <c r="V42" s="45">
        <f>U41-U42</f>
        <v>-0.63881987577639787</v>
      </c>
    </row>
    <row r="43" spans="1:22" ht="15.75" thickBot="1" x14ac:dyDescent="0.3">
      <c r="A43" s="110" t="s">
        <v>26</v>
      </c>
      <c r="B43" s="111"/>
      <c r="C43" s="22">
        <v>25</v>
      </c>
      <c r="D43" s="22"/>
      <c r="E43" s="25">
        <v>0</v>
      </c>
      <c r="F43" s="23">
        <v>0</v>
      </c>
      <c r="G43" s="23">
        <v>0</v>
      </c>
      <c r="H43" s="23">
        <v>2</v>
      </c>
      <c r="I43" s="23">
        <v>1</v>
      </c>
      <c r="J43" s="23">
        <v>4</v>
      </c>
      <c r="K43" s="23">
        <v>6</v>
      </c>
      <c r="L43" s="23">
        <v>4</v>
      </c>
      <c r="M43" s="23">
        <v>7</v>
      </c>
      <c r="N43" s="23">
        <v>1</v>
      </c>
      <c r="O43" s="23">
        <v>0</v>
      </c>
      <c r="P43" s="24">
        <v>0</v>
      </c>
      <c r="Q43" s="11">
        <f t="shared" ref="Q43:Q45" si="31">SUM(E43:O43)</f>
        <v>25</v>
      </c>
      <c r="R43" s="1">
        <f t="shared" si="28"/>
        <v>13</v>
      </c>
      <c r="S43" s="13">
        <f t="shared" si="29"/>
        <v>52</v>
      </c>
      <c r="T43" s="13"/>
      <c r="U43" s="13">
        <f t="shared" si="30"/>
        <v>1.8792000000000002</v>
      </c>
      <c r="V43" s="46"/>
    </row>
    <row r="44" spans="1:22" ht="15.75" thickBot="1" x14ac:dyDescent="0.3">
      <c r="A44" s="110" t="s">
        <v>27</v>
      </c>
      <c r="B44" s="111"/>
      <c r="C44" s="22">
        <v>25</v>
      </c>
      <c r="D44" s="22"/>
      <c r="E44" s="25">
        <v>0</v>
      </c>
      <c r="F44" s="23">
        <v>0</v>
      </c>
      <c r="G44" s="23">
        <v>4</v>
      </c>
      <c r="H44" s="23">
        <v>2</v>
      </c>
      <c r="I44" s="23">
        <v>2</v>
      </c>
      <c r="J44" s="23">
        <v>3</v>
      </c>
      <c r="K44" s="23">
        <v>3</v>
      </c>
      <c r="L44" s="23">
        <v>4</v>
      </c>
      <c r="M44" s="23">
        <v>1</v>
      </c>
      <c r="N44" s="23">
        <v>3</v>
      </c>
      <c r="O44" s="23">
        <v>3</v>
      </c>
      <c r="P44" s="24">
        <v>0</v>
      </c>
      <c r="Q44" s="11">
        <f t="shared" si="31"/>
        <v>25</v>
      </c>
      <c r="R44" s="1">
        <f t="shared" si="28"/>
        <v>14</v>
      </c>
      <c r="S44" s="13">
        <f t="shared" si="29"/>
        <v>56.000000000000007</v>
      </c>
      <c r="T44" s="31"/>
      <c r="U44" s="13">
        <f t="shared" si="30"/>
        <v>1.9463999999999999</v>
      </c>
      <c r="V44" s="46"/>
    </row>
    <row r="45" spans="1:22" ht="15.75" thickBot="1" x14ac:dyDescent="0.3">
      <c r="A45" s="112" t="s">
        <v>28</v>
      </c>
      <c r="B45" s="113"/>
      <c r="C45" s="9">
        <v>25</v>
      </c>
      <c r="D45" s="9"/>
      <c r="E45" s="12">
        <v>2</v>
      </c>
      <c r="F45" s="4">
        <v>2</v>
      </c>
      <c r="G45" s="4">
        <v>4</v>
      </c>
      <c r="H45" s="4">
        <v>4</v>
      </c>
      <c r="I45" s="4">
        <v>2</v>
      </c>
      <c r="J45" s="4">
        <v>2</v>
      </c>
      <c r="K45" s="4">
        <v>5</v>
      </c>
      <c r="L45" s="4">
        <v>0</v>
      </c>
      <c r="M45" s="4">
        <v>3</v>
      </c>
      <c r="N45" s="4">
        <v>1</v>
      </c>
      <c r="O45" s="4">
        <v>0</v>
      </c>
      <c r="P45" s="10">
        <v>0</v>
      </c>
      <c r="Q45" s="12">
        <f t="shared" si="31"/>
        <v>25</v>
      </c>
      <c r="R45" s="4">
        <f t="shared" si="28"/>
        <v>21</v>
      </c>
      <c r="S45" s="30">
        <f t="shared" si="29"/>
        <v>84</v>
      </c>
      <c r="T45" s="30"/>
      <c r="U45" s="30">
        <f t="shared" si="30"/>
        <v>2.6259999999999994</v>
      </c>
      <c r="V45" s="47"/>
    </row>
    <row r="46" spans="1:22" x14ac:dyDescent="0.25">
      <c r="A46" s="114">
        <v>9</v>
      </c>
      <c r="B46" s="116" t="s">
        <v>45</v>
      </c>
      <c r="C46" s="57">
        <v>23</v>
      </c>
      <c r="D46" s="57" t="s">
        <v>23</v>
      </c>
      <c r="E46" s="58">
        <v>2</v>
      </c>
      <c r="F46" s="59">
        <v>2</v>
      </c>
      <c r="G46" s="59">
        <v>1</v>
      </c>
      <c r="H46" s="59">
        <v>1</v>
      </c>
      <c r="I46" s="59">
        <v>0</v>
      </c>
      <c r="J46" s="59">
        <v>3</v>
      </c>
      <c r="K46" s="59">
        <v>2</v>
      </c>
      <c r="L46" s="59">
        <v>0</v>
      </c>
      <c r="M46" s="59">
        <v>1</v>
      </c>
      <c r="N46" s="59">
        <v>0</v>
      </c>
      <c r="O46" s="59">
        <v>4</v>
      </c>
      <c r="P46" s="60">
        <v>7</v>
      </c>
      <c r="Q46" s="61">
        <f>SUM(E46:O46)</f>
        <v>16</v>
      </c>
      <c r="R46" s="62">
        <f>SUM(E46:K46)</f>
        <v>11</v>
      </c>
      <c r="S46" s="63">
        <f>R46/Q46*100</f>
        <v>68.75</v>
      </c>
      <c r="T46" s="64"/>
      <c r="U46" s="63">
        <f>(E46*4+F46*3.67+G46*3.33+H46*3+I46*2.67+J46*2.33+K46*2+L46*1.67+M46*1.33+N46*1)/Q46</f>
        <v>2.1243750000000001</v>
      </c>
      <c r="V46" s="65"/>
    </row>
    <row r="47" spans="1:22" ht="15.75" thickBot="1" x14ac:dyDescent="0.3">
      <c r="A47" s="115"/>
      <c r="B47" s="117"/>
      <c r="C47" s="93">
        <v>37</v>
      </c>
      <c r="D47" s="106" t="s">
        <v>29</v>
      </c>
      <c r="E47" s="98">
        <v>6</v>
      </c>
      <c r="F47" s="98">
        <v>3</v>
      </c>
      <c r="G47" s="98">
        <v>4</v>
      </c>
      <c r="H47" s="98">
        <v>3</v>
      </c>
      <c r="I47" s="98">
        <v>5</v>
      </c>
      <c r="J47" s="98">
        <v>5</v>
      </c>
      <c r="K47" s="98">
        <v>5</v>
      </c>
      <c r="L47" s="98">
        <v>0</v>
      </c>
      <c r="M47" s="98">
        <v>1</v>
      </c>
      <c r="N47" s="98">
        <v>0</v>
      </c>
      <c r="O47" s="98">
        <v>5</v>
      </c>
      <c r="P47" s="99"/>
      <c r="Q47" s="99">
        <f t="shared" ref="Q47" si="32">SUM(E47:O47)</f>
        <v>37</v>
      </c>
      <c r="R47" s="99">
        <f t="shared" ref="R47" si="33">SUM(E47:K47)</f>
        <v>31</v>
      </c>
      <c r="S47" s="100">
        <f t="shared" ref="S47" si="34">R47/Q47*100</f>
        <v>83.78378378378379</v>
      </c>
      <c r="T47" s="101"/>
      <c r="U47" s="100">
        <f t="shared" ref="U47" si="35">(E47*4+F47*3.67+G47*3.33+H47*3+I47*2.67+J47*2.33+K47*2+L47*1.67+M47*1.33+N47*1)/Q47</f>
        <v>2.5313513513513515</v>
      </c>
      <c r="V47" s="107">
        <f>U46-U47</f>
        <v>-0.40697635135135135</v>
      </c>
    </row>
    <row r="48" spans="1:22" ht="15.75" thickBot="1" x14ac:dyDescent="0.3">
      <c r="A48" s="110" t="s">
        <v>26</v>
      </c>
      <c r="B48" s="111"/>
      <c r="C48" s="22">
        <v>23</v>
      </c>
      <c r="D48" s="22"/>
      <c r="E48" s="25">
        <v>0</v>
      </c>
      <c r="F48" s="23">
        <v>0</v>
      </c>
      <c r="G48" s="23">
        <v>1</v>
      </c>
      <c r="H48" s="23">
        <v>1</v>
      </c>
      <c r="I48" s="23">
        <v>0</v>
      </c>
      <c r="J48" s="23">
        <v>3</v>
      </c>
      <c r="K48" s="23">
        <v>5</v>
      </c>
      <c r="L48" s="23">
        <v>2</v>
      </c>
      <c r="M48" s="23">
        <v>1</v>
      </c>
      <c r="N48" s="23">
        <v>4</v>
      </c>
      <c r="O48" s="23">
        <v>6</v>
      </c>
      <c r="P48" s="24">
        <v>0</v>
      </c>
      <c r="Q48" s="11">
        <f t="shared" ref="Q48:Q50" si="36">SUM(E48:O48)</f>
        <v>23</v>
      </c>
      <c r="R48" s="1">
        <f t="shared" ref="R48:R50" si="37">SUM(E48:K48)</f>
        <v>10</v>
      </c>
      <c r="S48" s="13">
        <f t="shared" ref="S48:S50" si="38">R48/Q48*100</f>
        <v>43.478260869565219</v>
      </c>
      <c r="T48" s="13"/>
      <c r="U48" s="13">
        <f t="shared" ref="U48:U50" si="39">(E48*4+F48*3.67+G48*3.33+H48*3+I48*2.67+J48*2.33+K48*2+L48*1.67+M48*1.33+N48*1)/Q48</f>
        <v>1.3908695652173915</v>
      </c>
      <c r="V48" s="46"/>
    </row>
    <row r="49" spans="1:22" ht="15" customHeight="1" thickBot="1" x14ac:dyDescent="0.3">
      <c r="A49" s="110" t="s">
        <v>27</v>
      </c>
      <c r="B49" s="111"/>
      <c r="C49" s="22">
        <v>23</v>
      </c>
      <c r="D49" s="22"/>
      <c r="E49" s="25">
        <v>0</v>
      </c>
      <c r="F49" s="23">
        <v>0</v>
      </c>
      <c r="G49" s="23">
        <v>1</v>
      </c>
      <c r="H49" s="23">
        <v>1</v>
      </c>
      <c r="I49" s="23">
        <v>0</v>
      </c>
      <c r="J49" s="23">
        <v>3</v>
      </c>
      <c r="K49" s="23">
        <v>5</v>
      </c>
      <c r="L49" s="23">
        <v>2</v>
      </c>
      <c r="M49" s="23">
        <v>1</v>
      </c>
      <c r="N49" s="23">
        <v>4</v>
      </c>
      <c r="O49" s="23">
        <v>6</v>
      </c>
      <c r="P49" s="24">
        <v>0</v>
      </c>
      <c r="Q49" s="11">
        <f t="shared" si="36"/>
        <v>23</v>
      </c>
      <c r="R49" s="1">
        <f t="shared" si="37"/>
        <v>10</v>
      </c>
      <c r="S49" s="13">
        <f t="shared" si="38"/>
        <v>43.478260869565219</v>
      </c>
      <c r="T49" s="31"/>
      <c r="U49" s="13">
        <f t="shared" si="39"/>
        <v>1.3908695652173915</v>
      </c>
      <c r="V49" s="46"/>
    </row>
    <row r="50" spans="1:22" ht="15.75" thickBot="1" x14ac:dyDescent="0.3">
      <c r="A50" s="112" t="s">
        <v>28</v>
      </c>
      <c r="B50" s="113"/>
      <c r="C50" s="9">
        <v>23</v>
      </c>
      <c r="D50" s="9"/>
      <c r="E50" s="12">
        <v>4</v>
      </c>
      <c r="F50" s="4">
        <v>4</v>
      </c>
      <c r="G50" s="4">
        <v>4</v>
      </c>
      <c r="H50" s="4">
        <v>4</v>
      </c>
      <c r="I50" s="4">
        <v>4</v>
      </c>
      <c r="J50" s="4">
        <v>3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10">
        <v>0</v>
      </c>
      <c r="Q50" s="12">
        <f t="shared" si="36"/>
        <v>23</v>
      </c>
      <c r="R50" s="4">
        <f t="shared" si="37"/>
        <v>23</v>
      </c>
      <c r="S50" s="30">
        <f t="shared" si="38"/>
        <v>100</v>
      </c>
      <c r="T50" s="30"/>
      <c r="U50" s="30">
        <f t="shared" si="39"/>
        <v>3.2030434782608697</v>
      </c>
      <c r="V50" s="47"/>
    </row>
    <row r="51" spans="1:22" x14ac:dyDescent="0.25">
      <c r="A51" s="114">
        <v>10</v>
      </c>
      <c r="B51" s="116" t="s">
        <v>38</v>
      </c>
      <c r="C51" s="57">
        <v>25</v>
      </c>
      <c r="D51" s="57" t="s">
        <v>23</v>
      </c>
      <c r="E51" s="58">
        <v>1</v>
      </c>
      <c r="F51" s="59">
        <v>1</v>
      </c>
      <c r="G51" s="59">
        <v>3</v>
      </c>
      <c r="H51" s="59">
        <v>2</v>
      </c>
      <c r="I51" s="59">
        <v>3</v>
      </c>
      <c r="J51" s="59">
        <v>1</v>
      </c>
      <c r="K51" s="59">
        <v>1</v>
      </c>
      <c r="L51" s="59">
        <v>2</v>
      </c>
      <c r="M51" s="59">
        <v>2</v>
      </c>
      <c r="N51" s="59">
        <v>0</v>
      </c>
      <c r="O51" s="59">
        <v>6</v>
      </c>
      <c r="P51" s="60">
        <v>3</v>
      </c>
      <c r="Q51" s="61">
        <f>SUM(E51:O51)</f>
        <v>22</v>
      </c>
      <c r="R51" s="62">
        <f>SUM(E51:K51)</f>
        <v>12</v>
      </c>
      <c r="S51" s="63">
        <f>R51/Q51*100</f>
        <v>54.54545454545454</v>
      </c>
      <c r="T51" s="64"/>
      <c r="U51" s="63">
        <f>(E51*4+F51*3.67+G51*3.33+H51*3+I51*2.67+J51*2.33+K51*2+L51*1.67+M51*1.33+N51*1)/Q51</f>
        <v>1.9090909090909092</v>
      </c>
      <c r="V51" s="65"/>
    </row>
    <row r="52" spans="1:22" ht="15.75" thickBot="1" x14ac:dyDescent="0.3">
      <c r="A52" s="115"/>
      <c r="B52" s="117"/>
      <c r="C52" s="8">
        <v>9</v>
      </c>
      <c r="D52" s="8" t="s">
        <v>29</v>
      </c>
      <c r="E52" s="11">
        <v>0</v>
      </c>
      <c r="F52" s="1">
        <v>1</v>
      </c>
      <c r="G52" s="1">
        <v>0</v>
      </c>
      <c r="H52" s="1">
        <v>4</v>
      </c>
      <c r="I52" s="1">
        <v>0</v>
      </c>
      <c r="J52" s="1">
        <v>0</v>
      </c>
      <c r="K52" s="1">
        <v>1</v>
      </c>
      <c r="L52" s="1">
        <v>0</v>
      </c>
      <c r="M52" s="1">
        <v>0</v>
      </c>
      <c r="N52" s="1">
        <v>0</v>
      </c>
      <c r="O52" s="1">
        <v>3</v>
      </c>
      <c r="P52" s="2">
        <v>0</v>
      </c>
      <c r="Q52" s="11">
        <f>SUM(E52:O52)</f>
        <v>9</v>
      </c>
      <c r="R52" s="1">
        <f t="shared" ref="R52:R55" si="40">SUM(E52:K52)</f>
        <v>6</v>
      </c>
      <c r="S52" s="13">
        <f t="shared" ref="S52:S55" si="41">R52/Q52*100</f>
        <v>66.666666666666657</v>
      </c>
      <c r="T52" s="26">
        <f>S51-S52</f>
        <v>-12.121212121212118</v>
      </c>
      <c r="U52" s="13">
        <f t="shared" ref="U52:U55" si="42">(E52*4+F52*3.67+G52*3.33+H52*3+I52*2.67+J52*2.33+K52*2+L52*1.67+M52*1.33+N52*1)/Q52</f>
        <v>1.9633333333333336</v>
      </c>
      <c r="V52" s="45">
        <f>U51-U52</f>
        <v>-5.4242424242424425E-2</v>
      </c>
    </row>
    <row r="53" spans="1:22" ht="15.75" thickBot="1" x14ac:dyDescent="0.3">
      <c r="A53" s="110" t="s">
        <v>26</v>
      </c>
      <c r="B53" s="111"/>
      <c r="C53" s="22">
        <v>23</v>
      </c>
      <c r="D53" s="22"/>
      <c r="E53" s="25">
        <v>0</v>
      </c>
      <c r="F53" s="23">
        <v>1</v>
      </c>
      <c r="G53" s="23">
        <v>4</v>
      </c>
      <c r="H53" s="23">
        <v>2</v>
      </c>
      <c r="I53" s="23">
        <v>0</v>
      </c>
      <c r="J53" s="23">
        <v>3</v>
      </c>
      <c r="K53" s="23">
        <v>4</v>
      </c>
      <c r="L53" s="23">
        <v>3</v>
      </c>
      <c r="M53" s="23">
        <v>2</v>
      </c>
      <c r="N53" s="23">
        <v>2</v>
      </c>
      <c r="O53" s="23">
        <v>2</v>
      </c>
      <c r="P53" s="24">
        <v>0</v>
      </c>
      <c r="Q53" s="11">
        <f t="shared" ref="Q53:Q55" si="43">SUM(E53:O53)</f>
        <v>23</v>
      </c>
      <c r="R53" s="1">
        <f t="shared" si="40"/>
        <v>14</v>
      </c>
      <c r="S53" s="13">
        <f t="shared" si="41"/>
        <v>60.869565217391312</v>
      </c>
      <c r="T53" s="13"/>
      <c r="U53" s="13">
        <f t="shared" si="42"/>
        <v>2.071739130434783</v>
      </c>
      <c r="V53" s="46"/>
    </row>
    <row r="54" spans="1:22" ht="15.75" thickBot="1" x14ac:dyDescent="0.3">
      <c r="A54" s="110" t="s">
        <v>27</v>
      </c>
      <c r="B54" s="111"/>
      <c r="C54" s="22">
        <v>23</v>
      </c>
      <c r="D54" s="22"/>
      <c r="E54" s="25">
        <v>0</v>
      </c>
      <c r="F54" s="23">
        <v>0</v>
      </c>
      <c r="G54" s="23">
        <v>3</v>
      </c>
      <c r="H54" s="23">
        <v>1</v>
      </c>
      <c r="I54" s="23">
        <v>1</v>
      </c>
      <c r="J54" s="23">
        <v>0</v>
      </c>
      <c r="K54" s="23">
        <v>6</v>
      </c>
      <c r="L54" s="23">
        <v>1</v>
      </c>
      <c r="M54" s="23">
        <v>4</v>
      </c>
      <c r="N54" s="23">
        <v>3</v>
      </c>
      <c r="O54" s="23">
        <v>4</v>
      </c>
      <c r="P54" s="24">
        <v>0</v>
      </c>
      <c r="Q54" s="11">
        <f t="shared" si="43"/>
        <v>23</v>
      </c>
      <c r="R54" s="1">
        <f t="shared" si="40"/>
        <v>11</v>
      </c>
      <c r="S54" s="13">
        <f t="shared" si="41"/>
        <v>47.826086956521742</v>
      </c>
      <c r="T54" s="31"/>
      <c r="U54" s="13">
        <f t="shared" si="42"/>
        <v>1.6369565217391304</v>
      </c>
      <c r="V54" s="46"/>
    </row>
    <row r="55" spans="1:22" ht="15.75" thickBot="1" x14ac:dyDescent="0.3">
      <c r="A55" s="112" t="s">
        <v>28</v>
      </c>
      <c r="B55" s="113"/>
      <c r="C55" s="9">
        <v>23</v>
      </c>
      <c r="D55" s="9"/>
      <c r="E55" s="12">
        <v>0</v>
      </c>
      <c r="F55" s="4">
        <v>3</v>
      </c>
      <c r="G55" s="4">
        <v>5</v>
      </c>
      <c r="H55" s="4">
        <v>4</v>
      </c>
      <c r="I55" s="4">
        <v>6</v>
      </c>
      <c r="J55" s="4">
        <v>2</v>
      </c>
      <c r="K55" s="4">
        <v>3</v>
      </c>
      <c r="L55" s="4">
        <v>0</v>
      </c>
      <c r="M55" s="4">
        <v>0</v>
      </c>
      <c r="N55" s="4">
        <v>0</v>
      </c>
      <c r="O55" s="4">
        <v>0</v>
      </c>
      <c r="P55" s="10">
        <v>0</v>
      </c>
      <c r="Q55" s="12">
        <f t="shared" si="43"/>
        <v>23</v>
      </c>
      <c r="R55" s="4">
        <f t="shared" si="40"/>
        <v>23</v>
      </c>
      <c r="S55" s="30">
        <f t="shared" si="41"/>
        <v>100</v>
      </c>
      <c r="T55" s="30"/>
      <c r="U55" s="30">
        <f t="shared" si="42"/>
        <v>2.8843478260869562</v>
      </c>
      <c r="V55" s="47"/>
    </row>
    <row r="56" spans="1:22" x14ac:dyDescent="0.25">
      <c r="A56" s="114">
        <v>11</v>
      </c>
      <c r="B56" s="116" t="s">
        <v>30</v>
      </c>
      <c r="C56" s="57">
        <v>34</v>
      </c>
      <c r="D56" s="57" t="s">
        <v>23</v>
      </c>
      <c r="E56" s="58">
        <v>0</v>
      </c>
      <c r="F56" s="59">
        <v>0</v>
      </c>
      <c r="G56" s="59">
        <v>2</v>
      </c>
      <c r="H56" s="59">
        <v>1</v>
      </c>
      <c r="I56" s="59">
        <v>2</v>
      </c>
      <c r="J56" s="59">
        <v>5</v>
      </c>
      <c r="K56" s="59">
        <v>12</v>
      </c>
      <c r="L56" s="59">
        <v>4</v>
      </c>
      <c r="M56" s="59">
        <v>2</v>
      </c>
      <c r="N56" s="59">
        <v>0</v>
      </c>
      <c r="O56" s="59">
        <v>4</v>
      </c>
      <c r="P56" s="60">
        <v>2</v>
      </c>
      <c r="Q56" s="61">
        <f>SUM(E56:O56)</f>
        <v>32</v>
      </c>
      <c r="R56" s="62">
        <f>SUM(E56:K56)</f>
        <v>22</v>
      </c>
      <c r="S56" s="63">
        <f>R56/Q56*100</f>
        <v>68.75</v>
      </c>
      <c r="T56" s="64"/>
      <c r="U56" s="63">
        <f>(E56*4+F56*3.67+G56*3.33+H56*3+I56*2.67+J56*2.33+K56*2+L56*1.67+M56*1.33+N56*1)/Q56</f>
        <v>1.8746874999999998</v>
      </c>
      <c r="V56" s="65"/>
    </row>
    <row r="57" spans="1:22" ht="15.75" thickBot="1" x14ac:dyDescent="0.3">
      <c r="A57" s="115"/>
      <c r="B57" s="117"/>
      <c r="C57" s="8">
        <v>28</v>
      </c>
      <c r="D57" s="8" t="s">
        <v>29</v>
      </c>
      <c r="E57" s="11">
        <v>7</v>
      </c>
      <c r="F57" s="1">
        <v>2</v>
      </c>
      <c r="G57" s="1">
        <v>3</v>
      </c>
      <c r="H57" s="1">
        <v>4</v>
      </c>
      <c r="I57" s="1">
        <v>3</v>
      </c>
      <c r="J57" s="1">
        <v>4</v>
      </c>
      <c r="K57" s="1">
        <v>2</v>
      </c>
      <c r="L57" s="1">
        <v>1</v>
      </c>
      <c r="M57" s="1">
        <v>0</v>
      </c>
      <c r="N57" s="1">
        <v>0</v>
      </c>
      <c r="O57" s="1">
        <v>2</v>
      </c>
      <c r="P57" s="2">
        <v>0</v>
      </c>
      <c r="Q57" s="11">
        <f>SUM(E57:O57)</f>
        <v>28</v>
      </c>
      <c r="R57" s="1">
        <f t="shared" ref="R57:R60" si="44">SUM(E57:K57)</f>
        <v>25</v>
      </c>
      <c r="S57" s="13">
        <f t="shared" ref="S57:S60" si="45">R57/Q57*100</f>
        <v>89.285714285714292</v>
      </c>
      <c r="T57" s="26">
        <f>S56-S57</f>
        <v>-20.535714285714292</v>
      </c>
      <c r="U57" s="13">
        <f t="shared" ref="U57:U60" si="46">(E57*4+F57*3.67+G57*3.33+H57*3+I57*2.67+J57*2.33+K57*2+L57*1.67+M57*1.33+N57*1)/Q57</f>
        <v>2.8689285714285715</v>
      </c>
      <c r="V57" s="45">
        <f>U56-U57</f>
        <v>-0.99424107142857165</v>
      </c>
    </row>
    <row r="58" spans="1:22" ht="15.75" thickBot="1" x14ac:dyDescent="0.3">
      <c r="A58" s="110" t="s">
        <v>26</v>
      </c>
      <c r="B58" s="111"/>
      <c r="C58" s="22">
        <v>34</v>
      </c>
      <c r="D58" s="22"/>
      <c r="E58" s="25">
        <v>3</v>
      </c>
      <c r="F58" s="23">
        <v>0</v>
      </c>
      <c r="G58" s="23">
        <v>7</v>
      </c>
      <c r="H58" s="23">
        <v>2</v>
      </c>
      <c r="I58" s="23">
        <v>2</v>
      </c>
      <c r="J58" s="23">
        <v>4</v>
      </c>
      <c r="K58" s="23">
        <v>6</v>
      </c>
      <c r="L58" s="23">
        <v>3</v>
      </c>
      <c r="M58" s="23">
        <v>2</v>
      </c>
      <c r="N58" s="23">
        <v>0</v>
      </c>
      <c r="O58" s="23">
        <v>5</v>
      </c>
      <c r="P58" s="24">
        <v>0</v>
      </c>
      <c r="Q58" s="11">
        <f>SUM(E58:O58)</f>
        <v>34</v>
      </c>
      <c r="R58" s="1">
        <f t="shared" si="44"/>
        <v>24</v>
      </c>
      <c r="S58" s="13">
        <f t="shared" si="45"/>
        <v>70.588235294117652</v>
      </c>
      <c r="T58" s="13"/>
      <c r="U58" s="13">
        <f t="shared" si="46"/>
        <v>2.2247058823529411</v>
      </c>
      <c r="V58" s="46"/>
    </row>
    <row r="59" spans="1:22" ht="15.75" thickBot="1" x14ac:dyDescent="0.3">
      <c r="A59" s="110" t="s">
        <v>27</v>
      </c>
      <c r="B59" s="111"/>
      <c r="C59" s="22">
        <v>34</v>
      </c>
      <c r="D59" s="22"/>
      <c r="E59" s="25">
        <v>3</v>
      </c>
      <c r="F59" s="23">
        <v>0</v>
      </c>
      <c r="G59" s="23">
        <v>7</v>
      </c>
      <c r="H59" s="23">
        <v>2</v>
      </c>
      <c r="I59" s="23">
        <v>2</v>
      </c>
      <c r="J59" s="23">
        <v>4</v>
      </c>
      <c r="K59" s="23">
        <v>6</v>
      </c>
      <c r="L59" s="23">
        <v>3</v>
      </c>
      <c r="M59" s="23">
        <v>2</v>
      </c>
      <c r="N59" s="23">
        <v>0</v>
      </c>
      <c r="O59" s="23">
        <v>5</v>
      </c>
      <c r="P59" s="24">
        <v>0</v>
      </c>
      <c r="Q59" s="11">
        <f t="shared" ref="Q59:Q60" si="47">SUM(E59:O59)</f>
        <v>34</v>
      </c>
      <c r="R59" s="1">
        <f t="shared" si="44"/>
        <v>24</v>
      </c>
      <c r="S59" s="13">
        <f t="shared" si="45"/>
        <v>70.588235294117652</v>
      </c>
      <c r="T59" s="31"/>
      <c r="U59" s="13">
        <f t="shared" si="46"/>
        <v>2.2247058823529411</v>
      </c>
      <c r="V59" s="46"/>
    </row>
    <row r="60" spans="1:22" ht="15.75" thickBot="1" x14ac:dyDescent="0.3">
      <c r="A60" s="112" t="s">
        <v>28</v>
      </c>
      <c r="B60" s="113"/>
      <c r="C60" s="9">
        <v>34</v>
      </c>
      <c r="D60" s="9"/>
      <c r="E60" s="25">
        <v>3</v>
      </c>
      <c r="F60" s="23">
        <v>0</v>
      </c>
      <c r="G60" s="23">
        <v>7</v>
      </c>
      <c r="H60" s="23">
        <v>2</v>
      </c>
      <c r="I60" s="23">
        <v>2</v>
      </c>
      <c r="J60" s="23">
        <v>4</v>
      </c>
      <c r="K60" s="23">
        <v>6</v>
      </c>
      <c r="L60" s="23">
        <v>3</v>
      </c>
      <c r="M60" s="23">
        <v>2</v>
      </c>
      <c r="N60" s="23">
        <v>5</v>
      </c>
      <c r="O60" s="23">
        <v>0</v>
      </c>
      <c r="P60" s="24">
        <v>0</v>
      </c>
      <c r="Q60" s="12">
        <f t="shared" si="47"/>
        <v>34</v>
      </c>
      <c r="R60" s="4">
        <f t="shared" si="44"/>
        <v>24</v>
      </c>
      <c r="S60" s="30">
        <f t="shared" si="45"/>
        <v>70.588235294117652</v>
      </c>
      <c r="T60" s="30"/>
      <c r="U60" s="30">
        <f t="shared" si="46"/>
        <v>2.3717647058823528</v>
      </c>
      <c r="V60" s="47"/>
    </row>
    <row r="61" spans="1:22" x14ac:dyDescent="0.25">
      <c r="A61" s="114">
        <v>12</v>
      </c>
      <c r="B61" s="116" t="s">
        <v>47</v>
      </c>
      <c r="C61" s="57">
        <v>13</v>
      </c>
      <c r="D61" s="57" t="s">
        <v>23</v>
      </c>
      <c r="E61" s="58">
        <v>0</v>
      </c>
      <c r="F61" s="59">
        <v>0</v>
      </c>
      <c r="G61" s="59">
        <v>0</v>
      </c>
      <c r="H61" s="59">
        <v>2</v>
      </c>
      <c r="I61" s="59">
        <v>1</v>
      </c>
      <c r="J61" s="59">
        <v>3</v>
      </c>
      <c r="K61" s="59">
        <v>1</v>
      </c>
      <c r="L61" s="59">
        <v>1</v>
      </c>
      <c r="M61" s="59">
        <v>0</v>
      </c>
      <c r="N61" s="59">
        <v>1</v>
      </c>
      <c r="O61" s="59">
        <v>2</v>
      </c>
      <c r="P61" s="60">
        <v>2</v>
      </c>
      <c r="Q61" s="61">
        <f>SUM(E61:O61)</f>
        <v>11</v>
      </c>
      <c r="R61" s="62">
        <f>SUM(E61:K61)</f>
        <v>7</v>
      </c>
      <c r="S61" s="63">
        <f>R61/Q61*100</f>
        <v>63.636363636363633</v>
      </c>
      <c r="T61" s="64"/>
      <c r="U61" s="63">
        <f>(E61*4+F61*3.67+G61*3.33+H61*3+I61*2.67+J61*2.33+K61*2+L61*1.67+M61*1.33+N61*1)/Q61</f>
        <v>1.8481818181818179</v>
      </c>
      <c r="V61" s="65"/>
    </row>
    <row r="62" spans="1:22" ht="15.75" thickBot="1" x14ac:dyDescent="0.3">
      <c r="A62" s="115"/>
      <c r="B62" s="117"/>
      <c r="C62" s="8">
        <v>16</v>
      </c>
      <c r="D62" s="8" t="s">
        <v>29</v>
      </c>
      <c r="E62" s="11">
        <v>4</v>
      </c>
      <c r="F62" s="1">
        <v>2</v>
      </c>
      <c r="G62" s="1">
        <v>2</v>
      </c>
      <c r="H62" s="1">
        <v>0</v>
      </c>
      <c r="I62" s="1">
        <v>2</v>
      </c>
      <c r="J62" s="1">
        <v>1</v>
      </c>
      <c r="K62" s="1">
        <v>3</v>
      </c>
      <c r="L62" s="1">
        <v>0</v>
      </c>
      <c r="M62" s="1">
        <v>1</v>
      </c>
      <c r="N62" s="1">
        <v>0</v>
      </c>
      <c r="O62" s="1">
        <v>1</v>
      </c>
      <c r="P62" s="2">
        <v>0</v>
      </c>
      <c r="Q62" s="11">
        <f>SUM(E62:O62)</f>
        <v>16</v>
      </c>
      <c r="R62" s="1">
        <f t="shared" ref="R62:R65" si="48">SUM(E62:K62)</f>
        <v>14</v>
      </c>
      <c r="S62" s="13">
        <f t="shared" ref="S62:S65" si="49">R62/Q62*100</f>
        <v>87.5</v>
      </c>
      <c r="T62" s="26">
        <f>S61-S62</f>
        <v>-23.863636363636367</v>
      </c>
      <c r="U62" s="13">
        <f t="shared" ref="U62:U65" si="50">(E62*4+F62*3.67+G62*3.33+H62*3+I62*2.67+J62*2.33+K62*2+L62*1.67+M62*1.33+N62*1)/Q62</f>
        <v>2.8125</v>
      </c>
      <c r="V62" s="45">
        <f>U61-U62</f>
        <v>-0.96431818181818207</v>
      </c>
    </row>
    <row r="63" spans="1:22" ht="15.75" thickBot="1" x14ac:dyDescent="0.3">
      <c r="A63" s="110" t="s">
        <v>26</v>
      </c>
      <c r="B63" s="111"/>
      <c r="C63" s="22">
        <v>13</v>
      </c>
      <c r="D63" s="22"/>
      <c r="E63" s="25">
        <v>0</v>
      </c>
      <c r="F63" s="23">
        <v>1</v>
      </c>
      <c r="G63" s="23">
        <v>2</v>
      </c>
      <c r="H63" s="23">
        <v>1</v>
      </c>
      <c r="I63" s="23">
        <v>1</v>
      </c>
      <c r="J63" s="23">
        <v>4</v>
      </c>
      <c r="K63" s="23">
        <v>1</v>
      </c>
      <c r="L63" s="23">
        <v>1</v>
      </c>
      <c r="M63" s="23">
        <v>1</v>
      </c>
      <c r="N63" s="23">
        <v>1</v>
      </c>
      <c r="O63" s="23">
        <v>0</v>
      </c>
      <c r="P63" s="24">
        <v>0</v>
      </c>
      <c r="Q63" s="11">
        <f t="shared" ref="Q63:Q65" si="51">SUM(E63:O63)</f>
        <v>13</v>
      </c>
      <c r="R63" s="1">
        <f t="shared" si="48"/>
        <v>10</v>
      </c>
      <c r="S63" s="13">
        <f t="shared" si="49"/>
        <v>76.923076923076934</v>
      </c>
      <c r="T63" s="13"/>
      <c r="U63" s="13">
        <f t="shared" si="50"/>
        <v>2.4092307692307693</v>
      </c>
      <c r="V63" s="46"/>
    </row>
    <row r="64" spans="1:22" ht="15.75" thickBot="1" x14ac:dyDescent="0.3">
      <c r="A64" s="110" t="s">
        <v>27</v>
      </c>
      <c r="B64" s="111"/>
      <c r="C64" s="22">
        <v>13</v>
      </c>
      <c r="D64" s="22"/>
      <c r="E64" s="25">
        <v>0</v>
      </c>
      <c r="F64" s="23">
        <v>1</v>
      </c>
      <c r="G64" s="23">
        <v>2</v>
      </c>
      <c r="H64" s="23">
        <v>1</v>
      </c>
      <c r="I64" s="23">
        <v>1</v>
      </c>
      <c r="J64" s="23">
        <v>4</v>
      </c>
      <c r="K64" s="23">
        <v>1</v>
      </c>
      <c r="L64" s="23">
        <v>1</v>
      </c>
      <c r="M64" s="23">
        <v>1</v>
      </c>
      <c r="N64" s="23">
        <v>1</v>
      </c>
      <c r="O64" s="23">
        <v>0</v>
      </c>
      <c r="P64" s="24">
        <v>0</v>
      </c>
      <c r="Q64" s="11">
        <f t="shared" si="51"/>
        <v>13</v>
      </c>
      <c r="R64" s="1">
        <f t="shared" si="48"/>
        <v>10</v>
      </c>
      <c r="S64" s="13">
        <f t="shared" si="49"/>
        <v>76.923076923076934</v>
      </c>
      <c r="T64" s="31"/>
      <c r="U64" s="13">
        <f t="shared" si="50"/>
        <v>2.4092307692307693</v>
      </c>
      <c r="V64" s="46"/>
    </row>
    <row r="65" spans="1:22" ht="15.75" thickBot="1" x14ac:dyDescent="0.3">
      <c r="A65" s="112" t="s">
        <v>28</v>
      </c>
      <c r="B65" s="113"/>
      <c r="C65" s="9">
        <v>13</v>
      </c>
      <c r="D65" s="9"/>
      <c r="E65" s="25">
        <v>0</v>
      </c>
      <c r="F65" s="23">
        <v>1</v>
      </c>
      <c r="G65" s="23">
        <v>1</v>
      </c>
      <c r="H65" s="23">
        <v>1</v>
      </c>
      <c r="I65" s="23">
        <v>2</v>
      </c>
      <c r="J65" s="23">
        <v>5</v>
      </c>
      <c r="K65" s="23">
        <v>1</v>
      </c>
      <c r="L65" s="23">
        <v>1</v>
      </c>
      <c r="M65" s="23">
        <v>1</v>
      </c>
      <c r="N65" s="23">
        <v>0</v>
      </c>
      <c r="O65" s="23">
        <v>0</v>
      </c>
      <c r="P65" s="24">
        <v>0</v>
      </c>
      <c r="Q65" s="25">
        <f t="shared" si="51"/>
        <v>13</v>
      </c>
      <c r="R65" s="23">
        <f t="shared" si="48"/>
        <v>11</v>
      </c>
      <c r="S65" s="31">
        <f t="shared" si="49"/>
        <v>84.615384615384613</v>
      </c>
      <c r="T65" s="31"/>
      <c r="U65" s="31">
        <f t="shared" si="50"/>
        <v>2.4607692307692308</v>
      </c>
      <c r="V65" s="49"/>
    </row>
    <row r="66" spans="1:22" x14ac:dyDescent="0.25">
      <c r="A66" s="114">
        <v>13</v>
      </c>
      <c r="B66" s="116" t="s">
        <v>32</v>
      </c>
      <c r="C66" s="57">
        <v>33</v>
      </c>
      <c r="D66" s="57" t="s">
        <v>23</v>
      </c>
      <c r="E66" s="58">
        <v>2</v>
      </c>
      <c r="F66" s="59">
        <v>2</v>
      </c>
      <c r="G66" s="59">
        <v>0</v>
      </c>
      <c r="H66" s="59">
        <v>0</v>
      </c>
      <c r="I66" s="59">
        <v>3</v>
      </c>
      <c r="J66" s="59">
        <v>3</v>
      </c>
      <c r="K66" s="59">
        <v>3</v>
      </c>
      <c r="L66" s="59">
        <v>2</v>
      </c>
      <c r="M66" s="59">
        <v>1</v>
      </c>
      <c r="N66" s="59">
        <v>1</v>
      </c>
      <c r="O66" s="59">
        <v>6</v>
      </c>
      <c r="P66" s="60">
        <v>10</v>
      </c>
      <c r="Q66" s="61">
        <f>SUM(E66:O66)</f>
        <v>23</v>
      </c>
      <c r="R66" s="62">
        <f>SUM(E66:K66)</f>
        <v>13</v>
      </c>
      <c r="S66" s="63">
        <f>R66/Q66*100</f>
        <v>56.521739130434781</v>
      </c>
      <c r="T66" s="64"/>
      <c r="U66" s="63">
        <f>(E66*4+F66*3.67+G66*3.33+H66*3+I66*2.67+J66*2.33+K66*2+L66*1.67+M66*1.33+N66*1)/Q66</f>
        <v>1.8265217391304349</v>
      </c>
      <c r="V66" s="65"/>
    </row>
    <row r="67" spans="1:22" ht="15.75" thickBot="1" x14ac:dyDescent="0.3">
      <c r="A67" s="115"/>
      <c r="B67" s="117"/>
      <c r="C67" s="8">
        <v>43</v>
      </c>
      <c r="D67" s="8" t="s">
        <v>29</v>
      </c>
      <c r="E67" s="11">
        <v>0</v>
      </c>
      <c r="F67" s="1">
        <v>2</v>
      </c>
      <c r="G67" s="1">
        <v>1</v>
      </c>
      <c r="H67" s="1">
        <v>4</v>
      </c>
      <c r="I67" s="1">
        <v>6</v>
      </c>
      <c r="J67" s="1">
        <v>4</v>
      </c>
      <c r="K67" s="1">
        <v>6</v>
      </c>
      <c r="L67" s="1">
        <v>2</v>
      </c>
      <c r="M67" s="1">
        <v>2</v>
      </c>
      <c r="N67" s="1">
        <v>0</v>
      </c>
      <c r="O67" s="1">
        <v>14</v>
      </c>
      <c r="P67" s="2">
        <v>2</v>
      </c>
      <c r="Q67" s="11">
        <f>SUM(E67:O67)</f>
        <v>41</v>
      </c>
      <c r="R67" s="1">
        <f t="shared" ref="R67:R70" si="52">SUM(E67:K67)</f>
        <v>23</v>
      </c>
      <c r="S67" s="13">
        <f t="shared" ref="S67:S70" si="53">R67/Q67*100</f>
        <v>56.09756097560976</v>
      </c>
      <c r="T67" s="26">
        <f>S66-S67</f>
        <v>0.42417815482502164</v>
      </c>
      <c r="U67" s="13">
        <f t="shared" ref="U67:U70" si="54">(E67*4+F67*3.67+G67*3.33+H67*3+I67*2.67+J67*2.33+K67*2+L67*1.67+M67*1.33+N67*1)/Q67</f>
        <v>1.6099999999999999</v>
      </c>
      <c r="V67" s="45">
        <f>U66-U67</f>
        <v>0.21652173913043504</v>
      </c>
    </row>
    <row r="68" spans="1:22" ht="15.75" thickBot="1" x14ac:dyDescent="0.3">
      <c r="A68" s="110" t="s">
        <v>26</v>
      </c>
      <c r="B68" s="111"/>
      <c r="C68" s="22">
        <v>29</v>
      </c>
      <c r="D68" s="22"/>
      <c r="E68" s="25">
        <v>3</v>
      </c>
      <c r="F68" s="23">
        <v>0</v>
      </c>
      <c r="G68" s="23">
        <v>4</v>
      </c>
      <c r="H68" s="23">
        <v>1</v>
      </c>
      <c r="I68" s="23">
        <v>2</v>
      </c>
      <c r="J68" s="23">
        <v>4</v>
      </c>
      <c r="K68" s="23">
        <v>5</v>
      </c>
      <c r="L68" s="23">
        <v>4</v>
      </c>
      <c r="M68" s="23">
        <v>3</v>
      </c>
      <c r="N68" s="23">
        <v>0</v>
      </c>
      <c r="O68" s="23">
        <v>3</v>
      </c>
      <c r="P68" s="24">
        <v>0</v>
      </c>
      <c r="Q68" s="11">
        <f t="shared" ref="Q68:Q70" si="55">SUM(E68:O68)</f>
        <v>29</v>
      </c>
      <c r="R68" s="1">
        <f t="shared" si="52"/>
        <v>19</v>
      </c>
      <c r="S68" s="13">
        <f t="shared" si="53"/>
        <v>65.517241379310349</v>
      </c>
      <c r="T68" s="13"/>
      <c r="U68" s="13">
        <f t="shared" si="54"/>
        <v>2.1948275862068964</v>
      </c>
      <c r="V68" s="46"/>
    </row>
    <row r="69" spans="1:22" ht="15.75" thickBot="1" x14ac:dyDescent="0.3">
      <c r="A69" s="110" t="s">
        <v>27</v>
      </c>
      <c r="B69" s="111"/>
      <c r="C69" s="22">
        <v>29</v>
      </c>
      <c r="D69" s="22"/>
      <c r="E69" s="25">
        <v>3</v>
      </c>
      <c r="F69" s="23">
        <v>0</v>
      </c>
      <c r="G69" s="23">
        <v>4</v>
      </c>
      <c r="H69" s="23">
        <v>1</v>
      </c>
      <c r="I69" s="23">
        <v>2</v>
      </c>
      <c r="J69" s="23">
        <v>4</v>
      </c>
      <c r="K69" s="23">
        <v>5</v>
      </c>
      <c r="L69" s="23">
        <v>4</v>
      </c>
      <c r="M69" s="23">
        <v>3</v>
      </c>
      <c r="N69" s="23">
        <v>0</v>
      </c>
      <c r="O69" s="23">
        <v>3</v>
      </c>
      <c r="P69" s="24">
        <v>0</v>
      </c>
      <c r="Q69" s="11">
        <f t="shared" si="55"/>
        <v>29</v>
      </c>
      <c r="R69" s="1">
        <f t="shared" si="52"/>
        <v>19</v>
      </c>
      <c r="S69" s="13">
        <f t="shared" si="53"/>
        <v>65.517241379310349</v>
      </c>
      <c r="T69" s="31"/>
      <c r="U69" s="13">
        <f t="shared" si="54"/>
        <v>2.1948275862068964</v>
      </c>
      <c r="V69" s="46"/>
    </row>
    <row r="70" spans="1:22" ht="15.75" thickBot="1" x14ac:dyDescent="0.3">
      <c r="A70" s="112" t="s">
        <v>28</v>
      </c>
      <c r="B70" s="113"/>
      <c r="C70" s="9">
        <v>29</v>
      </c>
      <c r="D70" s="9"/>
      <c r="E70" s="12">
        <v>4</v>
      </c>
      <c r="F70" s="4">
        <v>3</v>
      </c>
      <c r="G70" s="4">
        <v>2</v>
      </c>
      <c r="H70" s="4">
        <v>1</v>
      </c>
      <c r="I70" s="4">
        <v>6</v>
      </c>
      <c r="J70" s="4">
        <v>7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10">
        <v>0</v>
      </c>
      <c r="Q70" s="12">
        <f t="shared" si="55"/>
        <v>23</v>
      </c>
      <c r="R70" s="4">
        <f t="shared" si="52"/>
        <v>23</v>
      </c>
      <c r="S70" s="30">
        <f t="shared" si="53"/>
        <v>100</v>
      </c>
      <c r="T70" s="30"/>
      <c r="U70" s="30">
        <f t="shared" si="54"/>
        <v>3</v>
      </c>
      <c r="V70" s="47"/>
    </row>
    <row r="71" spans="1:22" x14ac:dyDescent="0.25">
      <c r="A71" s="114">
        <v>14</v>
      </c>
      <c r="B71" s="116" t="s">
        <v>43</v>
      </c>
      <c r="C71" s="57">
        <v>54</v>
      </c>
      <c r="D71" s="57" t="s">
        <v>23</v>
      </c>
      <c r="E71" s="58">
        <v>5</v>
      </c>
      <c r="F71" s="59">
        <v>0</v>
      </c>
      <c r="G71" s="59">
        <v>1</v>
      </c>
      <c r="H71" s="59">
        <v>5</v>
      </c>
      <c r="I71" s="59">
        <v>6</v>
      </c>
      <c r="J71" s="59">
        <v>9</v>
      </c>
      <c r="K71" s="59">
        <v>5</v>
      </c>
      <c r="L71" s="59">
        <v>3</v>
      </c>
      <c r="M71" s="59">
        <v>2</v>
      </c>
      <c r="N71" s="59">
        <v>1</v>
      </c>
      <c r="O71" s="59">
        <v>16</v>
      </c>
      <c r="P71" s="60">
        <v>1</v>
      </c>
      <c r="Q71" s="61">
        <f>SUM(E71:O71)</f>
        <v>53</v>
      </c>
      <c r="R71" s="62">
        <f>SUM(E71:K71)</f>
        <v>31</v>
      </c>
      <c r="S71" s="63">
        <f>R71/Q71*100</f>
        <v>58.490566037735846</v>
      </c>
      <c r="T71" s="64"/>
      <c r="U71" s="63">
        <f>(E71*4+F71*3.67+G71*3.33+H71*3+I71*2.67+J71*2.33+K71*2+L71*1.67+M71*1.33+N71*1)/Q71</f>
        <v>1.7733962264150942</v>
      </c>
      <c r="V71" s="65"/>
    </row>
    <row r="72" spans="1:22" ht="15.75" thickBot="1" x14ac:dyDescent="0.3">
      <c r="A72" s="115"/>
      <c r="B72" s="117"/>
      <c r="C72" s="8">
        <v>56</v>
      </c>
      <c r="D72" s="8" t="s">
        <v>29</v>
      </c>
      <c r="E72" s="11">
        <v>2</v>
      </c>
      <c r="F72" s="1">
        <v>2</v>
      </c>
      <c r="G72" s="1">
        <v>5</v>
      </c>
      <c r="H72" s="1">
        <v>2</v>
      </c>
      <c r="I72" s="1">
        <v>7</v>
      </c>
      <c r="J72" s="1">
        <v>5</v>
      </c>
      <c r="K72" s="1">
        <v>7</v>
      </c>
      <c r="L72" s="1">
        <v>4</v>
      </c>
      <c r="M72" s="1">
        <v>3</v>
      </c>
      <c r="N72" s="1">
        <v>6</v>
      </c>
      <c r="O72" s="1">
        <v>9</v>
      </c>
      <c r="P72" s="2">
        <v>4</v>
      </c>
      <c r="Q72" s="11">
        <f>SUM(E72:O72)</f>
        <v>52</v>
      </c>
      <c r="R72" s="1">
        <f t="shared" ref="R72:R75" si="56">SUM(E72:K72)</f>
        <v>30</v>
      </c>
      <c r="S72" s="13">
        <f t="shared" ref="S72:S75" si="57">R72/Q72*100</f>
        <v>57.692307692307686</v>
      </c>
      <c r="T72" s="26">
        <f>S71-S72</f>
        <v>0.79825834542815954</v>
      </c>
      <c r="U72" s="13">
        <f t="shared" ref="U72:U75" si="58">(E72*4+F72*3.67+G72*3.33+H72*3+I72*2.67+J72*2.33+K72*2+L72*1.67+M72*1.33+N72*1)/Q72</f>
        <v>1.9038461538461535</v>
      </c>
      <c r="V72" s="45">
        <f>U71-U72</f>
        <v>-0.13044992743105932</v>
      </c>
    </row>
    <row r="73" spans="1:22" ht="15.75" thickBot="1" x14ac:dyDescent="0.3">
      <c r="A73" s="110" t="s">
        <v>26</v>
      </c>
      <c r="B73" s="111"/>
      <c r="C73" s="22">
        <v>54</v>
      </c>
      <c r="D73" s="22"/>
      <c r="E73" s="25">
        <v>4</v>
      </c>
      <c r="F73" s="23">
        <v>4</v>
      </c>
      <c r="G73" s="23">
        <v>14</v>
      </c>
      <c r="H73" s="23">
        <v>4</v>
      </c>
      <c r="I73" s="23">
        <v>6</v>
      </c>
      <c r="J73" s="23">
        <v>4</v>
      </c>
      <c r="K73" s="23">
        <v>5</v>
      </c>
      <c r="L73" s="23">
        <v>3</v>
      </c>
      <c r="M73" s="23">
        <v>2</v>
      </c>
      <c r="N73" s="23">
        <v>3</v>
      </c>
      <c r="O73" s="23">
        <v>5</v>
      </c>
      <c r="P73" s="24">
        <v>0</v>
      </c>
      <c r="Q73" s="11">
        <f t="shared" ref="Q73:Q75" si="59">SUM(E73:O73)</f>
        <v>54</v>
      </c>
      <c r="R73" s="1">
        <f t="shared" si="56"/>
        <v>41</v>
      </c>
      <c r="S73" s="13">
        <f t="shared" si="57"/>
        <v>75.925925925925924</v>
      </c>
      <c r="T73" s="13"/>
      <c r="U73" s="13">
        <f t="shared" si="58"/>
        <v>2.5057407407407406</v>
      </c>
      <c r="V73" s="46"/>
    </row>
    <row r="74" spans="1:22" ht="15.75" thickBot="1" x14ac:dyDescent="0.3">
      <c r="A74" s="110" t="s">
        <v>27</v>
      </c>
      <c r="B74" s="111"/>
      <c r="C74" s="22">
        <v>54</v>
      </c>
      <c r="D74" s="22"/>
      <c r="E74" s="25">
        <v>4</v>
      </c>
      <c r="F74" s="23">
        <v>5</v>
      </c>
      <c r="G74" s="23">
        <v>11</v>
      </c>
      <c r="H74" s="23">
        <v>5</v>
      </c>
      <c r="I74" s="23">
        <v>3</v>
      </c>
      <c r="J74" s="23">
        <v>2</v>
      </c>
      <c r="K74" s="23">
        <v>5</v>
      </c>
      <c r="L74" s="23">
        <v>3</v>
      </c>
      <c r="M74" s="23">
        <v>5</v>
      </c>
      <c r="N74" s="23">
        <v>3</v>
      </c>
      <c r="O74" s="23">
        <v>6</v>
      </c>
      <c r="P74" s="24">
        <v>2</v>
      </c>
      <c r="Q74" s="11">
        <f t="shared" si="59"/>
        <v>52</v>
      </c>
      <c r="R74" s="1">
        <f t="shared" si="56"/>
        <v>35</v>
      </c>
      <c r="S74" s="13">
        <f t="shared" si="57"/>
        <v>67.307692307692307</v>
      </c>
      <c r="T74" s="31"/>
      <c r="U74" s="13">
        <f t="shared" si="58"/>
        <v>2.371346153846154</v>
      </c>
      <c r="V74" s="46"/>
    </row>
    <row r="75" spans="1:22" ht="15.75" thickBot="1" x14ac:dyDescent="0.3">
      <c r="A75" s="112" t="s">
        <v>28</v>
      </c>
      <c r="B75" s="113"/>
      <c r="C75" s="9">
        <v>54</v>
      </c>
      <c r="D75" s="9"/>
      <c r="E75" s="12">
        <v>8</v>
      </c>
      <c r="F75" s="4">
        <v>14</v>
      </c>
      <c r="G75" s="4">
        <v>4</v>
      </c>
      <c r="H75" s="4">
        <v>6</v>
      </c>
      <c r="I75" s="4">
        <v>4</v>
      </c>
      <c r="J75" s="4">
        <v>5</v>
      </c>
      <c r="K75" s="4">
        <v>13</v>
      </c>
      <c r="L75" s="4">
        <v>0</v>
      </c>
      <c r="M75" s="4">
        <v>0</v>
      </c>
      <c r="N75" s="4">
        <v>0</v>
      </c>
      <c r="O75" s="4">
        <v>0</v>
      </c>
      <c r="P75" s="10">
        <v>0</v>
      </c>
      <c r="Q75" s="12">
        <f t="shared" si="59"/>
        <v>54</v>
      </c>
      <c r="R75" s="4">
        <f t="shared" si="56"/>
        <v>54</v>
      </c>
      <c r="S75" s="30">
        <f t="shared" si="57"/>
        <v>100</v>
      </c>
      <c r="T75" s="30"/>
      <c r="U75" s="30">
        <f t="shared" si="58"/>
        <v>3.0190740740740742</v>
      </c>
      <c r="V75" s="47"/>
    </row>
    <row r="76" spans="1:22" x14ac:dyDescent="0.25">
      <c r="A76" s="114">
        <v>15</v>
      </c>
      <c r="B76" s="116" t="s">
        <v>31</v>
      </c>
      <c r="C76" s="57">
        <v>31</v>
      </c>
      <c r="D76" s="57" t="s">
        <v>23</v>
      </c>
      <c r="E76" s="58">
        <v>0</v>
      </c>
      <c r="F76" s="59">
        <v>0</v>
      </c>
      <c r="G76" s="59">
        <v>2</v>
      </c>
      <c r="H76" s="59">
        <v>0</v>
      </c>
      <c r="I76" s="59">
        <v>1</v>
      </c>
      <c r="J76" s="59">
        <v>3</v>
      </c>
      <c r="K76" s="59">
        <v>8</v>
      </c>
      <c r="L76" s="59">
        <v>1</v>
      </c>
      <c r="M76" s="59">
        <v>4</v>
      </c>
      <c r="N76" s="59">
        <v>1</v>
      </c>
      <c r="O76" s="59">
        <v>6</v>
      </c>
      <c r="P76" s="60">
        <v>5</v>
      </c>
      <c r="Q76" s="61">
        <f>SUM(E76:O76)</f>
        <v>26</v>
      </c>
      <c r="R76" s="62">
        <f>SUM(E76:K76)</f>
        <v>14</v>
      </c>
      <c r="S76" s="63">
        <f>R76/Q76*100</f>
        <v>53.846153846153847</v>
      </c>
      <c r="T76" s="64"/>
      <c r="U76" s="63">
        <f>(E76*4+F76*3.67+G76*3.33+H76*3+I76*2.67+J76*2.33+K76*2+L76*1.67+M76*1.33+N76*1)/Q76</f>
        <v>1.5503846153846155</v>
      </c>
      <c r="V76" s="65"/>
    </row>
    <row r="77" spans="1:22" ht="15.75" thickBot="1" x14ac:dyDescent="0.3">
      <c r="A77" s="115"/>
      <c r="B77" s="117"/>
      <c r="C77" s="8">
        <v>43</v>
      </c>
      <c r="D77" s="8" t="s">
        <v>29</v>
      </c>
      <c r="E77" s="11">
        <v>0</v>
      </c>
      <c r="F77" s="1">
        <v>4</v>
      </c>
      <c r="G77" s="1">
        <v>2</v>
      </c>
      <c r="H77" s="1">
        <v>4</v>
      </c>
      <c r="I77" s="1">
        <v>6</v>
      </c>
      <c r="J77" s="1">
        <v>7</v>
      </c>
      <c r="K77" s="1">
        <v>3</v>
      </c>
      <c r="L77" s="1">
        <v>1</v>
      </c>
      <c r="M77" s="1">
        <v>4</v>
      </c>
      <c r="N77" s="1">
        <v>3</v>
      </c>
      <c r="O77" s="1">
        <v>9</v>
      </c>
      <c r="P77" s="2">
        <v>0</v>
      </c>
      <c r="Q77" s="11">
        <f>SUM(E77:O77)</f>
        <v>43</v>
      </c>
      <c r="R77" s="1">
        <f t="shared" ref="R77:R80" si="60">SUM(E77:K77)</f>
        <v>26</v>
      </c>
      <c r="S77" s="13">
        <f t="shared" ref="S77:S80" si="61">R77/Q77*100</f>
        <v>60.465116279069761</v>
      </c>
      <c r="T77" s="26">
        <f>S76-S77</f>
        <v>-6.6189624329159145</v>
      </c>
      <c r="U77" s="13">
        <f t="shared" ref="U77:U80" si="62">(E77*4+F77*3.67+G77*3.33+H77*3+I77*2.67+J77*2.33+K77*2+L77*1.67+M77*1.33+N77*1)/Q77</f>
        <v>1.8990697674418604</v>
      </c>
      <c r="V77" s="45">
        <f>U76-U77</f>
        <v>-0.34868515205724493</v>
      </c>
    </row>
    <row r="78" spans="1:22" ht="15.75" thickBot="1" x14ac:dyDescent="0.3">
      <c r="A78" s="110" t="s">
        <v>26</v>
      </c>
      <c r="B78" s="111"/>
      <c r="C78" s="22">
        <v>31</v>
      </c>
      <c r="D78" s="22"/>
      <c r="E78" s="25">
        <v>0</v>
      </c>
      <c r="F78" s="23">
        <v>0</v>
      </c>
      <c r="G78" s="23">
        <v>4</v>
      </c>
      <c r="H78" s="23">
        <v>4</v>
      </c>
      <c r="I78" s="23">
        <v>4</v>
      </c>
      <c r="J78" s="23">
        <v>3</v>
      </c>
      <c r="K78" s="23">
        <v>6</v>
      </c>
      <c r="L78" s="23">
        <v>3</v>
      </c>
      <c r="M78" s="23">
        <v>3</v>
      </c>
      <c r="N78" s="23">
        <v>1</v>
      </c>
      <c r="O78" s="23">
        <v>3</v>
      </c>
      <c r="P78" s="24">
        <v>0</v>
      </c>
      <c r="Q78" s="11">
        <f t="shared" ref="Q78:Q80" si="63">SUM(E78:O78)</f>
        <v>31</v>
      </c>
      <c r="R78" s="1">
        <f t="shared" si="60"/>
        <v>21</v>
      </c>
      <c r="S78" s="13">
        <f t="shared" si="61"/>
        <v>67.741935483870961</v>
      </c>
      <c r="T78" s="13"/>
      <c r="U78" s="13">
        <f t="shared" si="62"/>
        <v>2.096451612903226</v>
      </c>
      <c r="V78" s="46"/>
    </row>
    <row r="79" spans="1:22" ht="15.75" thickBot="1" x14ac:dyDescent="0.3">
      <c r="A79" s="110" t="s">
        <v>27</v>
      </c>
      <c r="B79" s="111"/>
      <c r="C79" s="22">
        <v>31</v>
      </c>
      <c r="D79" s="22"/>
      <c r="E79" s="25">
        <v>0</v>
      </c>
      <c r="F79" s="23">
        <v>1</v>
      </c>
      <c r="G79" s="23">
        <v>4</v>
      </c>
      <c r="H79" s="23">
        <v>2</v>
      </c>
      <c r="I79" s="23">
        <v>4</v>
      </c>
      <c r="J79" s="23">
        <v>6</v>
      </c>
      <c r="K79" s="23">
        <v>4</v>
      </c>
      <c r="L79" s="23">
        <v>1</v>
      </c>
      <c r="M79" s="23">
        <v>3</v>
      </c>
      <c r="N79" s="23">
        <v>2</v>
      </c>
      <c r="O79" s="23">
        <v>3</v>
      </c>
      <c r="P79" s="24">
        <v>1</v>
      </c>
      <c r="Q79" s="11">
        <f t="shared" si="63"/>
        <v>30</v>
      </c>
      <c r="R79" s="1">
        <f t="shared" si="60"/>
        <v>21</v>
      </c>
      <c r="S79" s="13">
        <f t="shared" si="61"/>
        <v>70</v>
      </c>
      <c r="T79" s="31"/>
      <c r="U79" s="13">
        <f t="shared" si="62"/>
        <v>2.1103333333333336</v>
      </c>
      <c r="V79" s="46"/>
    </row>
    <row r="80" spans="1:22" ht="15.75" thickBot="1" x14ac:dyDescent="0.3">
      <c r="A80" s="112" t="s">
        <v>28</v>
      </c>
      <c r="B80" s="113"/>
      <c r="C80" s="9">
        <v>31</v>
      </c>
      <c r="D80" s="9"/>
      <c r="E80" s="12">
        <v>1</v>
      </c>
      <c r="F80" s="4">
        <v>3</v>
      </c>
      <c r="G80" s="4">
        <v>3</v>
      </c>
      <c r="H80" s="4">
        <v>4</v>
      </c>
      <c r="I80" s="4">
        <v>4</v>
      </c>
      <c r="J80" s="4">
        <v>4</v>
      </c>
      <c r="K80" s="4">
        <v>6</v>
      </c>
      <c r="L80" s="4">
        <v>3</v>
      </c>
      <c r="M80" s="4">
        <v>2</v>
      </c>
      <c r="N80" s="4">
        <v>1</v>
      </c>
      <c r="O80" s="4">
        <v>0</v>
      </c>
      <c r="P80" s="10">
        <v>0</v>
      </c>
      <c r="Q80" s="12">
        <f t="shared" si="63"/>
        <v>31</v>
      </c>
      <c r="R80" s="4">
        <f t="shared" si="60"/>
        <v>25</v>
      </c>
      <c r="S80" s="30">
        <f t="shared" si="61"/>
        <v>80.645161290322577</v>
      </c>
      <c r="T80" s="30"/>
      <c r="U80" s="30">
        <f t="shared" si="62"/>
        <v>2.5054838709677418</v>
      </c>
      <c r="V80" s="47"/>
    </row>
    <row r="81" spans="1:22" x14ac:dyDescent="0.25">
      <c r="A81" s="118" t="s">
        <v>22</v>
      </c>
      <c r="B81" s="119"/>
      <c r="C81" s="14">
        <f>C6+C11+C16+C21+C26+C31+C36+C41+C46+C51+C56+C61+C66+C71+C76</f>
        <v>361</v>
      </c>
      <c r="D81" s="52" t="s">
        <v>23</v>
      </c>
      <c r="E81" s="16">
        <f>E6+E11+E16+E21+E26+E31+E36+E41+E46+E51+E56+E61+E66+E71+E76</f>
        <v>21</v>
      </c>
      <c r="F81" s="54">
        <f t="shared" ref="F81:P81" si="64">F6+F11+F16+F21+F26+F31+F36+F41+F46+F51+F56+F61+F66+F71+F76</f>
        <v>18</v>
      </c>
      <c r="G81" s="54">
        <f t="shared" si="64"/>
        <v>25</v>
      </c>
      <c r="H81" s="54">
        <f t="shared" si="64"/>
        <v>29</v>
      </c>
      <c r="I81" s="54">
        <f t="shared" si="64"/>
        <v>41</v>
      </c>
      <c r="J81" s="54">
        <f t="shared" si="64"/>
        <v>44</v>
      </c>
      <c r="K81" s="54">
        <f t="shared" si="64"/>
        <v>48</v>
      </c>
      <c r="L81" s="54">
        <f t="shared" si="64"/>
        <v>17</v>
      </c>
      <c r="M81" s="54">
        <f t="shared" si="64"/>
        <v>16</v>
      </c>
      <c r="N81" s="54">
        <f t="shared" si="64"/>
        <v>7</v>
      </c>
      <c r="O81" s="54">
        <f t="shared" si="64"/>
        <v>57</v>
      </c>
      <c r="P81" s="15">
        <f t="shared" si="64"/>
        <v>38</v>
      </c>
      <c r="Q81" s="16">
        <f>Q6+Q11+Q16+Q21+Q26+Q31+Q36+Q41+Q46+Q51+Q56+Q61+Q66+Q71+Q76</f>
        <v>323</v>
      </c>
      <c r="R81" s="54">
        <f>R6+R11+R16+R21+R26+R31+R36+R41+R46+R51+R56+R61+R66+R71+R76</f>
        <v>226</v>
      </c>
      <c r="S81" s="32">
        <f>(S6+S11+S16+S21+S26+S31+S36+S41+S46+S51+S56+S61+S66+S71+S76)/15</f>
        <v>74.724239484630516</v>
      </c>
      <c r="T81" s="29"/>
      <c r="U81" s="32">
        <f>(U6+U11+U16+U21+U26+U31+U36+U41+U46+U51+U56+U61+U66+U71+U76)/15</f>
        <v>2.2537381843425219</v>
      </c>
      <c r="V81" s="44"/>
    </row>
    <row r="82" spans="1:22" ht="15.75" thickBot="1" x14ac:dyDescent="0.3">
      <c r="A82" s="120"/>
      <c r="B82" s="121"/>
      <c r="C82" s="17">
        <f>C7+C12+C17+C22+C27+C32+C37+C42+C47+C52+C57+C62+C67+C72+C77</f>
        <v>426</v>
      </c>
      <c r="D82" s="69" t="s">
        <v>29</v>
      </c>
      <c r="E82" s="18">
        <f>E7+E12+E17+E22+E27+E32+E37+E42+E47+E52+E57+E62+E67+E72+E77</f>
        <v>31</v>
      </c>
      <c r="F82" s="55">
        <f t="shared" ref="F82:R82" si="65">F7+F12+F17+F22+F27+F32+F37+F42+F47+F52+F57+F62+F67+F72+F77</f>
        <v>25</v>
      </c>
      <c r="G82" s="55">
        <f t="shared" si="65"/>
        <v>29</v>
      </c>
      <c r="H82" s="55">
        <f t="shared" si="65"/>
        <v>30</v>
      </c>
      <c r="I82" s="55">
        <f t="shared" si="65"/>
        <v>44</v>
      </c>
      <c r="J82" s="55">
        <f t="shared" si="65"/>
        <v>45</v>
      </c>
      <c r="K82" s="55">
        <f t="shared" si="65"/>
        <v>52</v>
      </c>
      <c r="L82" s="55">
        <f t="shared" si="65"/>
        <v>16</v>
      </c>
      <c r="M82" s="55">
        <f t="shared" si="65"/>
        <v>17</v>
      </c>
      <c r="N82" s="55">
        <f t="shared" si="65"/>
        <v>21</v>
      </c>
      <c r="O82" s="55">
        <f t="shared" si="65"/>
        <v>105</v>
      </c>
      <c r="P82" s="56">
        <f t="shared" si="65"/>
        <v>11</v>
      </c>
      <c r="Q82" s="18">
        <f t="shared" si="65"/>
        <v>415</v>
      </c>
      <c r="R82" s="55">
        <f t="shared" si="65"/>
        <v>256</v>
      </c>
      <c r="S82" s="19">
        <f t="shared" ref="S82:S85" si="66">(S7+S12+S17+S22+S27+S32+S37+S42+S47+S52+S57+S62+S67+S72+S77)/15</f>
        <v>67.666231330998997</v>
      </c>
      <c r="T82" s="50">
        <f>S81-S82</f>
        <v>7.0580081536315191</v>
      </c>
      <c r="U82" s="19">
        <f t="shared" ref="U82:U85" si="67">(U7+U12+U17+U22+U27+U32+U37+U42+U47+U52+U57+U62+U67+U72+U77)/15</f>
        <v>2.0640356775857458</v>
      </c>
      <c r="V82" s="51">
        <f>U81-U82</f>
        <v>0.18970250675677613</v>
      </c>
    </row>
    <row r="83" spans="1:22" ht="15.75" thickBot="1" x14ac:dyDescent="0.3">
      <c r="A83" s="110" t="s">
        <v>26</v>
      </c>
      <c r="B83" s="111"/>
      <c r="C83" s="17">
        <f t="shared" ref="C83:C85" si="68">C8+C13+C18+C23+C28+C33+C38+C43+C48+C53+C58+C63+C68+C73+C78</f>
        <v>352</v>
      </c>
      <c r="D83" s="27"/>
      <c r="E83" s="18">
        <f t="shared" ref="E83:R83" si="69">E8+E13+E18+E23+E28+E33+E38+E43+E48+E53+E58+E63+E68+E73+E78</f>
        <v>19</v>
      </c>
      <c r="F83" s="55">
        <f t="shared" si="69"/>
        <v>17</v>
      </c>
      <c r="G83" s="55">
        <f t="shared" si="69"/>
        <v>55</v>
      </c>
      <c r="H83" s="55">
        <f t="shared" si="69"/>
        <v>26</v>
      </c>
      <c r="I83" s="55">
        <f t="shared" si="69"/>
        <v>26</v>
      </c>
      <c r="J83" s="55">
        <f t="shared" si="69"/>
        <v>39</v>
      </c>
      <c r="K83" s="55">
        <f t="shared" si="69"/>
        <v>54</v>
      </c>
      <c r="L83" s="55">
        <f t="shared" si="69"/>
        <v>32</v>
      </c>
      <c r="M83" s="55">
        <f t="shared" si="69"/>
        <v>28</v>
      </c>
      <c r="N83" s="55">
        <f t="shared" si="69"/>
        <v>23</v>
      </c>
      <c r="O83" s="55">
        <f t="shared" si="69"/>
        <v>33</v>
      </c>
      <c r="P83" s="56">
        <f t="shared" si="69"/>
        <v>0</v>
      </c>
      <c r="Q83" s="18">
        <f t="shared" si="69"/>
        <v>352</v>
      </c>
      <c r="R83" s="55">
        <f t="shared" si="69"/>
        <v>236</v>
      </c>
      <c r="S83" s="19">
        <f t="shared" si="66"/>
        <v>69.197103817038297</v>
      </c>
      <c r="T83" s="19"/>
      <c r="U83" s="19">
        <f t="shared" si="67"/>
        <v>2.2232834810882447</v>
      </c>
      <c r="V83" s="46"/>
    </row>
    <row r="84" spans="1:22" ht="15.75" thickBot="1" x14ac:dyDescent="0.3">
      <c r="A84" s="110" t="s">
        <v>27</v>
      </c>
      <c r="B84" s="111"/>
      <c r="C84" s="17">
        <f t="shared" si="68"/>
        <v>352</v>
      </c>
      <c r="D84" s="48"/>
      <c r="E84" s="18">
        <f t="shared" ref="E84:R84" si="70">E9+E14+E19+E24+E29+E34+E39+E44+E49+E54+E59+E64+E69+E74+E79</f>
        <v>18</v>
      </c>
      <c r="F84" s="55">
        <f t="shared" si="70"/>
        <v>17</v>
      </c>
      <c r="G84" s="55">
        <f t="shared" si="70"/>
        <v>55</v>
      </c>
      <c r="H84" s="55">
        <f t="shared" si="70"/>
        <v>22</v>
      </c>
      <c r="I84" s="55">
        <f t="shared" si="70"/>
        <v>28</v>
      </c>
      <c r="J84" s="55">
        <f t="shared" si="70"/>
        <v>32</v>
      </c>
      <c r="K84" s="55">
        <f t="shared" si="70"/>
        <v>44</v>
      </c>
      <c r="L84" s="55">
        <f t="shared" si="70"/>
        <v>24</v>
      </c>
      <c r="M84" s="55">
        <f t="shared" si="70"/>
        <v>29</v>
      </c>
      <c r="N84" s="55">
        <f t="shared" si="70"/>
        <v>26</v>
      </c>
      <c r="O84" s="55">
        <f t="shared" si="70"/>
        <v>54</v>
      </c>
      <c r="P84" s="56">
        <f t="shared" si="70"/>
        <v>3</v>
      </c>
      <c r="Q84" s="18">
        <f t="shared" si="70"/>
        <v>349</v>
      </c>
      <c r="R84" s="55">
        <f t="shared" si="70"/>
        <v>216</v>
      </c>
      <c r="S84" s="19">
        <f t="shared" si="66"/>
        <v>61.23525905790509</v>
      </c>
      <c r="T84" s="19"/>
      <c r="U84" s="19">
        <f t="shared" si="67"/>
        <v>2.1038272662277198</v>
      </c>
      <c r="V84" s="46"/>
    </row>
    <row r="85" spans="1:22" ht="15.75" thickBot="1" x14ac:dyDescent="0.3">
      <c r="A85" s="112" t="s">
        <v>28</v>
      </c>
      <c r="B85" s="113"/>
      <c r="C85" s="20">
        <f t="shared" si="68"/>
        <v>352</v>
      </c>
      <c r="D85" s="28"/>
      <c r="E85" s="21">
        <f t="shared" ref="E85:R85" si="71">E10+E15+E20+E25+E30+E35+E40+E45+E50+E55+E60+E65+E70+E75+E80</f>
        <v>33</v>
      </c>
      <c r="F85" s="5">
        <f t="shared" si="71"/>
        <v>41</v>
      </c>
      <c r="G85" s="5">
        <f t="shared" si="71"/>
        <v>51</v>
      </c>
      <c r="H85" s="5">
        <f t="shared" si="71"/>
        <v>38</v>
      </c>
      <c r="I85" s="5">
        <f t="shared" si="71"/>
        <v>45</v>
      </c>
      <c r="J85" s="5">
        <f t="shared" si="71"/>
        <v>47</v>
      </c>
      <c r="K85" s="5">
        <f t="shared" si="71"/>
        <v>57</v>
      </c>
      <c r="L85" s="5">
        <f t="shared" si="71"/>
        <v>13</v>
      </c>
      <c r="M85" s="5">
        <f t="shared" si="71"/>
        <v>12</v>
      </c>
      <c r="N85" s="5">
        <f t="shared" si="71"/>
        <v>9</v>
      </c>
      <c r="O85" s="5">
        <f t="shared" si="71"/>
        <v>0</v>
      </c>
      <c r="P85" s="6">
        <f t="shared" si="71"/>
        <v>0</v>
      </c>
      <c r="Q85" s="21">
        <f t="shared" si="71"/>
        <v>346</v>
      </c>
      <c r="R85" s="5">
        <f t="shared" si="71"/>
        <v>312</v>
      </c>
      <c r="S85" s="33">
        <f t="shared" si="66"/>
        <v>91.373302130038383</v>
      </c>
      <c r="T85" s="30"/>
      <c r="U85" s="33">
        <f t="shared" si="67"/>
        <v>2.7507760402049097</v>
      </c>
      <c r="V85" s="47"/>
    </row>
  </sheetData>
  <mergeCells count="96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V3:V5"/>
    <mergeCell ref="E4:F4"/>
    <mergeCell ref="G4:I4"/>
    <mergeCell ref="J4:L4"/>
    <mergeCell ref="M4:N4"/>
    <mergeCell ref="A11:A12"/>
    <mergeCell ref="B11:B12"/>
    <mergeCell ref="T3:T5"/>
    <mergeCell ref="U3:U5"/>
    <mergeCell ref="A19:B19"/>
    <mergeCell ref="A13:B13"/>
    <mergeCell ref="A14:B14"/>
    <mergeCell ref="A15:B15"/>
    <mergeCell ref="A16:A17"/>
    <mergeCell ref="B16:B17"/>
    <mergeCell ref="A18:B18"/>
    <mergeCell ref="A6:A7"/>
    <mergeCell ref="B6:B7"/>
    <mergeCell ref="A8:B8"/>
    <mergeCell ref="A9:B9"/>
    <mergeCell ref="A10:B10"/>
    <mergeCell ref="A20:B20"/>
    <mergeCell ref="A21:A22"/>
    <mergeCell ref="B21:B22"/>
    <mergeCell ref="A23:B23"/>
    <mergeCell ref="A24:B24"/>
    <mergeCell ref="A36:A37"/>
    <mergeCell ref="B36:B37"/>
    <mergeCell ref="A25:B25"/>
    <mergeCell ref="A26:A27"/>
    <mergeCell ref="B26:B27"/>
    <mergeCell ref="A28:B28"/>
    <mergeCell ref="A29:B29"/>
    <mergeCell ref="A30:B30"/>
    <mergeCell ref="A31:A32"/>
    <mergeCell ref="B31:B32"/>
    <mergeCell ref="A33:B33"/>
    <mergeCell ref="A34:B34"/>
    <mergeCell ref="A35:B35"/>
    <mergeCell ref="A49:B49"/>
    <mergeCell ref="A38:B38"/>
    <mergeCell ref="A39:B39"/>
    <mergeCell ref="A40:B40"/>
    <mergeCell ref="A41:A42"/>
    <mergeCell ref="B41:B42"/>
    <mergeCell ref="A43:B43"/>
    <mergeCell ref="A44:B44"/>
    <mergeCell ref="A45:B45"/>
    <mergeCell ref="A46:A47"/>
    <mergeCell ref="B46:B47"/>
    <mergeCell ref="A48:B48"/>
    <mergeCell ref="A61:A62"/>
    <mergeCell ref="B61:B62"/>
    <mergeCell ref="A50:B50"/>
    <mergeCell ref="A51:A52"/>
    <mergeCell ref="B51:B52"/>
    <mergeCell ref="A53:B53"/>
    <mergeCell ref="A54:B54"/>
    <mergeCell ref="A55:B55"/>
    <mergeCell ref="A56:A57"/>
    <mergeCell ref="B56:B57"/>
    <mergeCell ref="A58:B58"/>
    <mergeCell ref="A59:B59"/>
    <mergeCell ref="A60:B60"/>
    <mergeCell ref="A74:B74"/>
    <mergeCell ref="A63:B63"/>
    <mergeCell ref="A64:B64"/>
    <mergeCell ref="A65:B65"/>
    <mergeCell ref="A66:A67"/>
    <mergeCell ref="B66:B67"/>
    <mergeCell ref="A68:B68"/>
    <mergeCell ref="A69:B69"/>
    <mergeCell ref="A70:B70"/>
    <mergeCell ref="A71:A72"/>
    <mergeCell ref="B71:B72"/>
    <mergeCell ref="A73:B73"/>
    <mergeCell ref="A75:B75"/>
    <mergeCell ref="A76:A77"/>
    <mergeCell ref="B76:B77"/>
    <mergeCell ref="A78:B78"/>
    <mergeCell ref="A79:B79"/>
    <mergeCell ref="A80:B80"/>
    <mergeCell ref="A81:B82"/>
    <mergeCell ref="A83:B83"/>
    <mergeCell ref="A84:B84"/>
    <mergeCell ref="A85:B85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topLeftCell="A25" workbookViewId="0">
      <selection activeCell="A25" sqref="A25:B25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45</v>
      </c>
      <c r="C6" s="57">
        <v>35</v>
      </c>
      <c r="D6" s="57" t="s">
        <v>23</v>
      </c>
      <c r="E6" s="58">
        <v>0</v>
      </c>
      <c r="F6" s="59">
        <v>4</v>
      </c>
      <c r="G6" s="59">
        <v>1</v>
      </c>
      <c r="H6" s="59">
        <v>8</v>
      </c>
      <c r="I6" s="59">
        <v>2</v>
      </c>
      <c r="J6" s="59">
        <v>2</v>
      </c>
      <c r="K6" s="59">
        <v>2</v>
      </c>
      <c r="L6" s="59">
        <v>4</v>
      </c>
      <c r="M6" s="59">
        <v>1</v>
      </c>
      <c r="N6" s="59">
        <v>3</v>
      </c>
      <c r="O6" s="59">
        <v>5</v>
      </c>
      <c r="P6" s="60">
        <v>3</v>
      </c>
      <c r="Q6" s="61">
        <f>SUM(E6:O6)</f>
        <v>32</v>
      </c>
      <c r="R6" s="62">
        <f>SUM(E6:K6)</f>
        <v>19</v>
      </c>
      <c r="S6" s="63">
        <f>R6/Q6*100</f>
        <v>59.375</v>
      </c>
      <c r="T6" s="64"/>
      <c r="U6" s="63">
        <f>(E6*4+F6*3.67+G6*3.33+H6*3+I6*2.67+J6*2.33+K6*2+L6*1.67+M6*1.33+N6*1)/Q6</f>
        <v>2.0943749999999999</v>
      </c>
      <c r="V6" s="65"/>
    </row>
    <row r="7" spans="1:22" ht="15.75" thickBot="1" x14ac:dyDescent="0.3">
      <c r="A7" s="115"/>
      <c r="B7" s="117"/>
      <c r="C7" s="106">
        <v>58</v>
      </c>
      <c r="D7" s="106" t="s">
        <v>29</v>
      </c>
      <c r="E7" s="98">
        <v>10</v>
      </c>
      <c r="F7" s="98">
        <v>1</v>
      </c>
      <c r="G7" s="98">
        <v>2</v>
      </c>
      <c r="H7" s="98">
        <v>2</v>
      </c>
      <c r="I7" s="98">
        <v>0</v>
      </c>
      <c r="J7" s="98">
        <v>2</v>
      </c>
      <c r="K7" s="98">
        <v>3</v>
      </c>
      <c r="L7" s="98">
        <v>3</v>
      </c>
      <c r="M7" s="98">
        <v>3</v>
      </c>
      <c r="N7" s="98">
        <v>6</v>
      </c>
      <c r="O7" s="98">
        <v>6</v>
      </c>
      <c r="P7" s="99"/>
      <c r="Q7" s="99">
        <f>SUM(E7:O7)</f>
        <v>38</v>
      </c>
      <c r="R7" s="99">
        <f t="shared" ref="R7" si="0">SUM(E7:K7)</f>
        <v>20</v>
      </c>
      <c r="S7" s="100">
        <f t="shared" ref="S7" si="1">R7/Q7*100</f>
        <v>52.631578947368418</v>
      </c>
      <c r="T7" s="26">
        <f>S6-S7</f>
        <v>6.7434210526315823</v>
      </c>
      <c r="U7" s="100">
        <f t="shared" ref="U7" si="2">(E7*4+F7*3.67+G7*3.33+H7*3+I7*2.67+J7*2.33+K7*2+L7*1.67+M7*1.33+N7*1)/Q7</f>
        <v>2.1576315789473681</v>
      </c>
      <c r="V7" s="107">
        <f>U6-U7</f>
        <v>-6.3256578947368247E-2</v>
      </c>
    </row>
    <row r="8" spans="1:22" ht="15.75" thickBot="1" x14ac:dyDescent="0.3">
      <c r="A8" s="110" t="s">
        <v>26</v>
      </c>
      <c r="B8" s="111"/>
      <c r="C8" s="22">
        <v>35</v>
      </c>
      <c r="D8" s="22"/>
      <c r="E8" s="25">
        <v>4</v>
      </c>
      <c r="F8" s="23">
        <v>0</v>
      </c>
      <c r="G8" s="23">
        <v>3</v>
      </c>
      <c r="H8" s="23">
        <v>1</v>
      </c>
      <c r="I8" s="23">
        <v>0</v>
      </c>
      <c r="J8" s="23">
        <v>6</v>
      </c>
      <c r="K8" s="23">
        <v>9</v>
      </c>
      <c r="L8" s="23">
        <v>0</v>
      </c>
      <c r="M8" s="23">
        <v>4</v>
      </c>
      <c r="N8" s="23">
        <v>7</v>
      </c>
      <c r="O8" s="23">
        <v>1</v>
      </c>
      <c r="P8" s="24">
        <v>0</v>
      </c>
      <c r="Q8" s="11">
        <f t="shared" ref="Q8:Q10" si="3">SUM(E8:O8)</f>
        <v>35</v>
      </c>
      <c r="R8" s="1">
        <f t="shared" ref="R8:R10" si="4">SUM(E8:K8)</f>
        <v>23</v>
      </c>
      <c r="S8" s="13">
        <f t="shared" ref="S8:S10" si="5">R8/Q8*100</f>
        <v>65.714285714285708</v>
      </c>
      <c r="T8" s="13"/>
      <c r="U8" s="13">
        <f t="shared" ref="U8:U10" si="6">(E8*4+F8*3.67+G8*3.33+H8*3+I8*2.67+J8*2.33+K8*2+L8*1.67+M8*1.33+N8*1)/Q8</f>
        <v>2.0939999999999999</v>
      </c>
      <c r="V8" s="46"/>
    </row>
    <row r="9" spans="1:22" ht="15.75" thickBot="1" x14ac:dyDescent="0.3">
      <c r="A9" s="110" t="s">
        <v>27</v>
      </c>
      <c r="B9" s="111"/>
      <c r="C9" s="22">
        <v>35</v>
      </c>
      <c r="D9" s="22"/>
      <c r="E9" s="25">
        <v>4</v>
      </c>
      <c r="F9" s="23">
        <v>0</v>
      </c>
      <c r="G9" s="23">
        <v>3</v>
      </c>
      <c r="H9" s="23">
        <v>1</v>
      </c>
      <c r="I9" s="23">
        <v>0</v>
      </c>
      <c r="J9" s="23">
        <v>6</v>
      </c>
      <c r="K9" s="23">
        <v>9</v>
      </c>
      <c r="L9" s="23">
        <v>0</v>
      </c>
      <c r="M9" s="23">
        <v>4</v>
      </c>
      <c r="N9" s="23">
        <v>7</v>
      </c>
      <c r="O9" s="23">
        <v>1</v>
      </c>
      <c r="P9" s="24">
        <v>0</v>
      </c>
      <c r="Q9" s="11">
        <f t="shared" si="3"/>
        <v>35</v>
      </c>
      <c r="R9" s="1">
        <f t="shared" si="4"/>
        <v>23</v>
      </c>
      <c r="S9" s="13">
        <f t="shared" si="5"/>
        <v>65.714285714285708</v>
      </c>
      <c r="T9" s="31"/>
      <c r="U9" s="13">
        <f t="shared" si="6"/>
        <v>2.0939999999999999</v>
      </c>
      <c r="V9" s="46"/>
    </row>
    <row r="10" spans="1:22" ht="15.75" thickBot="1" x14ac:dyDescent="0.3">
      <c r="A10" s="112" t="s">
        <v>28</v>
      </c>
      <c r="B10" s="113"/>
      <c r="C10" s="9">
        <v>35</v>
      </c>
      <c r="D10" s="9"/>
      <c r="E10" s="12">
        <v>4</v>
      </c>
      <c r="F10" s="4">
        <v>4</v>
      </c>
      <c r="G10" s="4">
        <v>2</v>
      </c>
      <c r="H10" s="4">
        <v>6</v>
      </c>
      <c r="I10" s="4">
        <v>9</v>
      </c>
      <c r="J10" s="4">
        <v>4</v>
      </c>
      <c r="K10" s="4">
        <v>6</v>
      </c>
      <c r="L10" s="4">
        <v>0</v>
      </c>
      <c r="M10" s="4">
        <v>0</v>
      </c>
      <c r="N10" s="4">
        <v>0</v>
      </c>
      <c r="O10" s="4">
        <v>0</v>
      </c>
      <c r="P10" s="10">
        <v>0</v>
      </c>
      <c r="Q10" s="12">
        <f t="shared" si="3"/>
        <v>35</v>
      </c>
      <c r="R10" s="4">
        <f t="shared" si="4"/>
        <v>35</v>
      </c>
      <c r="S10" s="30">
        <f t="shared" si="5"/>
        <v>100</v>
      </c>
      <c r="T10" s="30"/>
      <c r="U10" s="30">
        <f t="shared" si="6"/>
        <v>2.8768571428571428</v>
      </c>
      <c r="V10" s="47"/>
    </row>
    <row r="11" spans="1:22" ht="15" customHeight="1" x14ac:dyDescent="0.25">
      <c r="A11" s="114">
        <v>2</v>
      </c>
      <c r="B11" s="116" t="s">
        <v>40</v>
      </c>
      <c r="C11" s="57">
        <v>17</v>
      </c>
      <c r="D11" s="57" t="s">
        <v>23</v>
      </c>
      <c r="E11" s="58">
        <v>2</v>
      </c>
      <c r="F11" s="59">
        <v>2</v>
      </c>
      <c r="G11" s="59">
        <v>2</v>
      </c>
      <c r="H11" s="59">
        <v>1</v>
      </c>
      <c r="I11" s="59">
        <v>1</v>
      </c>
      <c r="J11" s="59">
        <v>1</v>
      </c>
      <c r="K11" s="59">
        <v>1</v>
      </c>
      <c r="L11" s="59">
        <v>0</v>
      </c>
      <c r="M11" s="59">
        <v>1</v>
      </c>
      <c r="N11" s="59">
        <v>1</v>
      </c>
      <c r="O11" s="59">
        <v>5</v>
      </c>
      <c r="P11" s="60">
        <v>0</v>
      </c>
      <c r="Q11" s="61">
        <f>SUM(E11:O11)</f>
        <v>17</v>
      </c>
      <c r="R11" s="62">
        <f>SUM(E11:K11)</f>
        <v>10</v>
      </c>
      <c r="S11" s="63">
        <f>R11/Q11*100</f>
        <v>58.82352941176471</v>
      </c>
      <c r="T11" s="64"/>
      <c r="U11" s="63">
        <f>(E11*4+F11*3.67+G11*3.33+H11*3+I11*2.67+J11*2.33+K11*2+L11*1.67+M11*1.33+N11*1)/Q11</f>
        <v>2.0194117647058825</v>
      </c>
      <c r="V11" s="65"/>
    </row>
    <row r="12" spans="1:22" ht="15.75" thickBot="1" x14ac:dyDescent="0.3">
      <c r="A12" s="115"/>
      <c r="B12" s="117"/>
      <c r="C12" s="8">
        <v>28</v>
      </c>
      <c r="D12" s="8" t="s">
        <v>29</v>
      </c>
      <c r="E12" s="11">
        <v>0</v>
      </c>
      <c r="F12" s="1">
        <v>1</v>
      </c>
      <c r="G12" s="1">
        <v>2</v>
      </c>
      <c r="H12" s="1">
        <v>3</v>
      </c>
      <c r="I12" s="1">
        <v>3</v>
      </c>
      <c r="J12" s="1">
        <v>2</v>
      </c>
      <c r="K12" s="1">
        <v>2</v>
      </c>
      <c r="L12" s="1">
        <v>1</v>
      </c>
      <c r="M12" s="1">
        <v>3</v>
      </c>
      <c r="N12" s="1">
        <v>3</v>
      </c>
      <c r="O12" s="1">
        <v>8</v>
      </c>
      <c r="P12" s="2">
        <v>0</v>
      </c>
      <c r="Q12" s="11">
        <f>SUM(E12:O12)</f>
        <v>28</v>
      </c>
      <c r="R12" s="1">
        <f t="shared" ref="R12:R15" si="7">SUM(E12:K12)</f>
        <v>13</v>
      </c>
      <c r="S12" s="13">
        <f t="shared" ref="S12:S15" si="8">R12/Q12*100</f>
        <v>46.428571428571431</v>
      </c>
      <c r="T12" s="26">
        <f>S11-S12</f>
        <v>12.394957983193279</v>
      </c>
      <c r="U12" s="13">
        <f t="shared" ref="U12:U15" si="9">(E12*4+F12*3.67+G12*3.33+H12*3+I12*2.67+J12*2.33+K12*2+L12*1.67+M12*1.33+N12*1)/Q12</f>
        <v>1.5950000000000002</v>
      </c>
      <c r="V12" s="45">
        <f>U11-U12</f>
        <v>0.42441176470588227</v>
      </c>
    </row>
    <row r="13" spans="1:22" ht="15.75" thickBot="1" x14ac:dyDescent="0.3">
      <c r="A13" s="110" t="s">
        <v>26</v>
      </c>
      <c r="B13" s="111"/>
      <c r="C13" s="22">
        <v>17</v>
      </c>
      <c r="D13" s="22"/>
      <c r="E13" s="25">
        <v>0</v>
      </c>
      <c r="F13" s="23">
        <v>2</v>
      </c>
      <c r="G13" s="23">
        <v>1</v>
      </c>
      <c r="H13" s="23">
        <v>5</v>
      </c>
      <c r="I13" s="23">
        <v>0</v>
      </c>
      <c r="J13" s="23">
        <v>2</v>
      </c>
      <c r="K13" s="23">
        <v>3</v>
      </c>
      <c r="L13" s="23">
        <v>1</v>
      </c>
      <c r="M13" s="23">
        <v>1</v>
      </c>
      <c r="N13" s="23">
        <v>0</v>
      </c>
      <c r="O13" s="23">
        <v>2</v>
      </c>
      <c r="P13" s="24">
        <v>0</v>
      </c>
      <c r="Q13" s="11">
        <f t="shared" ref="Q13:Q15" si="10">SUM(E13:O13)</f>
        <v>17</v>
      </c>
      <c r="R13" s="1">
        <f t="shared" si="7"/>
        <v>13</v>
      </c>
      <c r="S13" s="13">
        <f t="shared" si="8"/>
        <v>76.470588235294116</v>
      </c>
      <c r="T13" s="13"/>
      <c r="U13" s="13">
        <f t="shared" si="9"/>
        <v>2.3135294117647058</v>
      </c>
      <c r="V13" s="46"/>
    </row>
    <row r="14" spans="1:22" ht="15.75" thickBot="1" x14ac:dyDescent="0.3">
      <c r="A14" s="110" t="s">
        <v>27</v>
      </c>
      <c r="B14" s="111"/>
      <c r="C14" s="22">
        <v>17</v>
      </c>
      <c r="D14" s="22"/>
      <c r="E14" s="25">
        <v>0</v>
      </c>
      <c r="F14" s="23">
        <v>2</v>
      </c>
      <c r="G14" s="23">
        <v>1</v>
      </c>
      <c r="H14" s="23">
        <v>5</v>
      </c>
      <c r="I14" s="23">
        <v>0</v>
      </c>
      <c r="J14" s="23">
        <v>2</v>
      </c>
      <c r="K14" s="23">
        <v>3</v>
      </c>
      <c r="L14" s="23">
        <v>1</v>
      </c>
      <c r="M14" s="23">
        <v>1</v>
      </c>
      <c r="N14" s="23">
        <v>0</v>
      </c>
      <c r="O14" s="23">
        <v>2</v>
      </c>
      <c r="P14" s="24">
        <v>0</v>
      </c>
      <c r="Q14" s="11">
        <f t="shared" si="10"/>
        <v>17</v>
      </c>
      <c r="R14" s="1">
        <f t="shared" si="7"/>
        <v>13</v>
      </c>
      <c r="S14" s="13">
        <f t="shared" si="8"/>
        <v>76.470588235294116</v>
      </c>
      <c r="T14" s="31"/>
      <c r="U14" s="13">
        <f t="shared" si="9"/>
        <v>2.3135294117647058</v>
      </c>
      <c r="V14" s="46"/>
    </row>
    <row r="15" spans="1:22" ht="15.75" thickBot="1" x14ac:dyDescent="0.3">
      <c r="A15" s="112" t="s">
        <v>28</v>
      </c>
      <c r="B15" s="113"/>
      <c r="C15" s="9">
        <v>17</v>
      </c>
      <c r="D15" s="9"/>
      <c r="E15" s="12">
        <v>0</v>
      </c>
      <c r="F15" s="4">
        <v>2</v>
      </c>
      <c r="G15" s="4">
        <v>1</v>
      </c>
      <c r="H15" s="4">
        <v>5</v>
      </c>
      <c r="I15" s="4">
        <v>0</v>
      </c>
      <c r="J15" s="4">
        <v>2</v>
      </c>
      <c r="K15" s="4">
        <v>3</v>
      </c>
      <c r="L15" s="4">
        <v>1</v>
      </c>
      <c r="M15" s="4">
        <v>1</v>
      </c>
      <c r="N15" s="4">
        <v>0</v>
      </c>
      <c r="O15" s="4">
        <v>2</v>
      </c>
      <c r="P15" s="10">
        <v>0</v>
      </c>
      <c r="Q15" s="12">
        <f t="shared" si="10"/>
        <v>17</v>
      </c>
      <c r="R15" s="4">
        <f t="shared" si="7"/>
        <v>13</v>
      </c>
      <c r="S15" s="30">
        <f t="shared" si="8"/>
        <v>76.470588235294116</v>
      </c>
      <c r="T15" s="30"/>
      <c r="U15" s="30">
        <f t="shared" si="9"/>
        <v>2.3135294117647058</v>
      </c>
      <c r="V15" s="47"/>
    </row>
    <row r="16" spans="1:22" ht="15" customHeight="1" x14ac:dyDescent="0.25">
      <c r="A16" s="114">
        <v>3</v>
      </c>
      <c r="B16" s="116" t="s">
        <v>47</v>
      </c>
      <c r="C16" s="40">
        <v>1</v>
      </c>
      <c r="D16" s="40" t="s">
        <v>23</v>
      </c>
      <c r="E16" s="43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1</v>
      </c>
      <c r="L16" s="41">
        <v>0</v>
      </c>
      <c r="M16" s="41">
        <v>0</v>
      </c>
      <c r="N16" s="41">
        <v>0</v>
      </c>
      <c r="O16" s="41">
        <v>0</v>
      </c>
      <c r="P16" s="42">
        <v>0</v>
      </c>
      <c r="Q16" s="61">
        <f>SUM(E16:O16)</f>
        <v>1</v>
      </c>
      <c r="R16" s="62">
        <f>SUM(E16:K16)</f>
        <v>1</v>
      </c>
      <c r="S16" s="63">
        <f>R16/Q16*100</f>
        <v>100</v>
      </c>
      <c r="T16" s="64"/>
      <c r="U16" s="63">
        <f>(E16*4+F16*3.67+G16*3.33+H16*3+I16*2.67+J16*2.33+K16*2+L16*1.67+M16*1.33+N16*1)/Q16</f>
        <v>2</v>
      </c>
      <c r="V16" s="65"/>
    </row>
    <row r="17" spans="1:22" ht="15.75" thickBot="1" x14ac:dyDescent="0.3">
      <c r="A17" s="115"/>
      <c r="B17" s="117"/>
      <c r="C17" s="8"/>
      <c r="D17" s="8"/>
      <c r="E17" s="11"/>
      <c r="F17" s="1"/>
      <c r="G17" s="1"/>
      <c r="H17" s="1"/>
      <c r="I17" s="1"/>
      <c r="J17" s="1"/>
      <c r="K17" s="1"/>
      <c r="L17" s="1"/>
      <c r="M17" s="1"/>
      <c r="N17" s="1"/>
      <c r="O17" s="1"/>
      <c r="P17" s="2"/>
      <c r="Q17" s="11"/>
      <c r="R17" s="1"/>
      <c r="S17" s="13"/>
      <c r="T17" s="26"/>
      <c r="U17" s="13"/>
      <c r="V17" s="45"/>
    </row>
    <row r="18" spans="1:22" ht="15.75" thickBot="1" x14ac:dyDescent="0.3">
      <c r="A18" s="110" t="s">
        <v>26</v>
      </c>
      <c r="B18" s="111"/>
      <c r="C18" s="22">
        <v>1</v>
      </c>
      <c r="D18" s="22"/>
      <c r="E18" s="25">
        <v>0</v>
      </c>
      <c r="F18" s="23">
        <v>0</v>
      </c>
      <c r="G18" s="23">
        <v>1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11">
        <f t="shared" ref="Q18:Q20" si="11">SUM(E18:O18)</f>
        <v>1</v>
      </c>
      <c r="R18" s="1">
        <f t="shared" ref="R18:R20" si="12">SUM(E18:K18)</f>
        <v>1</v>
      </c>
      <c r="S18" s="13">
        <f t="shared" ref="S18:S20" si="13">R18/Q18*100</f>
        <v>100</v>
      </c>
      <c r="T18" s="13"/>
      <c r="U18" s="13">
        <f t="shared" ref="U18:U20" si="14">(E18*4+F18*3.67+G18*3.33+H18*3+I18*2.67+J18*2.33+K18*2+L18*1.67+M18*1.33+N18*1)/Q18</f>
        <v>3.33</v>
      </c>
      <c r="V18" s="46"/>
    </row>
    <row r="19" spans="1:22" ht="15.75" thickBot="1" x14ac:dyDescent="0.3">
      <c r="A19" s="110" t="s">
        <v>27</v>
      </c>
      <c r="B19" s="111"/>
      <c r="C19" s="22">
        <v>1</v>
      </c>
      <c r="D19" s="22"/>
      <c r="E19" s="25">
        <v>0</v>
      </c>
      <c r="F19" s="23">
        <v>0</v>
      </c>
      <c r="G19" s="23">
        <v>1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11">
        <f t="shared" si="11"/>
        <v>1</v>
      </c>
      <c r="R19" s="1">
        <f t="shared" si="12"/>
        <v>1</v>
      </c>
      <c r="S19" s="13">
        <f t="shared" si="13"/>
        <v>100</v>
      </c>
      <c r="T19" s="31"/>
      <c r="U19" s="13">
        <f t="shared" si="14"/>
        <v>3.33</v>
      </c>
      <c r="V19" s="46"/>
    </row>
    <row r="20" spans="1:22" ht="15.75" thickBot="1" x14ac:dyDescent="0.3">
      <c r="A20" s="112" t="s">
        <v>28</v>
      </c>
      <c r="B20" s="113"/>
      <c r="C20" s="22">
        <v>1</v>
      </c>
      <c r="D20" s="9"/>
      <c r="E20" s="25">
        <v>0</v>
      </c>
      <c r="F20" s="23">
        <v>1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5">
        <f t="shared" si="11"/>
        <v>1</v>
      </c>
      <c r="R20" s="23">
        <f t="shared" si="12"/>
        <v>1</v>
      </c>
      <c r="S20" s="31">
        <f t="shared" si="13"/>
        <v>100</v>
      </c>
      <c r="T20" s="31"/>
      <c r="U20" s="31">
        <f t="shared" si="14"/>
        <v>3.67</v>
      </c>
      <c r="V20" s="49"/>
    </row>
    <row r="21" spans="1:22" x14ac:dyDescent="0.25">
      <c r="A21" s="114">
        <v>4</v>
      </c>
      <c r="B21" s="116" t="s">
        <v>43</v>
      </c>
      <c r="C21" s="57">
        <v>57</v>
      </c>
      <c r="D21" s="57" t="s">
        <v>23</v>
      </c>
      <c r="E21" s="58">
        <v>2</v>
      </c>
      <c r="F21" s="59">
        <v>1</v>
      </c>
      <c r="G21" s="59">
        <v>3</v>
      </c>
      <c r="H21" s="59">
        <v>4</v>
      </c>
      <c r="I21" s="59">
        <v>7</v>
      </c>
      <c r="J21" s="59">
        <v>2</v>
      </c>
      <c r="K21" s="59">
        <v>6</v>
      </c>
      <c r="L21" s="59">
        <v>12</v>
      </c>
      <c r="M21" s="59">
        <v>3</v>
      </c>
      <c r="N21" s="59">
        <v>4</v>
      </c>
      <c r="O21" s="59">
        <v>11</v>
      </c>
      <c r="P21" s="60">
        <v>2</v>
      </c>
      <c r="Q21" s="61">
        <f>SUM(E21:O21)</f>
        <v>55</v>
      </c>
      <c r="R21" s="62">
        <f>SUM(E21:K21)</f>
        <v>25</v>
      </c>
      <c r="S21" s="63">
        <f>R21/Q21*100</f>
        <v>45.454545454545453</v>
      </c>
      <c r="T21" s="64"/>
      <c r="U21" s="63">
        <f>(E21*4+F21*3.67+G21*3.33+H21*3+I21*2.67+J21*2.33+K21*2+L21*1.67+M21*1.33+N21*1)/Q21</f>
        <v>1.7643636363636359</v>
      </c>
      <c r="V21" s="65"/>
    </row>
    <row r="22" spans="1:22" ht="15.75" thickBot="1" x14ac:dyDescent="0.3">
      <c r="A22" s="115"/>
      <c r="B22" s="117"/>
      <c r="C22" s="8">
        <v>87</v>
      </c>
      <c r="D22" s="8" t="s">
        <v>29</v>
      </c>
      <c r="E22" s="11">
        <v>2</v>
      </c>
      <c r="F22" s="1">
        <v>5</v>
      </c>
      <c r="G22" s="1">
        <v>3</v>
      </c>
      <c r="H22" s="1">
        <v>9</v>
      </c>
      <c r="I22" s="1">
        <v>5</v>
      </c>
      <c r="J22" s="1">
        <v>9</v>
      </c>
      <c r="K22" s="1">
        <v>12</v>
      </c>
      <c r="L22" s="1">
        <v>9</v>
      </c>
      <c r="M22" s="1">
        <v>16</v>
      </c>
      <c r="N22" s="1">
        <v>5</v>
      </c>
      <c r="O22" s="1">
        <v>8</v>
      </c>
      <c r="P22" s="2">
        <v>4</v>
      </c>
      <c r="Q22" s="11">
        <f>SUM(E22:O22)</f>
        <v>83</v>
      </c>
      <c r="R22" s="1">
        <f t="shared" ref="R22:R25" si="15">SUM(E22:K22)</f>
        <v>45</v>
      </c>
      <c r="S22" s="13">
        <f t="shared" ref="S22:S25" si="16">R22/Q22*100</f>
        <v>54.216867469879517</v>
      </c>
      <c r="T22" s="26">
        <f>S21-S22</f>
        <v>-8.762322015334064</v>
      </c>
      <c r="U22" s="13">
        <f t="shared" ref="U22:U25" si="17">(E22*4+F22*3.67+G22*3.33+H22*3+I22*2.67+J22*2.33+K22*2+L22*1.67+M22*1.33+N22*1)/Q22</f>
        <v>1.9634939759036145</v>
      </c>
      <c r="V22" s="45">
        <f>U21-U22</f>
        <v>-0.19913033953997861</v>
      </c>
    </row>
    <row r="23" spans="1:22" ht="15.75" thickBot="1" x14ac:dyDescent="0.3">
      <c r="A23" s="110" t="s">
        <v>26</v>
      </c>
      <c r="B23" s="111"/>
      <c r="C23" s="22">
        <v>57</v>
      </c>
      <c r="D23" s="22"/>
      <c r="E23" s="25">
        <v>1</v>
      </c>
      <c r="F23" s="23">
        <v>0</v>
      </c>
      <c r="G23" s="23">
        <v>2</v>
      </c>
      <c r="H23" s="23">
        <v>2</v>
      </c>
      <c r="I23" s="23">
        <v>3</v>
      </c>
      <c r="J23" s="23">
        <v>4</v>
      </c>
      <c r="K23" s="23">
        <v>10</v>
      </c>
      <c r="L23" s="23">
        <v>5</v>
      </c>
      <c r="M23" s="23">
        <v>4</v>
      </c>
      <c r="N23" s="23">
        <v>11</v>
      </c>
      <c r="O23" s="23">
        <v>15</v>
      </c>
      <c r="P23" s="24">
        <v>0</v>
      </c>
      <c r="Q23" s="11">
        <f t="shared" ref="Q23:Q25" si="18">SUM(E23:O23)</f>
        <v>57</v>
      </c>
      <c r="R23" s="1">
        <f t="shared" si="15"/>
        <v>22</v>
      </c>
      <c r="S23" s="13">
        <f t="shared" si="16"/>
        <v>38.596491228070171</v>
      </c>
      <c r="T23" s="13"/>
      <c r="U23" s="13">
        <f t="shared" si="17"/>
        <v>1.38</v>
      </c>
      <c r="V23" s="46"/>
    </row>
    <row r="24" spans="1:22" ht="15.75" thickBot="1" x14ac:dyDescent="0.3">
      <c r="A24" s="110" t="s">
        <v>27</v>
      </c>
      <c r="B24" s="111"/>
      <c r="C24" s="22">
        <v>57</v>
      </c>
      <c r="D24" s="22"/>
      <c r="E24" s="25">
        <v>0</v>
      </c>
      <c r="F24" s="23">
        <v>0</v>
      </c>
      <c r="G24" s="23">
        <v>0</v>
      </c>
      <c r="H24" s="23">
        <v>1</v>
      </c>
      <c r="I24" s="23">
        <v>2</v>
      </c>
      <c r="J24" s="23">
        <v>4</v>
      </c>
      <c r="K24" s="23">
        <v>8</v>
      </c>
      <c r="L24" s="23">
        <v>3</v>
      </c>
      <c r="M24" s="23">
        <v>14</v>
      </c>
      <c r="N24" s="23">
        <v>13</v>
      </c>
      <c r="O24" s="23">
        <v>10</v>
      </c>
      <c r="P24" s="24">
        <v>2</v>
      </c>
      <c r="Q24" s="11">
        <f t="shared" si="18"/>
        <v>55</v>
      </c>
      <c r="R24" s="1">
        <f t="shared" si="15"/>
        <v>15</v>
      </c>
      <c r="S24" s="13">
        <f t="shared" si="16"/>
        <v>27.27272727272727</v>
      </c>
      <c r="T24" s="31"/>
      <c r="U24" s="13">
        <f t="shared" si="17"/>
        <v>1.2779999999999998</v>
      </c>
      <c r="V24" s="46"/>
    </row>
    <row r="25" spans="1:22" ht="15.75" thickBot="1" x14ac:dyDescent="0.3">
      <c r="A25" s="112" t="s">
        <v>28</v>
      </c>
      <c r="B25" s="113"/>
      <c r="C25" s="9">
        <v>57</v>
      </c>
      <c r="D25" s="9"/>
      <c r="E25" s="12">
        <v>1</v>
      </c>
      <c r="F25" s="4">
        <v>2</v>
      </c>
      <c r="G25" s="4">
        <v>2</v>
      </c>
      <c r="H25" s="4">
        <v>3</v>
      </c>
      <c r="I25" s="4">
        <v>4</v>
      </c>
      <c r="J25" s="4">
        <v>10</v>
      </c>
      <c r="K25" s="4">
        <v>35</v>
      </c>
      <c r="L25" s="4">
        <v>0</v>
      </c>
      <c r="M25" s="4">
        <v>0</v>
      </c>
      <c r="N25" s="4">
        <v>0</v>
      </c>
      <c r="O25" s="4">
        <v>0</v>
      </c>
      <c r="P25" s="10">
        <v>0</v>
      </c>
      <c r="Q25" s="12">
        <f t="shared" si="18"/>
        <v>57</v>
      </c>
      <c r="R25" s="4">
        <f t="shared" si="15"/>
        <v>57</v>
      </c>
      <c r="S25" s="30">
        <f t="shared" si="16"/>
        <v>100</v>
      </c>
      <c r="T25" s="30"/>
      <c r="U25" s="30">
        <f t="shared" si="17"/>
        <v>2.2978947368421054</v>
      </c>
      <c r="V25" s="47"/>
    </row>
    <row r="26" spans="1:22" ht="15" customHeight="1" x14ac:dyDescent="0.25">
      <c r="A26" s="114">
        <v>5</v>
      </c>
      <c r="B26" s="116" t="s">
        <v>32</v>
      </c>
      <c r="C26" s="57">
        <v>47</v>
      </c>
      <c r="D26" s="57" t="s">
        <v>23</v>
      </c>
      <c r="E26" s="58">
        <v>1</v>
      </c>
      <c r="F26" s="59">
        <v>2</v>
      </c>
      <c r="G26" s="59">
        <v>2</v>
      </c>
      <c r="H26" s="59">
        <v>4</v>
      </c>
      <c r="I26" s="59">
        <v>1</v>
      </c>
      <c r="J26" s="59">
        <v>3</v>
      </c>
      <c r="K26" s="59">
        <v>7</v>
      </c>
      <c r="L26" s="59">
        <v>4</v>
      </c>
      <c r="M26" s="59">
        <v>7</v>
      </c>
      <c r="N26" s="59">
        <v>3</v>
      </c>
      <c r="O26" s="59">
        <v>8</v>
      </c>
      <c r="P26" s="60">
        <v>5</v>
      </c>
      <c r="Q26" s="61">
        <f>SUM(E26:O26)</f>
        <v>42</v>
      </c>
      <c r="R26" s="62">
        <f>SUM(E26:K26)</f>
        <v>20</v>
      </c>
      <c r="S26" s="63">
        <f>R26/Q26*100</f>
        <v>47.619047619047613</v>
      </c>
      <c r="T26" s="64"/>
      <c r="U26" s="63">
        <f>(E26*4+F26*3.67+G26*3.33+H26*3+I26*2.67+J26*2.33+K26*2+L26*1.67+M26*1.33+N26*1)/Q26</f>
        <v>1.7297619047619048</v>
      </c>
      <c r="V26" s="65"/>
    </row>
    <row r="27" spans="1:22" ht="15.75" thickBot="1" x14ac:dyDescent="0.3">
      <c r="A27" s="115"/>
      <c r="B27" s="117"/>
      <c r="C27" s="8">
        <v>49</v>
      </c>
      <c r="D27" s="8" t="s">
        <v>29</v>
      </c>
      <c r="E27" s="11">
        <v>3</v>
      </c>
      <c r="F27" s="1">
        <v>0</v>
      </c>
      <c r="G27" s="1">
        <v>5</v>
      </c>
      <c r="H27" s="1">
        <v>4</v>
      </c>
      <c r="I27" s="1">
        <v>3</v>
      </c>
      <c r="J27" s="1">
        <v>5</v>
      </c>
      <c r="K27" s="1">
        <v>8</v>
      </c>
      <c r="L27" s="1">
        <v>4</v>
      </c>
      <c r="M27" s="1">
        <v>6</v>
      </c>
      <c r="N27" s="1">
        <v>3</v>
      </c>
      <c r="O27" s="1">
        <v>7</v>
      </c>
      <c r="P27" s="2">
        <v>1</v>
      </c>
      <c r="Q27" s="11">
        <f>SUM(E27:O27)</f>
        <v>48</v>
      </c>
      <c r="R27" s="1">
        <f t="shared" ref="R27:R30" si="19">SUM(E27:K27)</f>
        <v>28</v>
      </c>
      <c r="S27" s="13">
        <f t="shared" ref="S27:S30" si="20">R27/Q27*100</f>
        <v>58.333333333333336</v>
      </c>
      <c r="T27" s="26">
        <f>S26-S27</f>
        <v>-10.714285714285722</v>
      </c>
      <c r="U27" s="13">
        <f t="shared" ref="U27:U30" si="21">(E27*4+F27*3.67+G27*3.33+H27*3+I27*2.67+J27*2.33+K27*2+L27*1.67+M27*1.33+N27*1)/Q27</f>
        <v>1.9577083333333336</v>
      </c>
      <c r="V27" s="45">
        <f>U26-U27</f>
        <v>-0.22794642857142877</v>
      </c>
    </row>
    <row r="28" spans="1:22" ht="15.75" thickBot="1" x14ac:dyDescent="0.3">
      <c r="A28" s="110" t="s">
        <v>26</v>
      </c>
      <c r="B28" s="111"/>
      <c r="C28" s="22">
        <v>42</v>
      </c>
      <c r="D28" s="22"/>
      <c r="E28" s="25">
        <v>0</v>
      </c>
      <c r="F28" s="23">
        <v>0</v>
      </c>
      <c r="G28" s="23">
        <v>2</v>
      </c>
      <c r="H28" s="23">
        <v>2</v>
      </c>
      <c r="I28" s="23">
        <v>3</v>
      </c>
      <c r="J28" s="23">
        <v>4</v>
      </c>
      <c r="K28" s="23">
        <v>8</v>
      </c>
      <c r="L28" s="23">
        <v>7</v>
      </c>
      <c r="M28" s="23">
        <v>5</v>
      </c>
      <c r="N28" s="23">
        <v>2</v>
      </c>
      <c r="O28" s="23">
        <v>9</v>
      </c>
      <c r="P28" s="24">
        <v>0</v>
      </c>
      <c r="Q28" s="11">
        <f t="shared" ref="Q28:Q30" si="22">SUM(E28:O28)</f>
        <v>42</v>
      </c>
      <c r="R28" s="1">
        <f t="shared" si="19"/>
        <v>19</v>
      </c>
      <c r="S28" s="13">
        <f t="shared" si="20"/>
        <v>45.238095238095241</v>
      </c>
      <c r="T28" s="13"/>
      <c r="U28" s="13">
        <f t="shared" si="21"/>
        <v>1.5792857142857142</v>
      </c>
      <c r="V28" s="46"/>
    </row>
    <row r="29" spans="1:22" ht="15" customHeight="1" thickBot="1" x14ac:dyDescent="0.3">
      <c r="A29" s="110" t="s">
        <v>27</v>
      </c>
      <c r="B29" s="111"/>
      <c r="C29" s="22">
        <v>42</v>
      </c>
      <c r="D29" s="22"/>
      <c r="E29" s="25">
        <v>0</v>
      </c>
      <c r="F29" s="23">
        <v>0</v>
      </c>
      <c r="G29" s="23">
        <v>2</v>
      </c>
      <c r="H29" s="23">
        <v>2</v>
      </c>
      <c r="I29" s="23">
        <v>3</v>
      </c>
      <c r="J29" s="23">
        <v>4</v>
      </c>
      <c r="K29" s="23">
        <v>8</v>
      </c>
      <c r="L29" s="23">
        <v>7</v>
      </c>
      <c r="M29" s="23">
        <v>5</v>
      </c>
      <c r="N29" s="23">
        <v>2</v>
      </c>
      <c r="O29" s="23">
        <v>9</v>
      </c>
      <c r="P29" s="24">
        <v>0</v>
      </c>
      <c r="Q29" s="11">
        <f t="shared" si="22"/>
        <v>42</v>
      </c>
      <c r="R29" s="1">
        <f t="shared" si="19"/>
        <v>19</v>
      </c>
      <c r="S29" s="13">
        <f t="shared" si="20"/>
        <v>45.238095238095241</v>
      </c>
      <c r="T29" s="31"/>
      <c r="U29" s="13">
        <f t="shared" si="21"/>
        <v>1.5792857142857142</v>
      </c>
      <c r="V29" s="46"/>
    </row>
    <row r="30" spans="1:22" ht="15.75" thickBot="1" x14ac:dyDescent="0.3">
      <c r="A30" s="112" t="s">
        <v>28</v>
      </c>
      <c r="B30" s="113"/>
      <c r="C30" s="9">
        <v>42</v>
      </c>
      <c r="D30" s="9"/>
      <c r="E30" s="12">
        <v>3</v>
      </c>
      <c r="F30" s="4">
        <v>2</v>
      </c>
      <c r="G30" s="4">
        <v>2</v>
      </c>
      <c r="H30" s="4">
        <v>4</v>
      </c>
      <c r="I30" s="4">
        <v>5</v>
      </c>
      <c r="J30" s="4">
        <v>5</v>
      </c>
      <c r="K30" s="4">
        <v>10</v>
      </c>
      <c r="L30" s="4">
        <v>5</v>
      </c>
      <c r="M30" s="4">
        <v>6</v>
      </c>
      <c r="N30" s="4">
        <v>0</v>
      </c>
      <c r="O30" s="4">
        <v>0</v>
      </c>
      <c r="P30" s="10">
        <v>0</v>
      </c>
      <c r="Q30" s="12">
        <f t="shared" si="22"/>
        <v>42</v>
      </c>
      <c r="R30" s="4">
        <f t="shared" si="19"/>
        <v>31</v>
      </c>
      <c r="S30" s="30">
        <f t="shared" si="20"/>
        <v>73.80952380952381</v>
      </c>
      <c r="T30" s="30"/>
      <c r="U30" s="30">
        <f t="shared" si="21"/>
        <v>2.3649999999999998</v>
      </c>
      <c r="V30" s="47"/>
    </row>
    <row r="31" spans="1:22" x14ac:dyDescent="0.25">
      <c r="A31" s="114">
        <v>6</v>
      </c>
      <c r="B31" s="116" t="s">
        <v>21</v>
      </c>
      <c r="C31" s="57">
        <v>17</v>
      </c>
      <c r="D31" s="57" t="s">
        <v>23</v>
      </c>
      <c r="E31" s="58">
        <v>0</v>
      </c>
      <c r="F31" s="59">
        <v>0</v>
      </c>
      <c r="G31" s="59">
        <v>3</v>
      </c>
      <c r="H31" s="59">
        <v>0</v>
      </c>
      <c r="I31" s="59">
        <v>1</v>
      </c>
      <c r="J31" s="59">
        <v>1</v>
      </c>
      <c r="K31" s="59">
        <v>2</v>
      </c>
      <c r="L31" s="59">
        <v>2</v>
      </c>
      <c r="M31" s="59">
        <v>2</v>
      </c>
      <c r="N31" s="59">
        <v>1</v>
      </c>
      <c r="O31" s="59">
        <v>4</v>
      </c>
      <c r="P31" s="60">
        <v>1</v>
      </c>
      <c r="Q31" s="61">
        <f>SUM(E31:O31)</f>
        <v>16</v>
      </c>
      <c r="R31" s="62">
        <f>SUM(E31:K31)</f>
        <v>7</v>
      </c>
      <c r="S31" s="63">
        <f>R31/Q31*100</f>
        <v>43.75</v>
      </c>
      <c r="T31" s="64"/>
      <c r="U31" s="63">
        <f>(E31*4+F31*3.67+G31*3.33+H31*3+I31*2.67+J31*2.33+K31*2+L31*1.67+M31*1.33+N31*1)/Q31</f>
        <v>1.6243750000000001</v>
      </c>
      <c r="V31" s="65"/>
    </row>
    <row r="32" spans="1:22" ht="15.75" thickBot="1" x14ac:dyDescent="0.3">
      <c r="A32" s="115"/>
      <c r="B32" s="117"/>
      <c r="C32" s="8">
        <v>28</v>
      </c>
      <c r="D32" s="8" t="s">
        <v>29</v>
      </c>
      <c r="E32" s="11">
        <v>0</v>
      </c>
      <c r="F32" s="1">
        <v>1</v>
      </c>
      <c r="G32" s="1">
        <v>3</v>
      </c>
      <c r="H32" s="1">
        <v>2</v>
      </c>
      <c r="I32" s="1">
        <v>3</v>
      </c>
      <c r="J32" s="1">
        <v>3</v>
      </c>
      <c r="K32" s="1">
        <v>2</v>
      </c>
      <c r="L32" s="1">
        <v>3</v>
      </c>
      <c r="M32" s="1">
        <v>3</v>
      </c>
      <c r="N32" s="1">
        <v>3</v>
      </c>
      <c r="O32" s="1">
        <v>5</v>
      </c>
      <c r="P32" s="2">
        <v>0</v>
      </c>
      <c r="Q32" s="11">
        <f>SUM(E32:O32)</f>
        <v>28</v>
      </c>
      <c r="R32" s="1">
        <f t="shared" ref="R32:R35" si="23">SUM(E32:K32)</f>
        <v>14</v>
      </c>
      <c r="S32" s="13">
        <f t="shared" ref="S32:S35" si="24">R32/Q32*100</f>
        <v>50</v>
      </c>
      <c r="T32" s="26">
        <f>S31-S32</f>
        <v>-6.25</v>
      </c>
      <c r="U32" s="13">
        <f t="shared" ref="U32:U35" si="25">(E32*4+F32*3.67+G32*3.33+H32*3+I32*2.67+J32*2.33+K32*2+L32*1.67+M32*1.33+N32*1)/Q32</f>
        <v>1.8092857142857144</v>
      </c>
      <c r="V32" s="45">
        <f>U31-U32</f>
        <v>-0.18491071428571426</v>
      </c>
    </row>
    <row r="33" spans="1:22" ht="15.75" thickBot="1" x14ac:dyDescent="0.3">
      <c r="A33" s="110" t="s">
        <v>26</v>
      </c>
      <c r="B33" s="111"/>
      <c r="C33" s="22">
        <v>16</v>
      </c>
      <c r="D33" s="22"/>
      <c r="E33" s="25">
        <v>1</v>
      </c>
      <c r="F33" s="23">
        <v>1</v>
      </c>
      <c r="G33" s="23">
        <v>1</v>
      </c>
      <c r="H33" s="23">
        <v>2</v>
      </c>
      <c r="I33" s="23">
        <v>2</v>
      </c>
      <c r="J33" s="23">
        <v>3</v>
      </c>
      <c r="K33" s="23">
        <v>0</v>
      </c>
      <c r="L33" s="23">
        <v>0</v>
      </c>
      <c r="M33" s="23">
        <v>2</v>
      </c>
      <c r="N33" s="23">
        <v>3</v>
      </c>
      <c r="O33" s="23">
        <v>1</v>
      </c>
      <c r="P33" s="24">
        <v>0</v>
      </c>
      <c r="Q33" s="11">
        <f t="shared" ref="Q33:Q35" si="26">SUM(E33:O33)</f>
        <v>16</v>
      </c>
      <c r="R33" s="1">
        <f t="shared" si="23"/>
        <v>10</v>
      </c>
      <c r="S33" s="13">
        <f t="shared" si="24"/>
        <v>62.5</v>
      </c>
      <c r="T33" s="13"/>
      <c r="U33" s="13">
        <f t="shared" si="25"/>
        <v>2.1868749999999997</v>
      </c>
      <c r="V33" s="46"/>
    </row>
    <row r="34" spans="1:22" ht="15.75" thickBot="1" x14ac:dyDescent="0.3">
      <c r="A34" s="110" t="s">
        <v>27</v>
      </c>
      <c r="B34" s="111"/>
      <c r="C34" s="22">
        <v>16</v>
      </c>
      <c r="D34" s="22"/>
      <c r="E34" s="25">
        <v>1</v>
      </c>
      <c r="F34" s="23">
        <v>1</v>
      </c>
      <c r="G34" s="23">
        <v>2</v>
      </c>
      <c r="H34" s="23">
        <v>3</v>
      </c>
      <c r="I34" s="23">
        <v>1</v>
      </c>
      <c r="J34" s="23">
        <v>2</v>
      </c>
      <c r="K34" s="23">
        <v>4</v>
      </c>
      <c r="L34" s="23">
        <v>0</v>
      </c>
      <c r="M34" s="23">
        <v>0</v>
      </c>
      <c r="N34" s="23">
        <v>1</v>
      </c>
      <c r="O34" s="23">
        <v>1</v>
      </c>
      <c r="P34" s="24">
        <v>0</v>
      </c>
      <c r="Q34" s="11">
        <f t="shared" si="26"/>
        <v>16</v>
      </c>
      <c r="R34" s="1">
        <f t="shared" si="23"/>
        <v>14</v>
      </c>
      <c r="S34" s="13">
        <f t="shared" si="24"/>
        <v>87.5</v>
      </c>
      <c r="T34" s="31"/>
      <c r="U34" s="13">
        <f t="shared" si="25"/>
        <v>2.4787499999999998</v>
      </c>
      <c r="V34" s="46"/>
    </row>
    <row r="35" spans="1:22" ht="15.75" thickBot="1" x14ac:dyDescent="0.3">
      <c r="A35" s="112" t="s">
        <v>28</v>
      </c>
      <c r="B35" s="113"/>
      <c r="C35" s="9">
        <v>16</v>
      </c>
      <c r="D35" s="9"/>
      <c r="E35" s="12">
        <v>1</v>
      </c>
      <c r="F35" s="4">
        <v>2</v>
      </c>
      <c r="G35" s="4">
        <v>2</v>
      </c>
      <c r="H35" s="4">
        <v>2</v>
      </c>
      <c r="I35" s="4">
        <v>3</v>
      </c>
      <c r="J35" s="4">
        <v>3</v>
      </c>
      <c r="K35" s="4">
        <v>3</v>
      </c>
      <c r="L35" s="4">
        <v>0</v>
      </c>
      <c r="M35" s="4">
        <v>0</v>
      </c>
      <c r="N35" s="4">
        <v>0</v>
      </c>
      <c r="O35" s="4">
        <v>0</v>
      </c>
      <c r="P35" s="10">
        <v>0</v>
      </c>
      <c r="Q35" s="12">
        <f t="shared" si="26"/>
        <v>16</v>
      </c>
      <c r="R35" s="4">
        <f t="shared" si="23"/>
        <v>16</v>
      </c>
      <c r="S35" s="30">
        <f t="shared" si="24"/>
        <v>100</v>
      </c>
      <c r="T35" s="30"/>
      <c r="U35" s="30">
        <f t="shared" si="25"/>
        <v>2.8125</v>
      </c>
      <c r="V35" s="47"/>
    </row>
    <row r="36" spans="1:22" x14ac:dyDescent="0.25">
      <c r="A36" s="114">
        <v>7</v>
      </c>
      <c r="B36" s="116" t="s">
        <v>35</v>
      </c>
      <c r="C36" s="57">
        <v>18</v>
      </c>
      <c r="D36" s="57" t="s">
        <v>23</v>
      </c>
      <c r="E36" s="58">
        <v>1</v>
      </c>
      <c r="F36" s="59">
        <v>0</v>
      </c>
      <c r="G36" s="59">
        <v>1</v>
      </c>
      <c r="H36" s="59">
        <v>0</v>
      </c>
      <c r="I36" s="59">
        <v>1</v>
      </c>
      <c r="J36" s="59">
        <v>1</v>
      </c>
      <c r="K36" s="59">
        <v>3</v>
      </c>
      <c r="L36" s="59">
        <v>3</v>
      </c>
      <c r="M36" s="59">
        <v>1</v>
      </c>
      <c r="N36" s="59">
        <v>3</v>
      </c>
      <c r="O36" s="59">
        <v>4</v>
      </c>
      <c r="P36" s="60">
        <v>0</v>
      </c>
      <c r="Q36" s="61">
        <f>SUM(E36:O36)</f>
        <v>18</v>
      </c>
      <c r="R36" s="62">
        <f>SUM(E36:K36)</f>
        <v>7</v>
      </c>
      <c r="S36" s="63">
        <f>R36/Q36*100</f>
        <v>38.888888888888893</v>
      </c>
      <c r="T36" s="64"/>
      <c r="U36" s="63">
        <f>(E36*4+F36*3.67+G36*3.33+H36*3+I36*2.67+J36*2.33+K36*2+L36*1.67+M36*1.33+N36*1)/Q36</f>
        <v>1.5372222222222218</v>
      </c>
      <c r="V36" s="65"/>
    </row>
    <row r="37" spans="1:22" ht="15.75" thickBot="1" x14ac:dyDescent="0.3">
      <c r="A37" s="115"/>
      <c r="B37" s="117"/>
      <c r="C37" s="8">
        <v>17</v>
      </c>
      <c r="D37" s="8" t="s">
        <v>29</v>
      </c>
      <c r="E37" s="11">
        <v>0</v>
      </c>
      <c r="F37" s="1">
        <v>0</v>
      </c>
      <c r="G37" s="1">
        <v>2</v>
      </c>
      <c r="H37" s="1">
        <v>3</v>
      </c>
      <c r="I37" s="1">
        <v>2</v>
      </c>
      <c r="J37" s="1">
        <v>0</v>
      </c>
      <c r="K37" s="1">
        <v>3</v>
      </c>
      <c r="L37" s="1">
        <v>2</v>
      </c>
      <c r="M37" s="1">
        <v>0</v>
      </c>
      <c r="N37" s="1">
        <v>1</v>
      </c>
      <c r="O37" s="1">
        <v>4</v>
      </c>
      <c r="P37" s="2">
        <v>0</v>
      </c>
      <c r="Q37" s="11">
        <f>SUM(E37:O37)</f>
        <v>17</v>
      </c>
      <c r="R37" s="1">
        <f t="shared" ref="R37:R40" si="27">SUM(E37:K37)</f>
        <v>10</v>
      </c>
      <c r="S37" s="13">
        <f t="shared" ref="S37:S40" si="28">R37/Q37*100</f>
        <v>58.82352941176471</v>
      </c>
      <c r="T37" s="26">
        <f>S36-S37</f>
        <v>-19.934640522875817</v>
      </c>
      <c r="U37" s="13">
        <f t="shared" ref="U37:U40" si="29">(E37*4+F37*3.67+G37*3.33+H37*3+I37*2.67+J37*2.33+K37*2+L37*1.67+M37*1.33+N37*1)/Q37</f>
        <v>1.8435294117647059</v>
      </c>
      <c r="V37" s="45">
        <f>U36-U37</f>
        <v>-0.30630718954248404</v>
      </c>
    </row>
    <row r="38" spans="1:22" ht="15.75" thickBot="1" x14ac:dyDescent="0.3">
      <c r="A38" s="110" t="s">
        <v>26</v>
      </c>
      <c r="B38" s="111"/>
      <c r="C38" s="22">
        <v>18</v>
      </c>
      <c r="D38" s="22"/>
      <c r="E38" s="25">
        <v>0</v>
      </c>
      <c r="F38" s="23">
        <v>0</v>
      </c>
      <c r="G38" s="23">
        <v>1</v>
      </c>
      <c r="H38" s="23">
        <v>1</v>
      </c>
      <c r="I38" s="23">
        <v>4</v>
      </c>
      <c r="J38" s="23">
        <v>6</v>
      </c>
      <c r="K38" s="23">
        <v>3</v>
      </c>
      <c r="L38" s="23">
        <v>2</v>
      </c>
      <c r="M38" s="23">
        <v>0</v>
      </c>
      <c r="N38" s="23">
        <v>0</v>
      </c>
      <c r="O38" s="23">
        <v>0</v>
      </c>
      <c r="P38" s="24">
        <v>1</v>
      </c>
      <c r="Q38" s="11">
        <f t="shared" ref="Q38:Q40" si="30">SUM(E38:O38)</f>
        <v>17</v>
      </c>
      <c r="R38" s="1">
        <f t="shared" si="27"/>
        <v>15</v>
      </c>
      <c r="S38" s="13">
        <f t="shared" si="28"/>
        <v>88.235294117647058</v>
      </c>
      <c r="T38" s="13"/>
      <c r="U38" s="13">
        <f t="shared" si="29"/>
        <v>2.3723529411764703</v>
      </c>
      <c r="V38" s="46"/>
    </row>
    <row r="39" spans="1:22" ht="15.75" customHeight="1" thickBot="1" x14ac:dyDescent="0.3">
      <c r="A39" s="110" t="s">
        <v>27</v>
      </c>
      <c r="B39" s="111"/>
      <c r="C39" s="22">
        <v>18</v>
      </c>
      <c r="D39" s="22"/>
      <c r="E39" s="25">
        <v>1</v>
      </c>
      <c r="F39" s="23">
        <v>0</v>
      </c>
      <c r="G39" s="23">
        <v>5</v>
      </c>
      <c r="H39" s="23">
        <v>0</v>
      </c>
      <c r="I39" s="23">
        <v>1</v>
      </c>
      <c r="J39" s="23">
        <v>1</v>
      </c>
      <c r="K39" s="23">
        <v>7</v>
      </c>
      <c r="L39" s="23">
        <v>0</v>
      </c>
      <c r="M39" s="23">
        <v>1</v>
      </c>
      <c r="N39" s="23">
        <v>2</v>
      </c>
      <c r="O39" s="23">
        <v>0</v>
      </c>
      <c r="P39" s="24">
        <v>0</v>
      </c>
      <c r="Q39" s="11">
        <f t="shared" si="30"/>
        <v>18</v>
      </c>
      <c r="R39" s="1">
        <f t="shared" si="27"/>
        <v>15</v>
      </c>
      <c r="S39" s="13">
        <f t="shared" si="28"/>
        <v>83.333333333333343</v>
      </c>
      <c r="T39" s="31"/>
      <c r="U39" s="13">
        <f t="shared" si="29"/>
        <v>2.3877777777777776</v>
      </c>
      <c r="V39" s="46"/>
    </row>
    <row r="40" spans="1:22" ht="15.75" thickBot="1" x14ac:dyDescent="0.3">
      <c r="A40" s="112" t="s">
        <v>28</v>
      </c>
      <c r="B40" s="113"/>
      <c r="C40" s="9">
        <v>18</v>
      </c>
      <c r="D40" s="9"/>
      <c r="E40" s="12">
        <v>0</v>
      </c>
      <c r="F40" s="4">
        <v>2</v>
      </c>
      <c r="G40" s="4">
        <v>5</v>
      </c>
      <c r="H40" s="4">
        <v>1</v>
      </c>
      <c r="I40" s="4">
        <v>1</v>
      </c>
      <c r="J40" s="4">
        <v>6</v>
      </c>
      <c r="K40" s="4">
        <v>3</v>
      </c>
      <c r="L40" s="4">
        <v>0</v>
      </c>
      <c r="M40" s="4">
        <v>0</v>
      </c>
      <c r="N40" s="4">
        <v>0</v>
      </c>
      <c r="O40" s="4">
        <v>0</v>
      </c>
      <c r="P40" s="10">
        <v>0</v>
      </c>
      <c r="Q40" s="12">
        <f t="shared" si="30"/>
        <v>18</v>
      </c>
      <c r="R40" s="4">
        <f t="shared" si="27"/>
        <v>18</v>
      </c>
      <c r="S40" s="30">
        <f t="shared" si="28"/>
        <v>100</v>
      </c>
      <c r="T40" s="30"/>
      <c r="U40" s="30">
        <f t="shared" si="29"/>
        <v>2.7577777777777777</v>
      </c>
      <c r="V40" s="47"/>
    </row>
    <row r="41" spans="1:22" x14ac:dyDescent="0.25">
      <c r="A41" s="114">
        <v>8</v>
      </c>
      <c r="B41" s="116" t="s">
        <v>38</v>
      </c>
      <c r="C41" s="57">
        <v>16</v>
      </c>
      <c r="D41" s="57" t="s">
        <v>23</v>
      </c>
      <c r="E41" s="58">
        <v>0</v>
      </c>
      <c r="F41" s="59">
        <v>0</v>
      </c>
      <c r="G41" s="59">
        <v>0</v>
      </c>
      <c r="H41" s="59">
        <v>0</v>
      </c>
      <c r="I41" s="59">
        <v>2</v>
      </c>
      <c r="J41" s="59">
        <v>1</v>
      </c>
      <c r="K41" s="59">
        <v>2</v>
      </c>
      <c r="L41" s="59">
        <v>3</v>
      </c>
      <c r="M41" s="59">
        <v>1</v>
      </c>
      <c r="N41" s="59">
        <v>0</v>
      </c>
      <c r="O41" s="59">
        <v>3</v>
      </c>
      <c r="P41" s="60">
        <v>4</v>
      </c>
      <c r="Q41" s="61">
        <f>SUM(E41:O41)</f>
        <v>12</v>
      </c>
      <c r="R41" s="62">
        <f>SUM(E41:K41)</f>
        <v>5</v>
      </c>
      <c r="S41" s="63">
        <f>R41/Q41*100</f>
        <v>41.666666666666671</v>
      </c>
      <c r="T41" s="64"/>
      <c r="U41" s="63">
        <f>(E41*4+F41*3.67+G41*3.33+H41*3+I41*2.67+J41*2.33+K41*2+L41*1.67+M41*1.33+N41*1)/Q41</f>
        <v>1.5008333333333332</v>
      </c>
      <c r="V41" s="65"/>
    </row>
    <row r="42" spans="1:22" ht="15.75" thickBot="1" x14ac:dyDescent="0.3">
      <c r="A42" s="115"/>
      <c r="B42" s="117"/>
      <c r="C42" s="8">
        <v>16</v>
      </c>
      <c r="D42" s="8" t="s">
        <v>29</v>
      </c>
      <c r="E42" s="11">
        <v>0</v>
      </c>
      <c r="F42" s="1">
        <v>0</v>
      </c>
      <c r="G42" s="1">
        <v>0</v>
      </c>
      <c r="H42" s="1">
        <v>1</v>
      </c>
      <c r="I42" s="1">
        <v>1</v>
      </c>
      <c r="J42" s="1">
        <v>0</v>
      </c>
      <c r="K42" s="1">
        <v>3</v>
      </c>
      <c r="L42" s="1">
        <v>0</v>
      </c>
      <c r="M42" s="1">
        <v>1</v>
      </c>
      <c r="N42" s="1">
        <v>0</v>
      </c>
      <c r="O42" s="1">
        <v>9</v>
      </c>
      <c r="P42" s="2">
        <v>1</v>
      </c>
      <c r="Q42" s="11">
        <f>SUM(E42:O42)</f>
        <v>15</v>
      </c>
      <c r="R42" s="1">
        <f t="shared" ref="R42:R45" si="31">SUM(E42:K42)</f>
        <v>5</v>
      </c>
      <c r="S42" s="13">
        <f t="shared" ref="S42:S45" si="32">R42/Q42*100</f>
        <v>33.333333333333329</v>
      </c>
      <c r="T42" s="26">
        <f>S41-S42</f>
        <v>8.3333333333333428</v>
      </c>
      <c r="U42" s="13">
        <f t="shared" ref="U42:U45" si="33">(E42*4+F42*3.67+G42*3.33+H42*3+I42*2.67+J42*2.33+K42*2+L42*1.67+M42*1.33+N42*1)/Q42</f>
        <v>0.8666666666666667</v>
      </c>
      <c r="V42" s="45">
        <f>U41-U42</f>
        <v>0.63416666666666655</v>
      </c>
    </row>
    <row r="43" spans="1:22" ht="15.75" thickBot="1" x14ac:dyDescent="0.3">
      <c r="A43" s="110" t="s">
        <v>26</v>
      </c>
      <c r="B43" s="111"/>
      <c r="C43" s="22">
        <v>13</v>
      </c>
      <c r="D43" s="22"/>
      <c r="E43" s="25">
        <v>0</v>
      </c>
      <c r="F43" s="23">
        <v>0</v>
      </c>
      <c r="G43" s="23">
        <v>1</v>
      </c>
      <c r="H43" s="23">
        <v>1</v>
      </c>
      <c r="I43" s="23">
        <v>0</v>
      </c>
      <c r="J43" s="23">
        <v>3</v>
      </c>
      <c r="K43" s="23">
        <v>5</v>
      </c>
      <c r="L43" s="23">
        <v>2</v>
      </c>
      <c r="M43" s="23">
        <v>1</v>
      </c>
      <c r="N43" s="23">
        <v>0</v>
      </c>
      <c r="O43" s="23">
        <v>0</v>
      </c>
      <c r="P43" s="24">
        <v>0</v>
      </c>
      <c r="Q43" s="11">
        <f t="shared" ref="Q43:Q45" si="34">SUM(E43:O43)</f>
        <v>13</v>
      </c>
      <c r="R43" s="1">
        <f t="shared" si="31"/>
        <v>10</v>
      </c>
      <c r="S43" s="13">
        <f t="shared" si="32"/>
        <v>76.923076923076934</v>
      </c>
      <c r="T43" s="13"/>
      <c r="U43" s="13">
        <f t="shared" si="33"/>
        <v>2.1530769230769233</v>
      </c>
      <c r="V43" s="46"/>
    </row>
    <row r="44" spans="1:22" ht="15.75" thickBot="1" x14ac:dyDescent="0.3">
      <c r="A44" s="110" t="s">
        <v>27</v>
      </c>
      <c r="B44" s="111"/>
      <c r="C44" s="22">
        <v>13</v>
      </c>
      <c r="D44" s="22"/>
      <c r="E44" s="25">
        <v>0</v>
      </c>
      <c r="F44" s="23">
        <v>0</v>
      </c>
      <c r="G44" s="23">
        <v>0</v>
      </c>
      <c r="H44" s="23">
        <v>0</v>
      </c>
      <c r="I44" s="23">
        <v>0</v>
      </c>
      <c r="J44" s="23">
        <v>1</v>
      </c>
      <c r="K44" s="23">
        <v>2</v>
      </c>
      <c r="L44" s="23">
        <v>1</v>
      </c>
      <c r="M44" s="23">
        <v>0</v>
      </c>
      <c r="N44" s="23">
        <v>1</v>
      </c>
      <c r="O44" s="23">
        <v>8</v>
      </c>
      <c r="P44" s="24">
        <v>0</v>
      </c>
      <c r="Q44" s="11">
        <f t="shared" si="34"/>
        <v>13</v>
      </c>
      <c r="R44" s="1">
        <f t="shared" si="31"/>
        <v>3</v>
      </c>
      <c r="S44" s="13">
        <f t="shared" si="32"/>
        <v>23.076923076923077</v>
      </c>
      <c r="T44" s="31"/>
      <c r="U44" s="13">
        <f t="shared" si="33"/>
        <v>0.69230769230769229</v>
      </c>
      <c r="V44" s="46"/>
    </row>
    <row r="45" spans="1:22" ht="15.75" thickBot="1" x14ac:dyDescent="0.3">
      <c r="A45" s="112" t="s">
        <v>28</v>
      </c>
      <c r="B45" s="113"/>
      <c r="C45" s="9">
        <v>13</v>
      </c>
      <c r="D45" s="9"/>
      <c r="E45" s="12">
        <v>0</v>
      </c>
      <c r="F45" s="4">
        <v>0</v>
      </c>
      <c r="G45" s="4">
        <v>3</v>
      </c>
      <c r="H45" s="4">
        <v>3</v>
      </c>
      <c r="I45" s="4">
        <v>3</v>
      </c>
      <c r="J45" s="4">
        <v>2</v>
      </c>
      <c r="K45" s="4">
        <v>2</v>
      </c>
      <c r="L45" s="4">
        <v>0</v>
      </c>
      <c r="M45" s="4">
        <v>0</v>
      </c>
      <c r="N45" s="4">
        <v>0</v>
      </c>
      <c r="O45" s="4">
        <v>0</v>
      </c>
      <c r="P45" s="10">
        <v>0</v>
      </c>
      <c r="Q45" s="12">
        <f t="shared" si="34"/>
        <v>13</v>
      </c>
      <c r="R45" s="4">
        <f t="shared" si="31"/>
        <v>13</v>
      </c>
      <c r="S45" s="30">
        <f t="shared" si="32"/>
        <v>100</v>
      </c>
      <c r="T45" s="30"/>
      <c r="U45" s="30">
        <f t="shared" si="33"/>
        <v>2.7430769230769227</v>
      </c>
      <c r="V45" s="47"/>
    </row>
    <row r="46" spans="1:22" x14ac:dyDescent="0.25">
      <c r="A46" s="114">
        <v>9</v>
      </c>
      <c r="B46" s="116" t="s">
        <v>31</v>
      </c>
      <c r="C46" s="57">
        <v>12</v>
      </c>
      <c r="D46" s="57" t="s">
        <v>23</v>
      </c>
      <c r="E46" s="58">
        <v>0</v>
      </c>
      <c r="F46" s="59">
        <v>0</v>
      </c>
      <c r="G46" s="59">
        <v>0</v>
      </c>
      <c r="H46" s="59">
        <v>1</v>
      </c>
      <c r="I46" s="59">
        <v>0</v>
      </c>
      <c r="J46" s="59">
        <v>0</v>
      </c>
      <c r="K46" s="59">
        <v>3</v>
      </c>
      <c r="L46" s="59">
        <v>1</v>
      </c>
      <c r="M46" s="59">
        <v>2</v>
      </c>
      <c r="N46" s="59">
        <v>1</v>
      </c>
      <c r="O46" s="59">
        <v>4</v>
      </c>
      <c r="P46" s="60">
        <v>0</v>
      </c>
      <c r="Q46" s="61">
        <f>SUM(E46:O46)</f>
        <v>12</v>
      </c>
      <c r="R46" s="62">
        <f>SUM(E46:K46)</f>
        <v>4</v>
      </c>
      <c r="S46" s="63">
        <f>R46/Q46*100</f>
        <v>33.333333333333329</v>
      </c>
      <c r="T46" s="64"/>
      <c r="U46" s="63">
        <f>(E46*4+F46*3.67+G46*3.33+H46*3+I46*2.67+J46*2.33+K46*2+L46*1.67+M46*1.33+N46*1)/Q46</f>
        <v>1.1941666666666666</v>
      </c>
      <c r="V46" s="65"/>
    </row>
    <row r="47" spans="1:22" ht="15.75" thickBot="1" x14ac:dyDescent="0.3">
      <c r="A47" s="115"/>
      <c r="B47" s="117"/>
      <c r="C47" s="8">
        <v>26</v>
      </c>
      <c r="D47" s="8" t="s">
        <v>29</v>
      </c>
      <c r="E47" s="11">
        <v>1</v>
      </c>
      <c r="F47" s="1">
        <v>0</v>
      </c>
      <c r="G47" s="1">
        <v>0</v>
      </c>
      <c r="H47" s="1">
        <v>2</v>
      </c>
      <c r="I47" s="1">
        <v>0</v>
      </c>
      <c r="J47" s="1">
        <v>3</v>
      </c>
      <c r="K47" s="1">
        <v>2</v>
      </c>
      <c r="L47" s="1">
        <v>3</v>
      </c>
      <c r="M47" s="1">
        <v>5</v>
      </c>
      <c r="N47" s="1">
        <v>3</v>
      </c>
      <c r="O47" s="1">
        <v>6</v>
      </c>
      <c r="P47" s="2">
        <v>1</v>
      </c>
      <c r="Q47" s="11">
        <f>SUM(E47:O47)</f>
        <v>25</v>
      </c>
      <c r="R47" s="1">
        <f t="shared" ref="R47:R50" si="35">SUM(E47:K47)</f>
        <v>8</v>
      </c>
      <c r="S47" s="13">
        <f t="shared" ref="S47:S50" si="36">R47/Q47*100</f>
        <v>32</v>
      </c>
      <c r="T47" s="26">
        <f>S46-S47</f>
        <v>1.3333333333333286</v>
      </c>
      <c r="U47" s="13">
        <f t="shared" ref="U47:U50" si="37">(E47*4+F47*3.67+G47*3.33+H47*3+I47*2.67+J47*2.33+K47*2+L47*1.67+M47*1.33+N47*1)/Q47</f>
        <v>1.4259999999999999</v>
      </c>
      <c r="V47" s="45">
        <f>U46-U47</f>
        <v>-0.23183333333333334</v>
      </c>
    </row>
    <row r="48" spans="1:22" ht="15.75" thickBot="1" x14ac:dyDescent="0.3">
      <c r="A48" s="110" t="s">
        <v>26</v>
      </c>
      <c r="B48" s="111"/>
      <c r="C48" s="22">
        <v>12</v>
      </c>
      <c r="D48" s="22"/>
      <c r="E48" s="25">
        <v>0</v>
      </c>
      <c r="F48" s="23">
        <v>0</v>
      </c>
      <c r="G48" s="23">
        <v>0</v>
      </c>
      <c r="H48" s="23">
        <v>2</v>
      </c>
      <c r="I48" s="23">
        <v>2</v>
      </c>
      <c r="J48" s="23">
        <v>2</v>
      </c>
      <c r="K48" s="23">
        <v>1</v>
      </c>
      <c r="L48" s="23">
        <v>1</v>
      </c>
      <c r="M48" s="23">
        <v>2</v>
      </c>
      <c r="N48" s="23">
        <v>1</v>
      </c>
      <c r="O48" s="23">
        <v>1</v>
      </c>
      <c r="P48" s="24">
        <v>0</v>
      </c>
      <c r="Q48" s="11">
        <f t="shared" ref="Q48:Q50" si="38">SUM(E48:O48)</f>
        <v>12</v>
      </c>
      <c r="R48" s="1">
        <f t="shared" si="35"/>
        <v>7</v>
      </c>
      <c r="S48" s="13">
        <f t="shared" si="36"/>
        <v>58.333333333333336</v>
      </c>
      <c r="T48" s="13"/>
      <c r="U48" s="13">
        <f t="shared" si="37"/>
        <v>1.9441666666666668</v>
      </c>
      <c r="V48" s="46"/>
    </row>
    <row r="49" spans="1:22" ht="15" customHeight="1" thickBot="1" x14ac:dyDescent="0.3">
      <c r="A49" s="110" t="s">
        <v>27</v>
      </c>
      <c r="B49" s="111"/>
      <c r="C49" s="22">
        <v>12</v>
      </c>
      <c r="D49" s="22"/>
      <c r="E49" s="25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1</v>
      </c>
      <c r="L49" s="23">
        <v>3</v>
      </c>
      <c r="M49" s="23">
        <v>1</v>
      </c>
      <c r="N49" s="23">
        <v>5</v>
      </c>
      <c r="O49" s="23">
        <v>2</v>
      </c>
      <c r="P49" s="24">
        <v>0</v>
      </c>
      <c r="Q49" s="11">
        <f t="shared" si="38"/>
        <v>12</v>
      </c>
      <c r="R49" s="1">
        <f t="shared" si="35"/>
        <v>1</v>
      </c>
      <c r="S49" s="13">
        <f t="shared" si="36"/>
        <v>8.3333333333333321</v>
      </c>
      <c r="T49" s="31"/>
      <c r="U49" s="13">
        <f t="shared" si="37"/>
        <v>1.1116666666666666</v>
      </c>
      <c r="V49" s="46"/>
    </row>
    <row r="50" spans="1:22" ht="15.75" thickBot="1" x14ac:dyDescent="0.3">
      <c r="A50" s="112" t="s">
        <v>28</v>
      </c>
      <c r="B50" s="113"/>
      <c r="C50" s="9">
        <v>12</v>
      </c>
      <c r="D50" s="9"/>
      <c r="E50" s="12">
        <v>0</v>
      </c>
      <c r="F50" s="4">
        <v>2</v>
      </c>
      <c r="G50" s="4">
        <v>2</v>
      </c>
      <c r="H50" s="4">
        <v>2</v>
      </c>
      <c r="I50" s="4">
        <v>1</v>
      </c>
      <c r="J50" s="4">
        <v>1</v>
      </c>
      <c r="K50" s="4">
        <v>1</v>
      </c>
      <c r="L50" s="4">
        <v>2</v>
      </c>
      <c r="M50" s="4">
        <v>0</v>
      </c>
      <c r="N50" s="4">
        <v>0</v>
      </c>
      <c r="O50" s="4">
        <v>1</v>
      </c>
      <c r="P50" s="10">
        <v>0</v>
      </c>
      <c r="Q50" s="12">
        <f t="shared" si="38"/>
        <v>12</v>
      </c>
      <c r="R50" s="4">
        <f t="shared" si="35"/>
        <v>9</v>
      </c>
      <c r="S50" s="30">
        <f t="shared" si="36"/>
        <v>75</v>
      </c>
      <c r="T50" s="30"/>
      <c r="U50" s="30">
        <f t="shared" si="37"/>
        <v>2.5283333333333333</v>
      </c>
      <c r="V50" s="47"/>
    </row>
    <row r="51" spans="1:22" x14ac:dyDescent="0.25">
      <c r="A51" s="114">
        <v>10</v>
      </c>
      <c r="B51" s="116" t="s">
        <v>41</v>
      </c>
      <c r="C51" s="57">
        <v>55</v>
      </c>
      <c r="D51" s="57" t="s">
        <v>23</v>
      </c>
      <c r="E51" s="58">
        <v>0</v>
      </c>
      <c r="F51" s="59">
        <v>0</v>
      </c>
      <c r="G51" s="59">
        <v>1</v>
      </c>
      <c r="H51" s="59">
        <v>3</v>
      </c>
      <c r="I51" s="59">
        <v>2</v>
      </c>
      <c r="J51" s="59">
        <v>3</v>
      </c>
      <c r="K51" s="59">
        <v>4</v>
      </c>
      <c r="L51" s="59">
        <v>3</v>
      </c>
      <c r="M51" s="59">
        <v>7</v>
      </c>
      <c r="N51" s="59">
        <v>4</v>
      </c>
      <c r="O51" s="59">
        <v>18</v>
      </c>
      <c r="P51" s="60">
        <v>10</v>
      </c>
      <c r="Q51" s="61">
        <f>SUM(E51:O51)</f>
        <v>45</v>
      </c>
      <c r="R51" s="62">
        <f>SUM(E51:K51)</f>
        <v>13</v>
      </c>
      <c r="S51" s="63">
        <f>R51/Q51*100</f>
        <v>28.888888888888886</v>
      </c>
      <c r="T51" s="64"/>
      <c r="U51" s="63">
        <f>(E51*4+F51*3.67+G51*3.33+H51*3+I51*2.67+J51*2.33+K51*2+L51*1.67+M51*1.33+N51*1)/Q51</f>
        <v>1.1328888888888891</v>
      </c>
      <c r="V51" s="65"/>
    </row>
    <row r="52" spans="1:22" ht="15.75" thickBot="1" x14ac:dyDescent="0.3">
      <c r="A52" s="115"/>
      <c r="B52" s="117"/>
      <c r="C52" s="8">
        <v>49</v>
      </c>
      <c r="D52" s="8" t="s">
        <v>29</v>
      </c>
      <c r="E52" s="11">
        <v>0</v>
      </c>
      <c r="F52" s="1">
        <v>1</v>
      </c>
      <c r="G52" s="1">
        <v>3</v>
      </c>
      <c r="H52" s="1">
        <v>1</v>
      </c>
      <c r="I52" s="1">
        <v>4</v>
      </c>
      <c r="J52" s="1">
        <v>3</v>
      </c>
      <c r="K52" s="1">
        <v>6</v>
      </c>
      <c r="L52" s="1">
        <v>5</v>
      </c>
      <c r="M52" s="1">
        <v>6</v>
      </c>
      <c r="N52" s="1">
        <v>10</v>
      </c>
      <c r="O52" s="1">
        <v>10</v>
      </c>
      <c r="P52" s="2">
        <v>0</v>
      </c>
      <c r="Q52" s="11">
        <f>SUM(E52:O52)</f>
        <v>49</v>
      </c>
      <c r="R52" s="1">
        <f t="shared" ref="R52:R55" si="39">SUM(E52:K52)</f>
        <v>18</v>
      </c>
      <c r="S52" s="13">
        <f t="shared" ref="S52:S55" si="40">R52/Q52*100</f>
        <v>36.734693877551024</v>
      </c>
      <c r="T52" s="26">
        <f>S51-S52</f>
        <v>-7.8458049886621382</v>
      </c>
      <c r="U52" s="13">
        <f t="shared" ref="U52:U55" si="41">(E52*4+F52*3.67+G52*3.33+H52*3+I52*2.67+J52*2.33+K52*2+L52*1.67+M52*1.33+N52*1)/Q52</f>
        <v>1.4828571428571429</v>
      </c>
      <c r="V52" s="45">
        <f>U51-U52</f>
        <v>-0.34996825396825382</v>
      </c>
    </row>
    <row r="53" spans="1:22" ht="15.75" thickBot="1" x14ac:dyDescent="0.3">
      <c r="A53" s="110" t="s">
        <v>26</v>
      </c>
      <c r="B53" s="111"/>
      <c r="C53" s="22">
        <v>55</v>
      </c>
      <c r="D53" s="22"/>
      <c r="E53" s="25">
        <v>0</v>
      </c>
      <c r="F53" s="23">
        <v>0</v>
      </c>
      <c r="G53" s="23">
        <v>2</v>
      </c>
      <c r="H53" s="23">
        <v>3</v>
      </c>
      <c r="I53" s="23">
        <v>7</v>
      </c>
      <c r="J53" s="23">
        <v>5</v>
      </c>
      <c r="K53" s="23">
        <v>8</v>
      </c>
      <c r="L53" s="23">
        <v>6</v>
      </c>
      <c r="M53" s="23">
        <v>4</v>
      </c>
      <c r="N53" s="23">
        <v>8</v>
      </c>
      <c r="O53" s="23">
        <v>12</v>
      </c>
      <c r="P53" s="24">
        <v>0</v>
      </c>
      <c r="Q53" s="11">
        <f t="shared" ref="Q53:Q55" si="42">SUM(E53:O53)</f>
        <v>55</v>
      </c>
      <c r="R53" s="1">
        <f t="shared" si="39"/>
        <v>25</v>
      </c>
      <c r="S53" s="13">
        <f t="shared" si="40"/>
        <v>45.454545454545453</v>
      </c>
      <c r="T53" s="13"/>
      <c r="U53" s="13">
        <f t="shared" si="41"/>
        <v>1.5516363636363637</v>
      </c>
      <c r="V53" s="46"/>
    </row>
    <row r="54" spans="1:22" ht="15.75" thickBot="1" x14ac:dyDescent="0.3">
      <c r="A54" s="110" t="s">
        <v>27</v>
      </c>
      <c r="B54" s="111"/>
      <c r="C54" s="22">
        <v>55</v>
      </c>
      <c r="D54" s="22"/>
      <c r="E54" s="25">
        <v>0</v>
      </c>
      <c r="F54" s="23">
        <v>1</v>
      </c>
      <c r="G54" s="23">
        <v>11</v>
      </c>
      <c r="H54" s="23">
        <v>4</v>
      </c>
      <c r="I54" s="23">
        <v>4</v>
      </c>
      <c r="J54" s="23">
        <v>3</v>
      </c>
      <c r="K54" s="23">
        <v>12</v>
      </c>
      <c r="L54" s="23">
        <v>3</v>
      </c>
      <c r="M54" s="23">
        <v>6</v>
      </c>
      <c r="N54" s="23">
        <v>6</v>
      </c>
      <c r="O54" s="23">
        <v>5</v>
      </c>
      <c r="P54" s="24">
        <v>0</v>
      </c>
      <c r="Q54" s="11">
        <f t="shared" si="42"/>
        <v>55</v>
      </c>
      <c r="R54" s="1">
        <f t="shared" si="39"/>
        <v>35</v>
      </c>
      <c r="S54" s="13">
        <f t="shared" si="40"/>
        <v>63.636363636363633</v>
      </c>
      <c r="T54" s="31"/>
      <c r="U54" s="13">
        <f t="shared" si="41"/>
        <v>2.053818181818182</v>
      </c>
      <c r="V54" s="46"/>
    </row>
    <row r="55" spans="1:22" ht="15.75" thickBot="1" x14ac:dyDescent="0.3">
      <c r="A55" s="112" t="s">
        <v>28</v>
      </c>
      <c r="B55" s="113"/>
      <c r="C55" s="9">
        <v>55</v>
      </c>
      <c r="D55" s="9"/>
      <c r="E55" s="12">
        <v>1</v>
      </c>
      <c r="F55" s="4">
        <v>1</v>
      </c>
      <c r="G55" s="4">
        <v>4</v>
      </c>
      <c r="H55" s="4">
        <v>5</v>
      </c>
      <c r="I55" s="4">
        <v>7</v>
      </c>
      <c r="J55" s="4">
        <v>8</v>
      </c>
      <c r="K55" s="4">
        <v>10</v>
      </c>
      <c r="L55" s="4">
        <v>10</v>
      </c>
      <c r="M55" s="4">
        <v>4</v>
      </c>
      <c r="N55" s="4">
        <v>4</v>
      </c>
      <c r="O55" s="4">
        <v>1</v>
      </c>
      <c r="P55" s="10">
        <v>0</v>
      </c>
      <c r="Q55" s="12">
        <f t="shared" si="42"/>
        <v>55</v>
      </c>
      <c r="R55" s="4">
        <f t="shared" si="39"/>
        <v>36</v>
      </c>
      <c r="S55" s="30">
        <f t="shared" si="40"/>
        <v>65.454545454545453</v>
      </c>
      <c r="T55" s="30"/>
      <c r="U55" s="30">
        <f t="shared" si="41"/>
        <v>2.1698181818181821</v>
      </c>
      <c r="V55" s="47"/>
    </row>
    <row r="56" spans="1:22" x14ac:dyDescent="0.25">
      <c r="A56" s="118" t="s">
        <v>22</v>
      </c>
      <c r="B56" s="119"/>
      <c r="C56" s="14">
        <f>C6+C11+C16+C21+C26+C31+C36+C41+C46+C51</f>
        <v>275</v>
      </c>
      <c r="D56" s="52" t="s">
        <v>23</v>
      </c>
      <c r="E56" s="16">
        <f>E6+E11+E16+E21+E26+E31+E36+E41+E46+E51</f>
        <v>6</v>
      </c>
      <c r="F56" s="54">
        <f t="shared" ref="F56:P56" si="43">F6+F11+F16+F21+F26+F31+F36+F41+F46+F51</f>
        <v>9</v>
      </c>
      <c r="G56" s="54">
        <f t="shared" si="43"/>
        <v>13</v>
      </c>
      <c r="H56" s="54">
        <f t="shared" si="43"/>
        <v>21</v>
      </c>
      <c r="I56" s="54">
        <f t="shared" si="43"/>
        <v>17</v>
      </c>
      <c r="J56" s="54">
        <f t="shared" si="43"/>
        <v>14</v>
      </c>
      <c r="K56" s="54">
        <f t="shared" si="43"/>
        <v>31</v>
      </c>
      <c r="L56" s="54">
        <f t="shared" si="43"/>
        <v>32</v>
      </c>
      <c r="M56" s="54">
        <f t="shared" si="43"/>
        <v>25</v>
      </c>
      <c r="N56" s="54">
        <f t="shared" si="43"/>
        <v>20</v>
      </c>
      <c r="O56" s="54">
        <f t="shared" si="43"/>
        <v>62</v>
      </c>
      <c r="P56" s="15">
        <f t="shared" si="43"/>
        <v>25</v>
      </c>
      <c r="Q56" s="16">
        <f>Q6+Q11+Q16+Q21+Q26+Q31+Q36+Q41+Q46+Q51</f>
        <v>250</v>
      </c>
      <c r="R56" s="54">
        <f>R6+R11+R16+R21+R26+R31+R36+R41+R46+R51</f>
        <v>111</v>
      </c>
      <c r="S56" s="32">
        <f>(S6+S11+S16+S21+S26+S31+S36+S41+S46+S51)/10</f>
        <v>49.779990026313556</v>
      </c>
      <c r="T56" s="29"/>
      <c r="U56" s="32">
        <f>(U6+U11+U16+U21+U26+U31+U36+U41+U46+U51)/10</f>
        <v>1.6597398416942533</v>
      </c>
      <c r="V56" s="44"/>
    </row>
    <row r="57" spans="1:22" ht="15.75" thickBot="1" x14ac:dyDescent="0.3">
      <c r="A57" s="120"/>
      <c r="B57" s="121"/>
      <c r="C57" s="17">
        <f t="shared" ref="C57:C60" si="44">C7+C12+C17+C22+C27+C32+C37+C42+C47+C52</f>
        <v>358</v>
      </c>
      <c r="D57" s="53" t="s">
        <v>29</v>
      </c>
      <c r="E57" s="18">
        <f t="shared" ref="E57:R57" si="45">E7+E12+E17+E22+E27+E32+E37+E42+E47+E52</f>
        <v>16</v>
      </c>
      <c r="F57" s="55">
        <f t="shared" si="45"/>
        <v>9</v>
      </c>
      <c r="G57" s="55">
        <f t="shared" si="45"/>
        <v>20</v>
      </c>
      <c r="H57" s="55">
        <f t="shared" si="45"/>
        <v>27</v>
      </c>
      <c r="I57" s="55">
        <f t="shared" si="45"/>
        <v>21</v>
      </c>
      <c r="J57" s="55">
        <f t="shared" si="45"/>
        <v>27</v>
      </c>
      <c r="K57" s="55">
        <f t="shared" si="45"/>
        <v>41</v>
      </c>
      <c r="L57" s="55">
        <f t="shared" si="45"/>
        <v>30</v>
      </c>
      <c r="M57" s="55">
        <f t="shared" si="45"/>
        <v>43</v>
      </c>
      <c r="N57" s="55">
        <f t="shared" si="45"/>
        <v>34</v>
      </c>
      <c r="O57" s="55">
        <f t="shared" si="45"/>
        <v>63</v>
      </c>
      <c r="P57" s="56">
        <f t="shared" si="45"/>
        <v>7</v>
      </c>
      <c r="Q57" s="18">
        <f t="shared" si="45"/>
        <v>331</v>
      </c>
      <c r="R57" s="55">
        <f t="shared" si="45"/>
        <v>161</v>
      </c>
      <c r="S57" s="19">
        <f t="shared" ref="S57:S60" si="46">(S7+S12+S17+S22+S27+S32+S37+S42+S47+S52)/10</f>
        <v>42.250190780180176</v>
      </c>
      <c r="T57" s="50">
        <f>S56-S57</f>
        <v>7.5297992461333791</v>
      </c>
      <c r="U57" s="19">
        <f t="shared" ref="U57:U60" si="47">(U7+U12+U17+U22+U27+U32+U37+U42+U47+U52)/10</f>
        <v>1.5102172823758546</v>
      </c>
      <c r="V57" s="51">
        <f>U56-U57</f>
        <v>0.14952255931839864</v>
      </c>
    </row>
    <row r="58" spans="1:22" ht="15.75" thickBot="1" x14ac:dyDescent="0.3">
      <c r="A58" s="110" t="s">
        <v>26</v>
      </c>
      <c r="B58" s="151"/>
      <c r="C58" s="17">
        <f t="shared" si="44"/>
        <v>266</v>
      </c>
      <c r="D58" s="27"/>
      <c r="E58" s="18">
        <f t="shared" ref="E58:R58" si="48">E8+E13+E18+E23+E28+E33+E38+E43+E48+E53</f>
        <v>6</v>
      </c>
      <c r="F58" s="55">
        <f t="shared" si="48"/>
        <v>3</v>
      </c>
      <c r="G58" s="55">
        <f t="shared" si="48"/>
        <v>14</v>
      </c>
      <c r="H58" s="55">
        <f t="shared" si="48"/>
        <v>19</v>
      </c>
      <c r="I58" s="55">
        <f t="shared" si="48"/>
        <v>21</v>
      </c>
      <c r="J58" s="55">
        <f t="shared" si="48"/>
        <v>35</v>
      </c>
      <c r="K58" s="55">
        <f t="shared" si="48"/>
        <v>47</v>
      </c>
      <c r="L58" s="55">
        <f t="shared" si="48"/>
        <v>24</v>
      </c>
      <c r="M58" s="55">
        <f t="shared" si="48"/>
        <v>23</v>
      </c>
      <c r="N58" s="55">
        <f t="shared" si="48"/>
        <v>32</v>
      </c>
      <c r="O58" s="55">
        <f t="shared" si="48"/>
        <v>41</v>
      </c>
      <c r="P58" s="56">
        <f t="shared" si="48"/>
        <v>1</v>
      </c>
      <c r="Q58" s="18">
        <f t="shared" si="48"/>
        <v>265</v>
      </c>
      <c r="R58" s="55">
        <f t="shared" si="48"/>
        <v>145</v>
      </c>
      <c r="S58" s="19">
        <f t="shared" si="46"/>
        <v>65.746571024434814</v>
      </c>
      <c r="T58" s="19"/>
      <c r="U58" s="19">
        <f t="shared" si="47"/>
        <v>2.0904923020606843</v>
      </c>
      <c r="V58" s="46"/>
    </row>
    <row r="59" spans="1:22" ht="15.75" thickBot="1" x14ac:dyDescent="0.3">
      <c r="A59" s="110" t="s">
        <v>27</v>
      </c>
      <c r="B59" s="151"/>
      <c r="C59" s="17">
        <f t="shared" si="44"/>
        <v>266</v>
      </c>
      <c r="D59" s="48"/>
      <c r="E59" s="18">
        <f t="shared" ref="E59:R59" si="49">E9+E14+E19+E24+E29+E34+E39+E44+E49+E54</f>
        <v>6</v>
      </c>
      <c r="F59" s="55">
        <f t="shared" si="49"/>
        <v>4</v>
      </c>
      <c r="G59" s="55">
        <f t="shared" si="49"/>
        <v>25</v>
      </c>
      <c r="H59" s="55">
        <f t="shared" si="49"/>
        <v>16</v>
      </c>
      <c r="I59" s="55">
        <f t="shared" si="49"/>
        <v>11</v>
      </c>
      <c r="J59" s="55">
        <f t="shared" si="49"/>
        <v>23</v>
      </c>
      <c r="K59" s="55">
        <f t="shared" si="49"/>
        <v>54</v>
      </c>
      <c r="L59" s="55">
        <f t="shared" si="49"/>
        <v>18</v>
      </c>
      <c r="M59" s="55">
        <f t="shared" si="49"/>
        <v>32</v>
      </c>
      <c r="N59" s="55">
        <f t="shared" si="49"/>
        <v>37</v>
      </c>
      <c r="O59" s="55">
        <f t="shared" si="49"/>
        <v>38</v>
      </c>
      <c r="P59" s="56">
        <f t="shared" si="49"/>
        <v>2</v>
      </c>
      <c r="Q59" s="18">
        <f t="shared" si="49"/>
        <v>264</v>
      </c>
      <c r="R59" s="55">
        <f t="shared" si="49"/>
        <v>139</v>
      </c>
      <c r="S59" s="19">
        <f t="shared" si="46"/>
        <v>58.057564984035572</v>
      </c>
      <c r="T59" s="19"/>
      <c r="U59" s="19">
        <f t="shared" si="47"/>
        <v>1.9319135444620741</v>
      </c>
      <c r="V59" s="46"/>
    </row>
    <row r="60" spans="1:22" ht="15.75" thickBot="1" x14ac:dyDescent="0.3">
      <c r="A60" s="112" t="s">
        <v>28</v>
      </c>
      <c r="B60" s="152"/>
      <c r="C60" s="20">
        <f t="shared" si="44"/>
        <v>266</v>
      </c>
      <c r="D60" s="28"/>
      <c r="E60" s="21">
        <f t="shared" ref="E60:R60" si="50">E10+E15+E20+E25+E30+E35+E40+E45+E50+E55</f>
        <v>10</v>
      </c>
      <c r="F60" s="5">
        <f t="shared" si="50"/>
        <v>18</v>
      </c>
      <c r="G60" s="5">
        <f t="shared" si="50"/>
        <v>23</v>
      </c>
      <c r="H60" s="5">
        <f t="shared" si="50"/>
        <v>31</v>
      </c>
      <c r="I60" s="5">
        <f t="shared" si="50"/>
        <v>33</v>
      </c>
      <c r="J60" s="5">
        <f t="shared" si="50"/>
        <v>41</v>
      </c>
      <c r="K60" s="5">
        <f t="shared" si="50"/>
        <v>73</v>
      </c>
      <c r="L60" s="5">
        <f t="shared" si="50"/>
        <v>18</v>
      </c>
      <c r="M60" s="5">
        <f t="shared" si="50"/>
        <v>11</v>
      </c>
      <c r="N60" s="5">
        <f t="shared" si="50"/>
        <v>4</v>
      </c>
      <c r="O60" s="5">
        <f t="shared" si="50"/>
        <v>4</v>
      </c>
      <c r="P60" s="6">
        <f t="shared" si="50"/>
        <v>0</v>
      </c>
      <c r="Q60" s="21">
        <f t="shared" si="50"/>
        <v>266</v>
      </c>
      <c r="R60" s="5">
        <f t="shared" si="50"/>
        <v>229</v>
      </c>
      <c r="S60" s="33">
        <f t="shared" si="46"/>
        <v>89.073465749936346</v>
      </c>
      <c r="T60" s="30"/>
      <c r="U60" s="33">
        <f t="shared" si="47"/>
        <v>2.6534787507470172</v>
      </c>
      <c r="V60" s="47"/>
    </row>
  </sheetData>
  <mergeCells count="71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V3:V5"/>
    <mergeCell ref="E4:F4"/>
    <mergeCell ref="G4:I4"/>
    <mergeCell ref="J4:L4"/>
    <mergeCell ref="M4:N4"/>
    <mergeCell ref="A11:A12"/>
    <mergeCell ref="B11:B12"/>
    <mergeCell ref="T3:T5"/>
    <mergeCell ref="U3:U5"/>
    <mergeCell ref="A19:B19"/>
    <mergeCell ref="A13:B13"/>
    <mergeCell ref="A14:B14"/>
    <mergeCell ref="A15:B15"/>
    <mergeCell ref="A16:A17"/>
    <mergeCell ref="B16:B17"/>
    <mergeCell ref="A18:B18"/>
    <mergeCell ref="A6:A7"/>
    <mergeCell ref="B6:B7"/>
    <mergeCell ref="A8:B8"/>
    <mergeCell ref="A9:B9"/>
    <mergeCell ref="A10:B10"/>
    <mergeCell ref="A20:B20"/>
    <mergeCell ref="A21:A22"/>
    <mergeCell ref="B21:B22"/>
    <mergeCell ref="A23:B23"/>
    <mergeCell ref="A24:B24"/>
    <mergeCell ref="A36:A37"/>
    <mergeCell ref="B36:B37"/>
    <mergeCell ref="A25:B25"/>
    <mergeCell ref="A26:A27"/>
    <mergeCell ref="B26:B27"/>
    <mergeCell ref="A28:B28"/>
    <mergeCell ref="A29:B29"/>
    <mergeCell ref="A30:B30"/>
    <mergeCell ref="A31:A32"/>
    <mergeCell ref="B31:B32"/>
    <mergeCell ref="A33:B33"/>
    <mergeCell ref="A34:B34"/>
    <mergeCell ref="A35:B35"/>
    <mergeCell ref="A49:B49"/>
    <mergeCell ref="A38:B38"/>
    <mergeCell ref="A39:B39"/>
    <mergeCell ref="A40:B40"/>
    <mergeCell ref="A41:A42"/>
    <mergeCell ref="B41:B42"/>
    <mergeCell ref="A43:B43"/>
    <mergeCell ref="A44:B44"/>
    <mergeCell ref="A45:B45"/>
    <mergeCell ref="A46:A47"/>
    <mergeCell ref="B46:B47"/>
    <mergeCell ref="A48:B48"/>
    <mergeCell ref="A50:B50"/>
    <mergeCell ref="A51:A52"/>
    <mergeCell ref="B51:B52"/>
    <mergeCell ref="A53:B53"/>
    <mergeCell ref="A54:B54"/>
    <mergeCell ref="A55:B55"/>
    <mergeCell ref="A56:B57"/>
    <mergeCell ref="A58:B58"/>
    <mergeCell ref="A59:B59"/>
    <mergeCell ref="A60:B60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topLeftCell="A29" workbookViewId="0">
      <selection activeCell="U54" sqref="U54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38</v>
      </c>
      <c r="C6" s="57">
        <v>16</v>
      </c>
      <c r="D6" s="57" t="s">
        <v>23</v>
      </c>
      <c r="E6" s="58">
        <v>4</v>
      </c>
      <c r="F6" s="59">
        <v>0</v>
      </c>
      <c r="G6" s="59">
        <v>0</v>
      </c>
      <c r="H6" s="59">
        <v>2</v>
      </c>
      <c r="I6" s="59">
        <v>2</v>
      </c>
      <c r="J6" s="59">
        <v>2</v>
      </c>
      <c r="K6" s="59">
        <v>3</v>
      </c>
      <c r="L6" s="59">
        <v>1</v>
      </c>
      <c r="M6" s="59">
        <v>2</v>
      </c>
      <c r="N6" s="59">
        <v>0</v>
      </c>
      <c r="O6" s="59">
        <v>0</v>
      </c>
      <c r="P6" s="60">
        <v>0</v>
      </c>
      <c r="Q6" s="61">
        <f>SUM(E6:O6)</f>
        <v>16</v>
      </c>
      <c r="R6" s="62">
        <f>SUM(E6:K6)</f>
        <v>13</v>
      </c>
      <c r="S6" s="63">
        <f>R6/Q6*100</f>
        <v>81.25</v>
      </c>
      <c r="T6" s="64"/>
      <c r="U6" s="63">
        <f>(E6*4+F6*3.67+G6*3.33+H6*3+I6*2.67+J6*2.33+K6*2+L6*1.67+M6*1.33+N6*1)/Q6</f>
        <v>2.6456249999999999</v>
      </c>
      <c r="V6" s="65"/>
    </row>
    <row r="7" spans="1:22" ht="15.75" thickBot="1" x14ac:dyDescent="0.3">
      <c r="A7" s="115"/>
      <c r="B7" s="117"/>
      <c r="C7" s="8">
        <v>17</v>
      </c>
      <c r="D7" s="8" t="s">
        <v>29</v>
      </c>
      <c r="E7" s="11">
        <v>0</v>
      </c>
      <c r="F7" s="1">
        <v>2</v>
      </c>
      <c r="G7" s="1">
        <v>1</v>
      </c>
      <c r="H7" s="1">
        <v>0</v>
      </c>
      <c r="I7" s="1">
        <v>1</v>
      </c>
      <c r="J7" s="1">
        <v>7</v>
      </c>
      <c r="K7" s="1">
        <v>1</v>
      </c>
      <c r="L7" s="1">
        <v>0</v>
      </c>
      <c r="M7" s="1">
        <v>2</v>
      </c>
      <c r="N7" s="1">
        <v>2</v>
      </c>
      <c r="O7" s="1">
        <v>1</v>
      </c>
      <c r="P7" s="2">
        <v>0</v>
      </c>
      <c r="Q7" s="11">
        <f>SUM(E7:O7)</f>
        <v>17</v>
      </c>
      <c r="R7" s="1">
        <f t="shared" ref="R7:R10" si="0">SUM(E7:K7)</f>
        <v>12</v>
      </c>
      <c r="S7" s="13">
        <f t="shared" ref="S7:S10" si="1">R7/Q7*100</f>
        <v>70.588235294117652</v>
      </c>
      <c r="T7" s="26">
        <f>S6-S7</f>
        <v>10.661764705882348</v>
      </c>
      <c r="U7" s="13">
        <f t="shared" ref="U7:U10" si="2">(E7*4+F7*3.67+G7*3.33+H7*3+I7*2.67+J7*2.33+K7*2+L7*1.67+M7*1.33+N7*1)/Q7</f>
        <v>2.1358823529411768</v>
      </c>
      <c r="V7" s="45">
        <f>U6-U7</f>
        <v>0.50974264705882311</v>
      </c>
    </row>
    <row r="8" spans="1:22" ht="15.75" thickBot="1" x14ac:dyDescent="0.3">
      <c r="A8" s="110" t="s">
        <v>26</v>
      </c>
      <c r="B8" s="111"/>
      <c r="C8" s="22">
        <v>16</v>
      </c>
      <c r="D8" s="22"/>
      <c r="E8" s="25">
        <v>2</v>
      </c>
      <c r="F8" s="23">
        <v>0</v>
      </c>
      <c r="G8" s="23">
        <v>1</v>
      </c>
      <c r="H8" s="23">
        <v>0</v>
      </c>
      <c r="I8" s="23">
        <v>3</v>
      </c>
      <c r="J8" s="23">
        <v>1</v>
      </c>
      <c r="K8" s="23">
        <v>1</v>
      </c>
      <c r="L8" s="23">
        <v>4</v>
      </c>
      <c r="M8" s="23">
        <v>2</v>
      </c>
      <c r="N8" s="23">
        <v>0</v>
      </c>
      <c r="O8" s="23">
        <v>2</v>
      </c>
      <c r="P8" s="24">
        <v>0</v>
      </c>
      <c r="Q8" s="11">
        <f t="shared" ref="Q8:Q10" si="3">SUM(E8:O8)</f>
        <v>16</v>
      </c>
      <c r="R8" s="1">
        <f t="shared" si="0"/>
        <v>8</v>
      </c>
      <c r="S8" s="13">
        <f t="shared" si="1"/>
        <v>50</v>
      </c>
      <c r="T8" s="13"/>
      <c r="U8" s="13">
        <f t="shared" si="2"/>
        <v>2.0631250000000003</v>
      </c>
      <c r="V8" s="46"/>
    </row>
    <row r="9" spans="1:22" ht="15.75" thickBot="1" x14ac:dyDescent="0.3">
      <c r="A9" s="110" t="s">
        <v>27</v>
      </c>
      <c r="B9" s="111"/>
      <c r="C9" s="22">
        <v>16</v>
      </c>
      <c r="D9" s="22"/>
      <c r="E9" s="25">
        <v>3</v>
      </c>
      <c r="F9" s="23">
        <v>0</v>
      </c>
      <c r="G9" s="23">
        <v>0</v>
      </c>
      <c r="H9" s="23">
        <v>1</v>
      </c>
      <c r="I9" s="23">
        <v>0</v>
      </c>
      <c r="J9" s="23">
        <v>2</v>
      </c>
      <c r="K9" s="23">
        <v>2</v>
      </c>
      <c r="L9" s="23">
        <v>1</v>
      </c>
      <c r="M9" s="23">
        <v>2</v>
      </c>
      <c r="N9" s="23">
        <v>1</v>
      </c>
      <c r="O9" s="23">
        <v>4</v>
      </c>
      <c r="P9" s="24">
        <v>0</v>
      </c>
      <c r="Q9" s="11">
        <f t="shared" si="3"/>
        <v>16</v>
      </c>
      <c r="R9" s="1">
        <f t="shared" si="0"/>
        <v>8</v>
      </c>
      <c r="S9" s="13">
        <f t="shared" si="1"/>
        <v>50</v>
      </c>
      <c r="T9" s="31"/>
      <c r="U9" s="13">
        <f t="shared" si="2"/>
        <v>1.8118749999999999</v>
      </c>
      <c r="V9" s="46"/>
    </row>
    <row r="10" spans="1:22" ht="15.75" thickBot="1" x14ac:dyDescent="0.3">
      <c r="A10" s="112" t="s">
        <v>28</v>
      </c>
      <c r="B10" s="113"/>
      <c r="C10" s="9">
        <v>16</v>
      </c>
      <c r="D10" s="9"/>
      <c r="E10" s="12">
        <v>2</v>
      </c>
      <c r="F10" s="4">
        <v>1</v>
      </c>
      <c r="G10" s="4">
        <v>1</v>
      </c>
      <c r="H10" s="4">
        <v>2</v>
      </c>
      <c r="I10" s="4">
        <v>2</v>
      </c>
      <c r="J10" s="4">
        <v>0</v>
      </c>
      <c r="K10" s="4">
        <v>4</v>
      </c>
      <c r="L10" s="4">
        <v>4</v>
      </c>
      <c r="M10" s="4">
        <v>0</v>
      </c>
      <c r="N10" s="4">
        <v>0</v>
      </c>
      <c r="O10" s="4">
        <v>0</v>
      </c>
      <c r="P10" s="10">
        <v>0</v>
      </c>
      <c r="Q10" s="12">
        <f t="shared" si="3"/>
        <v>16</v>
      </c>
      <c r="R10" s="4">
        <f t="shared" si="0"/>
        <v>12</v>
      </c>
      <c r="S10" s="30">
        <f t="shared" si="1"/>
        <v>75</v>
      </c>
      <c r="T10" s="30"/>
      <c r="U10" s="30">
        <f t="shared" si="2"/>
        <v>2.5637500000000002</v>
      </c>
      <c r="V10" s="47"/>
    </row>
    <row r="11" spans="1:22" ht="15" customHeight="1" x14ac:dyDescent="0.25">
      <c r="A11" s="114">
        <v>2</v>
      </c>
      <c r="B11" s="116" t="s">
        <v>40</v>
      </c>
      <c r="C11" s="57">
        <v>12</v>
      </c>
      <c r="D11" s="57" t="s">
        <v>23</v>
      </c>
      <c r="E11" s="58">
        <v>2</v>
      </c>
      <c r="F11" s="59">
        <v>1</v>
      </c>
      <c r="G11" s="59">
        <v>2</v>
      </c>
      <c r="H11" s="59">
        <v>1</v>
      </c>
      <c r="I11" s="59">
        <v>0</v>
      </c>
      <c r="J11" s="59">
        <v>2</v>
      </c>
      <c r="K11" s="59">
        <v>0</v>
      </c>
      <c r="L11" s="59">
        <v>1</v>
      </c>
      <c r="M11" s="59">
        <v>1</v>
      </c>
      <c r="N11" s="59">
        <v>0</v>
      </c>
      <c r="O11" s="59">
        <v>1</v>
      </c>
      <c r="P11" s="60">
        <v>1</v>
      </c>
      <c r="Q11" s="61">
        <f>SUM(E11:O11)</f>
        <v>11</v>
      </c>
      <c r="R11" s="62">
        <f>SUM(E11:K11)</f>
        <v>8</v>
      </c>
      <c r="S11" s="63">
        <f>R11/Q11*100</f>
        <v>72.727272727272734</v>
      </c>
      <c r="T11" s="64"/>
      <c r="U11" s="63">
        <f>(E11*4+F11*3.67+G11*3.33+H11*3+I11*2.67+J11*2.33+K11*2+L11*1.67+M11*1.33+N11*1)/Q11</f>
        <v>2.6354545454545448</v>
      </c>
      <c r="V11" s="65"/>
    </row>
    <row r="12" spans="1:22" ht="15.75" thickBot="1" x14ac:dyDescent="0.3">
      <c r="A12" s="115"/>
      <c r="B12" s="117"/>
      <c r="C12" s="8">
        <v>28</v>
      </c>
      <c r="D12" s="8" t="s">
        <v>29</v>
      </c>
      <c r="E12" s="11">
        <v>7</v>
      </c>
      <c r="F12" s="1">
        <v>2</v>
      </c>
      <c r="G12" s="1">
        <v>0</v>
      </c>
      <c r="H12" s="1">
        <v>3</v>
      </c>
      <c r="I12" s="1">
        <v>0</v>
      </c>
      <c r="J12" s="1">
        <v>0</v>
      </c>
      <c r="K12" s="1">
        <v>0</v>
      </c>
      <c r="L12" s="1">
        <v>3</v>
      </c>
      <c r="M12" s="1">
        <v>0</v>
      </c>
      <c r="N12" s="1">
        <v>3</v>
      </c>
      <c r="O12" s="1">
        <v>10</v>
      </c>
      <c r="P12" s="2">
        <v>0</v>
      </c>
      <c r="Q12" s="11">
        <f>SUM(E12:O12)</f>
        <v>28</v>
      </c>
      <c r="R12" s="1">
        <f t="shared" ref="R12:R15" si="4">SUM(E12:K12)</f>
        <v>12</v>
      </c>
      <c r="S12" s="13">
        <f t="shared" ref="S12:S16" si="5">R12/Q12*100</f>
        <v>42.857142857142854</v>
      </c>
      <c r="T12" s="26">
        <f>S11-S12</f>
        <v>29.87012987012988</v>
      </c>
      <c r="U12" s="13">
        <f t="shared" ref="U12:U16" si="6">(E12*4+F12*3.67+G12*3.33+H12*3+I12*2.67+J12*2.33+K12*2+L12*1.67+M12*1.33+N12*1)/Q12</f>
        <v>1.8696428571428572</v>
      </c>
      <c r="V12" s="45">
        <f>U11-U12</f>
        <v>0.76581168831168767</v>
      </c>
    </row>
    <row r="13" spans="1:22" ht="15.75" thickBot="1" x14ac:dyDescent="0.3">
      <c r="A13" s="110" t="s">
        <v>26</v>
      </c>
      <c r="B13" s="111"/>
      <c r="C13" s="22">
        <v>12</v>
      </c>
      <c r="D13" s="22"/>
      <c r="E13" s="25">
        <v>0</v>
      </c>
      <c r="F13" s="23">
        <v>0</v>
      </c>
      <c r="G13" s="23">
        <v>0</v>
      </c>
      <c r="H13" s="23">
        <v>2</v>
      </c>
      <c r="I13" s="23">
        <v>0</v>
      </c>
      <c r="J13" s="23">
        <v>1</v>
      </c>
      <c r="K13" s="23">
        <v>0</v>
      </c>
      <c r="L13" s="23">
        <v>6</v>
      </c>
      <c r="M13" s="23">
        <v>0</v>
      </c>
      <c r="N13" s="23">
        <v>1</v>
      </c>
      <c r="O13" s="23">
        <v>1</v>
      </c>
      <c r="P13" s="24">
        <v>1</v>
      </c>
      <c r="Q13" s="11">
        <f t="shared" ref="Q13:Q16" si="7">SUM(E13:O13)</f>
        <v>11</v>
      </c>
      <c r="R13" s="1">
        <f t="shared" si="4"/>
        <v>3</v>
      </c>
      <c r="S13" s="13">
        <f t="shared" si="5"/>
        <v>27.27272727272727</v>
      </c>
      <c r="T13" s="13"/>
      <c r="U13" s="13">
        <f t="shared" si="6"/>
        <v>1.7590909090909093</v>
      </c>
      <c r="V13" s="46"/>
    </row>
    <row r="14" spans="1:22" ht="15.75" thickBot="1" x14ac:dyDescent="0.3">
      <c r="A14" s="110" t="s">
        <v>27</v>
      </c>
      <c r="B14" s="111"/>
      <c r="C14" s="22">
        <v>12</v>
      </c>
      <c r="D14" s="22"/>
      <c r="E14" s="25">
        <v>0</v>
      </c>
      <c r="F14" s="23">
        <v>0</v>
      </c>
      <c r="G14" s="23">
        <v>1</v>
      </c>
      <c r="H14" s="23">
        <v>3</v>
      </c>
      <c r="I14" s="23">
        <v>1</v>
      </c>
      <c r="J14" s="23">
        <v>0</v>
      </c>
      <c r="K14" s="23">
        <v>2</v>
      </c>
      <c r="L14" s="23">
        <v>0</v>
      </c>
      <c r="M14" s="23">
        <v>1</v>
      </c>
      <c r="N14" s="23">
        <v>0</v>
      </c>
      <c r="O14" s="23">
        <v>2</v>
      </c>
      <c r="P14" s="24">
        <v>2</v>
      </c>
      <c r="Q14" s="11">
        <f t="shared" si="7"/>
        <v>10</v>
      </c>
      <c r="R14" s="1">
        <f t="shared" si="4"/>
        <v>7</v>
      </c>
      <c r="S14" s="13">
        <f t="shared" si="5"/>
        <v>70</v>
      </c>
      <c r="T14" s="31"/>
      <c r="U14" s="13">
        <f t="shared" si="6"/>
        <v>2.0329999999999999</v>
      </c>
      <c r="V14" s="46"/>
    </row>
    <row r="15" spans="1:22" ht="15.75" thickBot="1" x14ac:dyDescent="0.3">
      <c r="A15" s="112" t="s">
        <v>28</v>
      </c>
      <c r="B15" s="113"/>
      <c r="C15" s="9">
        <v>12</v>
      </c>
      <c r="D15" s="9"/>
      <c r="E15" s="12">
        <v>2</v>
      </c>
      <c r="F15" s="4">
        <v>1</v>
      </c>
      <c r="G15" s="4">
        <v>2</v>
      </c>
      <c r="H15" s="4">
        <v>2</v>
      </c>
      <c r="I15" s="4">
        <v>0</v>
      </c>
      <c r="J15" s="4">
        <v>0</v>
      </c>
      <c r="K15" s="4">
        <v>1</v>
      </c>
      <c r="L15" s="4">
        <v>2</v>
      </c>
      <c r="M15" s="4">
        <v>0</v>
      </c>
      <c r="N15" s="4">
        <v>2</v>
      </c>
      <c r="O15" s="4">
        <v>0</v>
      </c>
      <c r="P15" s="10">
        <v>0</v>
      </c>
      <c r="Q15" s="12">
        <f t="shared" si="7"/>
        <v>12</v>
      </c>
      <c r="R15" s="4">
        <f t="shared" si="4"/>
        <v>8</v>
      </c>
      <c r="S15" s="30">
        <f t="shared" si="5"/>
        <v>66.666666666666657</v>
      </c>
      <c r="T15" s="30"/>
      <c r="U15" s="30">
        <f t="shared" si="6"/>
        <v>2.6391666666666667</v>
      </c>
      <c r="V15" s="47"/>
    </row>
    <row r="16" spans="1:22" ht="15" customHeight="1" x14ac:dyDescent="0.25">
      <c r="A16" s="114">
        <v>3</v>
      </c>
      <c r="B16" s="116" t="s">
        <v>45</v>
      </c>
      <c r="C16" s="104">
        <v>38</v>
      </c>
      <c r="D16" s="104" t="s">
        <v>23</v>
      </c>
      <c r="E16" s="98">
        <v>10</v>
      </c>
      <c r="F16" s="98">
        <v>1</v>
      </c>
      <c r="G16" s="98">
        <v>2</v>
      </c>
      <c r="H16" s="98">
        <v>2</v>
      </c>
      <c r="I16" s="98">
        <v>0</v>
      </c>
      <c r="J16" s="98">
        <v>2</v>
      </c>
      <c r="K16" s="98">
        <v>3</v>
      </c>
      <c r="L16" s="98">
        <v>3</v>
      </c>
      <c r="M16" s="98">
        <v>3</v>
      </c>
      <c r="N16" s="98">
        <v>6</v>
      </c>
      <c r="O16" s="98">
        <v>6</v>
      </c>
      <c r="P16" s="99"/>
      <c r="Q16" s="99">
        <f t="shared" si="7"/>
        <v>38</v>
      </c>
      <c r="R16" s="99">
        <f t="shared" ref="R16" si="8">SUM(E16:K16)</f>
        <v>20</v>
      </c>
      <c r="S16" s="100">
        <f t="shared" si="5"/>
        <v>52.631578947368418</v>
      </c>
      <c r="T16" s="101"/>
      <c r="U16" s="100">
        <f t="shared" si="6"/>
        <v>2.1576315789473681</v>
      </c>
      <c r="V16" s="108"/>
    </row>
    <row r="17" spans="1:22" ht="15.75" thickBot="1" x14ac:dyDescent="0.3">
      <c r="A17" s="115"/>
      <c r="B17" s="117"/>
      <c r="C17" s="86">
        <v>30</v>
      </c>
      <c r="D17" s="86" t="s">
        <v>29</v>
      </c>
      <c r="E17" s="88">
        <v>5</v>
      </c>
      <c r="F17" s="88">
        <v>4</v>
      </c>
      <c r="G17" s="88">
        <v>17</v>
      </c>
      <c r="H17" s="88">
        <v>13</v>
      </c>
      <c r="I17" s="88">
        <v>7</v>
      </c>
      <c r="J17" s="88">
        <v>14</v>
      </c>
      <c r="K17" s="88">
        <v>6</v>
      </c>
      <c r="L17" s="88">
        <v>2</v>
      </c>
      <c r="M17" s="88">
        <v>2</v>
      </c>
      <c r="N17" s="88">
        <v>1</v>
      </c>
      <c r="O17" s="88">
        <v>6</v>
      </c>
      <c r="P17" s="89"/>
      <c r="Q17" s="89">
        <f>SUM(E17:O17)</f>
        <v>77</v>
      </c>
      <c r="R17" s="89">
        <f>SUM(E17:K17)</f>
        <v>66</v>
      </c>
      <c r="S17" s="90">
        <f>R17/Q17*100</f>
        <v>85.714285714285708</v>
      </c>
      <c r="T17" s="26">
        <f>S16-S17</f>
        <v>-33.082706766917291</v>
      </c>
      <c r="U17" s="90">
        <f>(E17*4+F17*3.67+G17*3.33+H17*3+I17*2.67+J17*2.33+K17*2+L17*1.67+M17*1.33+N17*1)/Q17</f>
        <v>2.6051948051948051</v>
      </c>
      <c r="V17" s="87">
        <f>U16-U17</f>
        <v>-0.44756322624743694</v>
      </c>
    </row>
    <row r="18" spans="1:22" ht="15.75" thickBot="1" x14ac:dyDescent="0.3">
      <c r="A18" s="110" t="s">
        <v>26</v>
      </c>
      <c r="B18" s="111"/>
      <c r="C18" s="22">
        <v>18</v>
      </c>
      <c r="D18" s="22"/>
      <c r="E18" s="25">
        <v>2</v>
      </c>
      <c r="F18" s="23">
        <v>1</v>
      </c>
      <c r="G18" s="23">
        <v>2</v>
      </c>
      <c r="H18" s="23">
        <v>1</v>
      </c>
      <c r="I18" s="23">
        <v>1</v>
      </c>
      <c r="J18" s="23">
        <v>3</v>
      </c>
      <c r="K18" s="23">
        <v>1</v>
      </c>
      <c r="L18" s="23">
        <v>1</v>
      </c>
      <c r="M18" s="23">
        <v>1</v>
      </c>
      <c r="N18" s="23">
        <v>3</v>
      </c>
      <c r="O18" s="23">
        <v>2</v>
      </c>
      <c r="P18" s="24">
        <v>0</v>
      </c>
      <c r="Q18" s="11">
        <f t="shared" ref="Q18:Q19" si="9">SUM(E18:O18)</f>
        <v>18</v>
      </c>
      <c r="R18" s="1">
        <f t="shared" ref="R18:R20" si="10">SUM(E18:K18)</f>
        <v>11</v>
      </c>
      <c r="S18" s="13">
        <f t="shared" ref="S18:S20" si="11">R18/Q18*100</f>
        <v>61.111111111111114</v>
      </c>
      <c r="T18" s="13"/>
      <c r="U18" s="13">
        <f t="shared" ref="U18:U20" si="12">(E18*4+F18*3.67+G18*3.33+H18*3+I18*2.67+J18*2.33+K18*2+L18*1.67+M18*1.33+N18*1)/Q18</f>
        <v>2.1661111111111113</v>
      </c>
      <c r="V18" s="46"/>
    </row>
    <row r="19" spans="1:22" ht="15.75" thickBot="1" x14ac:dyDescent="0.3">
      <c r="A19" s="110" t="s">
        <v>27</v>
      </c>
      <c r="B19" s="111"/>
      <c r="C19" s="22">
        <v>18</v>
      </c>
      <c r="D19" s="22"/>
      <c r="E19" s="25">
        <v>2</v>
      </c>
      <c r="F19" s="23">
        <v>1</v>
      </c>
      <c r="G19" s="23">
        <v>2</v>
      </c>
      <c r="H19" s="23">
        <v>1</v>
      </c>
      <c r="I19" s="23">
        <v>1</v>
      </c>
      <c r="J19" s="23">
        <v>3</v>
      </c>
      <c r="K19" s="23">
        <v>1</v>
      </c>
      <c r="L19" s="23">
        <v>1</v>
      </c>
      <c r="M19" s="23">
        <v>1</v>
      </c>
      <c r="N19" s="23">
        <v>3</v>
      </c>
      <c r="O19" s="23">
        <v>2</v>
      </c>
      <c r="P19" s="24">
        <v>0</v>
      </c>
      <c r="Q19" s="11">
        <f t="shared" si="9"/>
        <v>18</v>
      </c>
      <c r="R19" s="1">
        <f t="shared" si="10"/>
        <v>11</v>
      </c>
      <c r="S19" s="13">
        <f t="shared" si="11"/>
        <v>61.111111111111114</v>
      </c>
      <c r="T19" s="31"/>
      <c r="U19" s="13">
        <f t="shared" si="12"/>
        <v>2.1661111111111113</v>
      </c>
      <c r="V19" s="46"/>
    </row>
    <row r="20" spans="1:22" ht="15.75" thickBot="1" x14ac:dyDescent="0.3">
      <c r="A20" s="112" t="s">
        <v>28</v>
      </c>
      <c r="B20" s="113"/>
      <c r="C20" s="9">
        <v>18</v>
      </c>
      <c r="D20" s="9"/>
      <c r="E20" s="12">
        <v>2</v>
      </c>
      <c r="F20" s="4">
        <v>2</v>
      </c>
      <c r="G20" s="4">
        <v>2</v>
      </c>
      <c r="H20" s="4">
        <v>2</v>
      </c>
      <c r="I20" s="4">
        <v>2</v>
      </c>
      <c r="J20" s="4">
        <v>3</v>
      </c>
      <c r="K20" s="4">
        <v>5</v>
      </c>
      <c r="L20" s="4">
        <v>0</v>
      </c>
      <c r="M20" s="4">
        <v>0</v>
      </c>
      <c r="N20" s="4">
        <v>0</v>
      </c>
      <c r="O20" s="4">
        <v>0</v>
      </c>
      <c r="P20" s="10">
        <v>0</v>
      </c>
      <c r="Q20" s="12">
        <f>SUM(E20:O20)</f>
        <v>18</v>
      </c>
      <c r="R20" s="4">
        <f t="shared" si="10"/>
        <v>18</v>
      </c>
      <c r="S20" s="30">
        <f t="shared" si="11"/>
        <v>100</v>
      </c>
      <c r="T20" s="30"/>
      <c r="U20" s="30">
        <f t="shared" si="12"/>
        <v>2.7961111111111112</v>
      </c>
      <c r="V20" s="47"/>
    </row>
    <row r="21" spans="1:22" x14ac:dyDescent="0.25">
      <c r="A21" s="114">
        <v>4</v>
      </c>
      <c r="B21" s="116" t="s">
        <v>32</v>
      </c>
      <c r="C21" s="57">
        <v>58</v>
      </c>
      <c r="D21" s="57" t="s">
        <v>23</v>
      </c>
      <c r="E21" s="58">
        <v>13</v>
      </c>
      <c r="F21" s="59">
        <v>4</v>
      </c>
      <c r="G21" s="59">
        <v>6</v>
      </c>
      <c r="H21" s="59">
        <v>4</v>
      </c>
      <c r="I21" s="59">
        <v>4</v>
      </c>
      <c r="J21" s="59">
        <v>3</v>
      </c>
      <c r="K21" s="59">
        <v>5</v>
      </c>
      <c r="L21" s="59">
        <v>1</v>
      </c>
      <c r="M21" s="59">
        <v>1</v>
      </c>
      <c r="N21" s="59">
        <v>5</v>
      </c>
      <c r="O21" s="59">
        <v>6</v>
      </c>
      <c r="P21" s="60">
        <v>6</v>
      </c>
      <c r="Q21" s="61">
        <f>SUM(E21:O21)</f>
        <v>52</v>
      </c>
      <c r="R21" s="62">
        <f>SUM(E21:K21)</f>
        <v>39</v>
      </c>
      <c r="S21" s="63">
        <f>R21/Q21*100</f>
        <v>75</v>
      </c>
      <c r="T21" s="64"/>
      <c r="U21" s="63">
        <f>(E21*4+F21*3.67+G21*3.33+H21*3+I21*2.67+J21*2.33+K21*2+L21*1.67+M21*1.33+N21*1)/Q21</f>
        <v>2.5832692307692309</v>
      </c>
      <c r="V21" s="65"/>
    </row>
    <row r="22" spans="1:22" ht="15.75" thickBot="1" x14ac:dyDescent="0.3">
      <c r="A22" s="115"/>
      <c r="B22" s="117"/>
      <c r="C22" s="8">
        <v>48</v>
      </c>
      <c r="D22" s="8" t="s">
        <v>29</v>
      </c>
      <c r="E22" s="11">
        <v>6</v>
      </c>
      <c r="F22" s="1">
        <v>4</v>
      </c>
      <c r="G22" s="1">
        <v>7</v>
      </c>
      <c r="H22" s="1">
        <v>1</v>
      </c>
      <c r="I22" s="1">
        <v>0</v>
      </c>
      <c r="J22" s="1">
        <v>7</v>
      </c>
      <c r="K22" s="1">
        <v>3</v>
      </c>
      <c r="L22" s="1">
        <v>5</v>
      </c>
      <c r="M22" s="1">
        <v>3</v>
      </c>
      <c r="N22" s="1">
        <v>2</v>
      </c>
      <c r="O22" s="1">
        <v>9</v>
      </c>
      <c r="P22" s="2">
        <v>1</v>
      </c>
      <c r="Q22" s="11">
        <f>SUM(E22:O22)</f>
        <v>47</v>
      </c>
      <c r="R22" s="1">
        <f t="shared" ref="R22:R25" si="13">SUM(E22:K22)</f>
        <v>28</v>
      </c>
      <c r="S22" s="13">
        <f t="shared" ref="S22:S25" si="14">R22/Q22*100</f>
        <v>59.574468085106382</v>
      </c>
      <c r="T22" s="26">
        <f>S21-S22</f>
        <v>15.425531914893618</v>
      </c>
      <c r="U22" s="13">
        <f t="shared" ref="U22:U25" si="15">(E22*4+F22*3.67+G22*3.33+H22*3+I22*2.67+J22*2.33+K22*2+L22*1.67+M22*1.33+N22*1)/Q22</f>
        <v>2.1625531914893616</v>
      </c>
      <c r="V22" s="45">
        <f>U21-U22</f>
        <v>0.42071603927986922</v>
      </c>
    </row>
    <row r="23" spans="1:22" ht="15.75" thickBot="1" x14ac:dyDescent="0.3">
      <c r="A23" s="110" t="s">
        <v>26</v>
      </c>
      <c r="B23" s="111"/>
      <c r="C23" s="22">
        <v>52</v>
      </c>
      <c r="D23" s="22"/>
      <c r="E23" s="25">
        <v>2</v>
      </c>
      <c r="F23" s="23">
        <v>2</v>
      </c>
      <c r="G23" s="23">
        <v>3</v>
      </c>
      <c r="H23" s="23">
        <v>2</v>
      </c>
      <c r="I23" s="23">
        <v>5</v>
      </c>
      <c r="J23" s="23">
        <v>9</v>
      </c>
      <c r="K23" s="23">
        <v>4</v>
      </c>
      <c r="L23" s="23">
        <v>4</v>
      </c>
      <c r="M23" s="23">
        <v>7</v>
      </c>
      <c r="N23" s="23">
        <v>5</v>
      </c>
      <c r="O23" s="23">
        <v>8</v>
      </c>
      <c r="P23" s="24">
        <v>1</v>
      </c>
      <c r="Q23" s="11">
        <f t="shared" ref="Q23:Q25" si="16">SUM(E23:O23)</f>
        <v>51</v>
      </c>
      <c r="R23" s="1">
        <f t="shared" si="13"/>
        <v>27</v>
      </c>
      <c r="S23" s="13">
        <f t="shared" si="14"/>
        <v>52.941176470588239</v>
      </c>
      <c r="T23" s="13"/>
      <c r="U23" s="13">
        <f t="shared" si="15"/>
        <v>1.8556862745098042</v>
      </c>
      <c r="V23" s="46"/>
    </row>
    <row r="24" spans="1:22" ht="15.75" thickBot="1" x14ac:dyDescent="0.3">
      <c r="A24" s="110" t="s">
        <v>27</v>
      </c>
      <c r="B24" s="111"/>
      <c r="C24" s="22">
        <v>52</v>
      </c>
      <c r="D24" s="22"/>
      <c r="E24" s="25">
        <v>2</v>
      </c>
      <c r="F24" s="23">
        <v>2</v>
      </c>
      <c r="G24" s="23">
        <v>3</v>
      </c>
      <c r="H24" s="23">
        <v>2</v>
      </c>
      <c r="I24" s="23">
        <v>5</v>
      </c>
      <c r="J24" s="23">
        <v>9</v>
      </c>
      <c r="K24" s="23">
        <v>4</v>
      </c>
      <c r="L24" s="23">
        <v>4</v>
      </c>
      <c r="M24" s="23">
        <v>7</v>
      </c>
      <c r="N24" s="23">
        <v>5</v>
      </c>
      <c r="O24" s="23">
        <v>8</v>
      </c>
      <c r="P24" s="24">
        <v>1</v>
      </c>
      <c r="Q24" s="11">
        <f t="shared" si="16"/>
        <v>51</v>
      </c>
      <c r="R24" s="1">
        <f t="shared" si="13"/>
        <v>27</v>
      </c>
      <c r="S24" s="13">
        <f t="shared" si="14"/>
        <v>52.941176470588239</v>
      </c>
      <c r="T24" s="31"/>
      <c r="U24" s="13">
        <f t="shared" si="15"/>
        <v>1.8556862745098042</v>
      </c>
      <c r="V24" s="46"/>
    </row>
    <row r="25" spans="1:22" ht="15.75" thickBot="1" x14ac:dyDescent="0.3">
      <c r="A25" s="112" t="s">
        <v>28</v>
      </c>
      <c r="B25" s="113"/>
      <c r="C25" s="9">
        <v>52</v>
      </c>
      <c r="D25" s="9"/>
      <c r="E25" s="12">
        <v>13</v>
      </c>
      <c r="F25" s="4">
        <v>5</v>
      </c>
      <c r="G25" s="4">
        <v>7</v>
      </c>
      <c r="H25" s="4">
        <v>5</v>
      </c>
      <c r="I25" s="4">
        <v>4</v>
      </c>
      <c r="J25" s="4">
        <v>4</v>
      </c>
      <c r="K25" s="4">
        <v>9</v>
      </c>
      <c r="L25" s="4">
        <v>2</v>
      </c>
      <c r="M25" s="4">
        <v>2</v>
      </c>
      <c r="N25" s="4">
        <v>0</v>
      </c>
      <c r="O25" s="4">
        <v>0</v>
      </c>
      <c r="P25" s="10">
        <v>1</v>
      </c>
      <c r="Q25" s="12">
        <f t="shared" si="16"/>
        <v>51</v>
      </c>
      <c r="R25" s="4">
        <f t="shared" si="13"/>
        <v>47</v>
      </c>
      <c r="S25" s="30">
        <f t="shared" si="14"/>
        <v>92.156862745098039</v>
      </c>
      <c r="T25" s="30"/>
      <c r="U25" s="30">
        <f t="shared" si="15"/>
        <v>2.9933333333333332</v>
      </c>
      <c r="V25" s="47"/>
    </row>
    <row r="26" spans="1:22" ht="15" customHeight="1" x14ac:dyDescent="0.25">
      <c r="A26" s="114">
        <v>5</v>
      </c>
      <c r="B26" s="116" t="s">
        <v>43</v>
      </c>
      <c r="C26" s="57">
        <v>34</v>
      </c>
      <c r="D26" s="57" t="s">
        <v>23</v>
      </c>
      <c r="E26" s="58">
        <v>6</v>
      </c>
      <c r="F26" s="59">
        <v>1</v>
      </c>
      <c r="G26" s="59">
        <v>4</v>
      </c>
      <c r="H26" s="59">
        <v>3</v>
      </c>
      <c r="I26" s="59">
        <v>3</v>
      </c>
      <c r="J26" s="59">
        <v>6</v>
      </c>
      <c r="K26" s="59">
        <v>2</v>
      </c>
      <c r="L26" s="59">
        <v>2</v>
      </c>
      <c r="M26" s="59">
        <v>1</v>
      </c>
      <c r="N26" s="59">
        <v>1</v>
      </c>
      <c r="O26" s="59">
        <v>4</v>
      </c>
      <c r="P26" s="60">
        <v>1</v>
      </c>
      <c r="Q26" s="61">
        <f>SUM(E26:O26)</f>
        <v>33</v>
      </c>
      <c r="R26" s="62">
        <f>SUM(E26:K26)</f>
        <v>25</v>
      </c>
      <c r="S26" s="63">
        <f>R26/Q26*100</f>
        <v>75.757575757575751</v>
      </c>
      <c r="T26" s="64"/>
      <c r="U26" s="63">
        <f>(E26*4+F26*3.67+G26*3.33+H26*3+I26*2.67+J26*2.33+K26*2+L26*1.67+M26*1.33+N26*1)/Q26</f>
        <v>2.4742424242424246</v>
      </c>
      <c r="V26" s="65"/>
    </row>
    <row r="27" spans="1:22" ht="15.75" thickBot="1" x14ac:dyDescent="0.3">
      <c r="A27" s="115"/>
      <c r="B27" s="117"/>
      <c r="C27" s="8">
        <v>35</v>
      </c>
      <c r="D27" s="8" t="s">
        <v>29</v>
      </c>
      <c r="E27" s="11">
        <v>1</v>
      </c>
      <c r="F27" s="1">
        <v>2</v>
      </c>
      <c r="G27" s="1">
        <v>2</v>
      </c>
      <c r="H27" s="1">
        <v>2</v>
      </c>
      <c r="I27" s="1">
        <v>1</v>
      </c>
      <c r="J27" s="1">
        <v>6</v>
      </c>
      <c r="K27" s="1">
        <v>7</v>
      </c>
      <c r="L27" s="1">
        <v>2</v>
      </c>
      <c r="M27" s="1">
        <v>4</v>
      </c>
      <c r="N27" s="1">
        <v>2</v>
      </c>
      <c r="O27" s="1">
        <v>6</v>
      </c>
      <c r="P27" s="2">
        <v>0</v>
      </c>
      <c r="Q27" s="11">
        <f>SUM(E27:O27)</f>
        <v>35</v>
      </c>
      <c r="R27" s="1">
        <f t="shared" ref="R27:R30" si="17">SUM(E27:K27)</f>
        <v>21</v>
      </c>
      <c r="S27" s="13">
        <f t="shared" ref="S27:S30" si="18">R27/Q27*100</f>
        <v>60</v>
      </c>
      <c r="T27" s="26">
        <f>S26-S27</f>
        <v>15.757575757575751</v>
      </c>
      <c r="U27" s="13">
        <f>(E27*4+F27*3.67+G27*3.33+H27*3+I27*2.67+J27*2.33+K27*2+L27*1.67+M27*1.33+N27*1)/Q27</f>
        <v>1.8660000000000001</v>
      </c>
      <c r="V27" s="45">
        <f>U26-U27</f>
        <v>0.60824242424242447</v>
      </c>
    </row>
    <row r="28" spans="1:22" ht="15.75" thickBot="1" x14ac:dyDescent="0.3">
      <c r="A28" s="110" t="s">
        <v>26</v>
      </c>
      <c r="B28" s="111"/>
      <c r="C28" s="22">
        <v>34</v>
      </c>
      <c r="D28" s="22"/>
      <c r="E28" s="25">
        <v>0</v>
      </c>
      <c r="F28" s="23">
        <v>1</v>
      </c>
      <c r="G28" s="23">
        <v>3</v>
      </c>
      <c r="H28" s="23">
        <v>0</v>
      </c>
      <c r="I28" s="23">
        <v>1</v>
      </c>
      <c r="J28" s="23">
        <v>1</v>
      </c>
      <c r="K28" s="23">
        <v>8</v>
      </c>
      <c r="L28" s="23">
        <v>3</v>
      </c>
      <c r="M28" s="23">
        <v>5</v>
      </c>
      <c r="N28" s="23">
        <v>4</v>
      </c>
      <c r="O28" s="23">
        <v>7</v>
      </c>
      <c r="P28" s="24">
        <v>1</v>
      </c>
      <c r="Q28" s="11">
        <f t="shared" ref="Q28:Q29" si="19">SUM(E28:O28)</f>
        <v>33</v>
      </c>
      <c r="R28" s="1">
        <f t="shared" si="17"/>
        <v>14</v>
      </c>
      <c r="S28" s="13">
        <f t="shared" si="18"/>
        <v>42.424242424242422</v>
      </c>
      <c r="T28" s="13"/>
      <c r="U28" s="13">
        <f t="shared" ref="U28:U30" si="20">(E28*4+F28*3.67+G28*3.33+H28*3+I28*2.67+J28*2.33+K28*2+L28*1.67+M28*1.33+N28*1)/Q28</f>
        <v>1.5248484848484847</v>
      </c>
      <c r="V28" s="46"/>
    </row>
    <row r="29" spans="1:22" ht="15" customHeight="1" thickBot="1" x14ac:dyDescent="0.3">
      <c r="A29" s="110" t="s">
        <v>27</v>
      </c>
      <c r="B29" s="111"/>
      <c r="C29" s="22">
        <v>34</v>
      </c>
      <c r="D29" s="22"/>
      <c r="E29" s="25">
        <v>0</v>
      </c>
      <c r="F29" s="23">
        <v>0</v>
      </c>
      <c r="G29" s="23">
        <v>0</v>
      </c>
      <c r="H29" s="23">
        <v>0</v>
      </c>
      <c r="I29" s="23">
        <v>1</v>
      </c>
      <c r="J29" s="23">
        <v>3</v>
      </c>
      <c r="K29" s="23">
        <v>3</v>
      </c>
      <c r="L29" s="23">
        <v>2</v>
      </c>
      <c r="M29" s="23">
        <v>3</v>
      </c>
      <c r="N29" s="23">
        <v>6</v>
      </c>
      <c r="O29" s="23">
        <v>13</v>
      </c>
      <c r="P29" s="24">
        <v>3</v>
      </c>
      <c r="Q29" s="11">
        <f t="shared" si="19"/>
        <v>31</v>
      </c>
      <c r="R29" s="1">
        <f t="shared" si="17"/>
        <v>7</v>
      </c>
      <c r="S29" s="13">
        <f t="shared" si="18"/>
        <v>22.58064516129032</v>
      </c>
      <c r="T29" s="31"/>
      <c r="U29" s="13">
        <f t="shared" si="20"/>
        <v>0.93516129032258066</v>
      </c>
      <c r="V29" s="46"/>
    </row>
    <row r="30" spans="1:22" ht="15.75" thickBot="1" x14ac:dyDescent="0.3">
      <c r="A30" s="112" t="s">
        <v>28</v>
      </c>
      <c r="B30" s="113"/>
      <c r="C30" s="9">
        <v>34</v>
      </c>
      <c r="D30" s="9"/>
      <c r="E30" s="12">
        <v>1</v>
      </c>
      <c r="F30" s="4">
        <v>3</v>
      </c>
      <c r="G30" s="4">
        <v>0</v>
      </c>
      <c r="H30" s="4">
        <v>1</v>
      </c>
      <c r="I30" s="4">
        <v>1</v>
      </c>
      <c r="J30" s="4">
        <v>8</v>
      </c>
      <c r="K30" s="4">
        <v>20</v>
      </c>
      <c r="L30" s="4">
        <v>0</v>
      </c>
      <c r="M30" s="4">
        <v>0</v>
      </c>
      <c r="N30" s="4">
        <v>0</v>
      </c>
      <c r="O30" s="4">
        <v>0</v>
      </c>
      <c r="P30" s="10">
        <v>0</v>
      </c>
      <c r="Q30" s="12">
        <f>SUM(E30:O30)</f>
        <v>34</v>
      </c>
      <c r="R30" s="4">
        <f t="shared" si="17"/>
        <v>34</v>
      </c>
      <c r="S30" s="30">
        <f t="shared" si="18"/>
        <v>100</v>
      </c>
      <c r="T30" s="30"/>
      <c r="U30" s="30">
        <f t="shared" si="20"/>
        <v>2.3329411764705879</v>
      </c>
      <c r="V30" s="47"/>
    </row>
    <row r="31" spans="1:22" x14ac:dyDescent="0.25">
      <c r="A31" s="114">
        <v>6</v>
      </c>
      <c r="B31" s="116" t="s">
        <v>44</v>
      </c>
      <c r="C31" s="57">
        <v>27</v>
      </c>
      <c r="D31" s="57" t="s">
        <v>23</v>
      </c>
      <c r="E31" s="58">
        <v>4</v>
      </c>
      <c r="F31" s="59">
        <v>3</v>
      </c>
      <c r="G31" s="59">
        <v>1</v>
      </c>
      <c r="H31" s="59">
        <v>4</v>
      </c>
      <c r="I31" s="59">
        <v>1</v>
      </c>
      <c r="J31" s="59">
        <v>3</v>
      </c>
      <c r="K31" s="59">
        <v>2</v>
      </c>
      <c r="L31" s="59">
        <v>3</v>
      </c>
      <c r="M31" s="59">
        <v>2</v>
      </c>
      <c r="N31" s="59">
        <v>1</v>
      </c>
      <c r="O31" s="59">
        <v>3</v>
      </c>
      <c r="P31" s="60">
        <v>0</v>
      </c>
      <c r="Q31" s="61">
        <f>SUM(E31:O31)</f>
        <v>27</v>
      </c>
      <c r="R31" s="62">
        <f>SUM(E31:K31)</f>
        <v>18</v>
      </c>
      <c r="S31" s="63">
        <f>R31/Q31*100</f>
        <v>66.666666666666657</v>
      </c>
      <c r="T31" s="64"/>
      <c r="U31" s="63">
        <f>(E31*4+F31*3.67+G31*3.33+H31*3+I31*2.67+J31*2.33+K31*2+L31*1.67+M31*1.33+N31*1)/Q31</f>
        <v>2.3951851851851851</v>
      </c>
      <c r="V31" s="65"/>
    </row>
    <row r="32" spans="1:22" ht="15.75" thickBot="1" x14ac:dyDescent="0.3">
      <c r="A32" s="115"/>
      <c r="B32" s="117"/>
      <c r="C32" s="93">
        <v>18</v>
      </c>
      <c r="D32" s="8" t="s">
        <v>29</v>
      </c>
      <c r="E32" s="11">
        <v>2</v>
      </c>
      <c r="F32" s="1">
        <v>1</v>
      </c>
      <c r="G32" s="1">
        <v>2</v>
      </c>
      <c r="H32" s="1">
        <v>0</v>
      </c>
      <c r="I32" s="1">
        <v>0</v>
      </c>
      <c r="J32" s="1">
        <v>1</v>
      </c>
      <c r="K32" s="1">
        <v>0</v>
      </c>
      <c r="L32" s="1">
        <v>8</v>
      </c>
      <c r="M32" s="1">
        <v>1</v>
      </c>
      <c r="N32" s="1">
        <v>1</v>
      </c>
      <c r="O32" s="1">
        <v>2</v>
      </c>
      <c r="P32" s="91">
        <v>0</v>
      </c>
      <c r="Q32" s="92">
        <f>SUM(E32:O32)</f>
        <v>18</v>
      </c>
      <c r="R32" s="1">
        <f t="shared" ref="R32:R35" si="21">SUM(E32:K32)</f>
        <v>6</v>
      </c>
      <c r="S32" s="13">
        <f t="shared" ref="S32:S35" si="22">R32/Q32*100</f>
        <v>33.333333333333329</v>
      </c>
      <c r="T32" s="26">
        <f>S31-S32</f>
        <v>33.333333333333329</v>
      </c>
      <c r="U32" s="13">
        <f>(E32*4+F32*3.67+G32*3.33+H32*3+I32*2.67+J32*2.33+K32*2+L32*1.67+M32*1.33+N32*1)/Q32</f>
        <v>2.0194444444444439</v>
      </c>
      <c r="V32" s="45">
        <f>U31-U32</f>
        <v>0.37574074074074115</v>
      </c>
    </row>
    <row r="33" spans="1:22" ht="15.75" thickBot="1" x14ac:dyDescent="0.3">
      <c r="A33" s="110" t="s">
        <v>26</v>
      </c>
      <c r="B33" s="111"/>
      <c r="C33" s="22">
        <v>27</v>
      </c>
      <c r="D33" s="22"/>
      <c r="E33" s="25">
        <v>0</v>
      </c>
      <c r="F33" s="23">
        <v>0</v>
      </c>
      <c r="G33" s="23">
        <v>2</v>
      </c>
      <c r="H33" s="23">
        <v>0</v>
      </c>
      <c r="I33" s="23">
        <v>2</v>
      </c>
      <c r="J33" s="23">
        <v>2</v>
      </c>
      <c r="K33" s="23">
        <v>3</v>
      </c>
      <c r="L33" s="23">
        <v>0</v>
      </c>
      <c r="M33" s="23">
        <v>0</v>
      </c>
      <c r="N33" s="23">
        <v>3</v>
      </c>
      <c r="O33" s="23">
        <v>15</v>
      </c>
      <c r="P33" s="24">
        <v>0</v>
      </c>
      <c r="Q33" s="11">
        <f t="shared" ref="Q33:Q34" si="23">SUM(E33:O33)</f>
        <v>27</v>
      </c>
      <c r="R33" s="1">
        <f t="shared" si="21"/>
        <v>9</v>
      </c>
      <c r="S33" s="13">
        <f t="shared" si="22"/>
        <v>33.333333333333329</v>
      </c>
      <c r="T33" s="13"/>
      <c r="U33" s="13">
        <f t="shared" ref="U33:U35" si="24">(E33*4+F33*3.67+G33*3.33+H33*3+I33*2.67+J33*2.33+K33*2+L33*1.67+M33*1.33+N33*1)/Q33</f>
        <v>0.95037037037037042</v>
      </c>
      <c r="V33" s="46"/>
    </row>
    <row r="34" spans="1:22" ht="15.75" thickBot="1" x14ac:dyDescent="0.3">
      <c r="A34" s="110" t="s">
        <v>27</v>
      </c>
      <c r="B34" s="111"/>
      <c r="C34" s="22">
        <v>27</v>
      </c>
      <c r="D34" s="22"/>
      <c r="E34" s="25">
        <v>0</v>
      </c>
      <c r="F34" s="23">
        <v>0</v>
      </c>
      <c r="G34" s="23">
        <v>2</v>
      </c>
      <c r="H34" s="23">
        <v>0</v>
      </c>
      <c r="I34" s="23">
        <v>2</v>
      </c>
      <c r="J34" s="23">
        <v>2</v>
      </c>
      <c r="K34" s="23">
        <v>3</v>
      </c>
      <c r="L34" s="23">
        <v>0</v>
      </c>
      <c r="M34" s="23">
        <v>0</v>
      </c>
      <c r="N34" s="23">
        <v>3</v>
      </c>
      <c r="O34" s="23">
        <v>15</v>
      </c>
      <c r="P34" s="24">
        <v>0</v>
      </c>
      <c r="Q34" s="11">
        <f t="shared" si="23"/>
        <v>27</v>
      </c>
      <c r="R34" s="1">
        <f t="shared" si="21"/>
        <v>9</v>
      </c>
      <c r="S34" s="13">
        <f t="shared" si="22"/>
        <v>33.333333333333329</v>
      </c>
      <c r="T34" s="31"/>
      <c r="U34" s="13">
        <f t="shared" si="24"/>
        <v>0.95037037037037042</v>
      </c>
      <c r="V34" s="46"/>
    </row>
    <row r="35" spans="1:22" ht="15.75" thickBot="1" x14ac:dyDescent="0.3">
      <c r="A35" s="112" t="s">
        <v>28</v>
      </c>
      <c r="B35" s="113"/>
      <c r="C35" s="9">
        <v>27</v>
      </c>
      <c r="D35" s="9"/>
      <c r="E35" s="12">
        <v>0</v>
      </c>
      <c r="F35" s="4">
        <v>0</v>
      </c>
      <c r="G35" s="4">
        <v>2</v>
      </c>
      <c r="H35" s="4">
        <v>2</v>
      </c>
      <c r="I35" s="4">
        <v>2</v>
      </c>
      <c r="J35" s="4">
        <v>6</v>
      </c>
      <c r="K35" s="4">
        <v>15</v>
      </c>
      <c r="L35" s="4">
        <v>0</v>
      </c>
      <c r="M35" s="4">
        <v>0</v>
      </c>
      <c r="N35" s="4">
        <v>0</v>
      </c>
      <c r="O35" s="4">
        <v>0</v>
      </c>
      <c r="P35" s="10">
        <v>0</v>
      </c>
      <c r="Q35" s="12">
        <f>SUM(E35:O35)</f>
        <v>27</v>
      </c>
      <c r="R35" s="4">
        <f t="shared" si="21"/>
        <v>27</v>
      </c>
      <c r="S35" s="30">
        <f t="shared" si="22"/>
        <v>100</v>
      </c>
      <c r="T35" s="30"/>
      <c r="U35" s="30">
        <f t="shared" si="24"/>
        <v>2.2955555555555556</v>
      </c>
      <c r="V35" s="47"/>
    </row>
    <row r="36" spans="1:22" x14ac:dyDescent="0.25">
      <c r="A36" s="114">
        <v>7</v>
      </c>
      <c r="B36" s="116" t="s">
        <v>21</v>
      </c>
      <c r="C36" s="57">
        <v>17</v>
      </c>
      <c r="D36" s="57" t="s">
        <v>23</v>
      </c>
      <c r="E36" s="58">
        <v>4</v>
      </c>
      <c r="F36" s="59">
        <v>1</v>
      </c>
      <c r="G36" s="59">
        <v>0</v>
      </c>
      <c r="H36" s="59">
        <v>1</v>
      </c>
      <c r="I36" s="59">
        <v>1</v>
      </c>
      <c r="J36" s="59">
        <v>0</v>
      </c>
      <c r="K36" s="59">
        <v>1</v>
      </c>
      <c r="L36" s="59">
        <v>3</v>
      </c>
      <c r="M36" s="59">
        <v>3</v>
      </c>
      <c r="N36" s="59">
        <v>0</v>
      </c>
      <c r="O36" s="59">
        <v>2</v>
      </c>
      <c r="P36" s="60">
        <v>1</v>
      </c>
      <c r="Q36" s="61">
        <f>SUM(E36:O36)</f>
        <v>16</v>
      </c>
      <c r="R36" s="62">
        <f>SUM(E36:K36)</f>
        <v>8</v>
      </c>
      <c r="S36" s="63">
        <f>R36/Q36*100</f>
        <v>50</v>
      </c>
      <c r="T36" s="64"/>
      <c r="U36" s="63">
        <f>(E36*4+F36*3.67+G36*3.33+H36*3+I36*2.67+J36*2.33+K36*2+L36*1.67+M36*1.33+N36*1)/Q36</f>
        <v>2.2712500000000002</v>
      </c>
      <c r="V36" s="65"/>
    </row>
    <row r="37" spans="1:22" ht="15.75" thickBot="1" x14ac:dyDescent="0.3">
      <c r="A37" s="115"/>
      <c r="B37" s="117"/>
      <c r="C37" s="8">
        <v>20</v>
      </c>
      <c r="D37" s="8" t="s">
        <v>29</v>
      </c>
      <c r="E37" s="11">
        <v>3</v>
      </c>
      <c r="F37" s="1">
        <v>4</v>
      </c>
      <c r="G37" s="1">
        <v>1</v>
      </c>
      <c r="H37" s="1">
        <v>2</v>
      </c>
      <c r="I37" s="1">
        <v>0</v>
      </c>
      <c r="J37" s="1">
        <v>1</v>
      </c>
      <c r="K37" s="1">
        <v>3</v>
      </c>
      <c r="L37" s="1">
        <v>0</v>
      </c>
      <c r="M37" s="1">
        <v>0</v>
      </c>
      <c r="N37" s="1">
        <v>2</v>
      </c>
      <c r="O37" s="1">
        <v>4</v>
      </c>
      <c r="P37" s="2">
        <v>0</v>
      </c>
      <c r="Q37" s="11">
        <f>SUM(E37:O37)</f>
        <v>20</v>
      </c>
      <c r="R37" s="1">
        <f t="shared" ref="R37:R40" si="25">SUM(E37:K37)</f>
        <v>14</v>
      </c>
      <c r="S37" s="13">
        <f t="shared" ref="S37:S40" si="26">R37/Q37*100</f>
        <v>70</v>
      </c>
      <c r="T37" s="26">
        <f>S36-S37</f>
        <v>-20</v>
      </c>
      <c r="U37" s="13">
        <f t="shared" ref="U37:U40" si="27">(E37*4+F37*3.67+G37*3.33+H37*3+I37*2.67+J37*2.33+K37*2+L37*1.67+M37*1.33+N37*1)/Q37</f>
        <v>2.3169999999999997</v>
      </c>
      <c r="V37" s="45">
        <f>U36-U37</f>
        <v>-4.5749999999999513E-2</v>
      </c>
    </row>
    <row r="38" spans="1:22" ht="15.75" thickBot="1" x14ac:dyDescent="0.3">
      <c r="A38" s="110" t="s">
        <v>26</v>
      </c>
      <c r="B38" s="111"/>
      <c r="C38" s="22">
        <v>16</v>
      </c>
      <c r="D38" s="22"/>
      <c r="E38" s="25">
        <v>0</v>
      </c>
      <c r="F38" s="23">
        <v>0</v>
      </c>
      <c r="G38" s="23">
        <v>2</v>
      </c>
      <c r="H38" s="23">
        <v>1</v>
      </c>
      <c r="I38" s="23">
        <v>2</v>
      </c>
      <c r="J38" s="23">
        <v>4</v>
      </c>
      <c r="K38" s="23">
        <v>3</v>
      </c>
      <c r="L38" s="23">
        <v>2</v>
      </c>
      <c r="M38" s="23">
        <v>1</v>
      </c>
      <c r="N38" s="23">
        <v>0</v>
      </c>
      <c r="O38" s="23">
        <v>1</v>
      </c>
      <c r="P38" s="24">
        <v>0</v>
      </c>
      <c r="Q38" s="11">
        <f t="shared" ref="Q38:Q40" si="28">SUM(E38:O38)</f>
        <v>16</v>
      </c>
      <c r="R38" s="1">
        <f t="shared" si="25"/>
        <v>12</v>
      </c>
      <c r="S38" s="13">
        <f t="shared" si="26"/>
        <v>75</v>
      </c>
      <c r="T38" s="13"/>
      <c r="U38" s="13">
        <f t="shared" si="27"/>
        <v>2.1868749999999997</v>
      </c>
      <c r="V38" s="46"/>
    </row>
    <row r="39" spans="1:22" ht="15.75" customHeight="1" thickBot="1" x14ac:dyDescent="0.3">
      <c r="A39" s="110" t="s">
        <v>27</v>
      </c>
      <c r="B39" s="111"/>
      <c r="C39" s="22">
        <v>16</v>
      </c>
      <c r="D39" s="22"/>
      <c r="E39" s="25">
        <v>0</v>
      </c>
      <c r="F39" s="23">
        <v>0</v>
      </c>
      <c r="G39" s="23">
        <v>4</v>
      </c>
      <c r="H39" s="23">
        <v>0</v>
      </c>
      <c r="I39" s="23">
        <v>0</v>
      </c>
      <c r="J39" s="23">
        <v>2</v>
      </c>
      <c r="K39" s="23">
        <v>1</v>
      </c>
      <c r="L39" s="23">
        <v>2</v>
      </c>
      <c r="M39" s="23">
        <v>2</v>
      </c>
      <c r="N39" s="23">
        <v>2</v>
      </c>
      <c r="O39" s="23">
        <v>3</v>
      </c>
      <c r="P39" s="24">
        <v>0</v>
      </c>
      <c r="Q39" s="11">
        <f t="shared" si="28"/>
        <v>16</v>
      </c>
      <c r="R39" s="1">
        <f t="shared" si="25"/>
        <v>7</v>
      </c>
      <c r="S39" s="13">
        <f t="shared" si="26"/>
        <v>43.75</v>
      </c>
      <c r="T39" s="31"/>
      <c r="U39" s="13">
        <f t="shared" si="27"/>
        <v>1.74875</v>
      </c>
      <c r="V39" s="46"/>
    </row>
    <row r="40" spans="1:22" ht="15.75" thickBot="1" x14ac:dyDescent="0.3">
      <c r="A40" s="112" t="s">
        <v>28</v>
      </c>
      <c r="B40" s="113"/>
      <c r="C40" s="9">
        <v>16</v>
      </c>
      <c r="D40" s="9"/>
      <c r="E40" s="12">
        <v>2</v>
      </c>
      <c r="F40" s="4">
        <v>2</v>
      </c>
      <c r="G40" s="4">
        <v>2</v>
      </c>
      <c r="H40" s="4">
        <v>2</v>
      </c>
      <c r="I40" s="4">
        <v>2</v>
      </c>
      <c r="J40" s="4">
        <v>2</v>
      </c>
      <c r="K40" s="4">
        <v>4</v>
      </c>
      <c r="L40" s="4">
        <v>0</v>
      </c>
      <c r="M40" s="4">
        <v>0</v>
      </c>
      <c r="N40" s="4">
        <v>0</v>
      </c>
      <c r="O40" s="4">
        <v>0</v>
      </c>
      <c r="P40" s="10">
        <v>0</v>
      </c>
      <c r="Q40" s="12">
        <f t="shared" si="28"/>
        <v>16</v>
      </c>
      <c r="R40" s="4">
        <f t="shared" si="25"/>
        <v>16</v>
      </c>
      <c r="S40" s="30">
        <f t="shared" si="26"/>
        <v>100</v>
      </c>
      <c r="T40" s="30"/>
      <c r="U40" s="30">
        <f t="shared" si="27"/>
        <v>2.875</v>
      </c>
      <c r="V40" s="47"/>
    </row>
    <row r="41" spans="1:22" x14ac:dyDescent="0.25">
      <c r="A41" s="114">
        <v>8</v>
      </c>
      <c r="B41" s="116" t="s">
        <v>41</v>
      </c>
      <c r="C41" s="57">
        <v>20</v>
      </c>
      <c r="D41" s="57" t="s">
        <v>23</v>
      </c>
      <c r="E41" s="58">
        <v>2</v>
      </c>
      <c r="F41" s="59">
        <v>1</v>
      </c>
      <c r="G41" s="59">
        <v>0</v>
      </c>
      <c r="H41" s="59">
        <v>1</v>
      </c>
      <c r="I41" s="59">
        <v>1</v>
      </c>
      <c r="J41" s="59">
        <v>0</v>
      </c>
      <c r="K41" s="59">
        <v>1</v>
      </c>
      <c r="L41" s="59">
        <v>5</v>
      </c>
      <c r="M41" s="59">
        <v>2</v>
      </c>
      <c r="N41" s="59">
        <v>1</v>
      </c>
      <c r="O41" s="59">
        <v>1</v>
      </c>
      <c r="P41" s="60">
        <v>5</v>
      </c>
      <c r="Q41" s="61">
        <f>SUM(E41:O41)</f>
        <v>15</v>
      </c>
      <c r="R41" s="62">
        <f>SUM(E41:K41)</f>
        <v>6</v>
      </c>
      <c r="S41" s="63">
        <f>R41/Q41*100</f>
        <v>40</v>
      </c>
      <c r="T41" s="64"/>
      <c r="U41" s="63">
        <f>(E41*4+F41*3.67+G41*3.33+H41*3+I41*2.67+J41*2.33+K41*2+L41*1.67+M41*1.33+N41*1)/Q41</f>
        <v>2.09</v>
      </c>
      <c r="V41" s="65"/>
    </row>
    <row r="42" spans="1:22" ht="15.75" thickBot="1" x14ac:dyDescent="0.3">
      <c r="A42" s="115"/>
      <c r="B42" s="117"/>
      <c r="C42" s="8">
        <v>24</v>
      </c>
      <c r="D42" s="8" t="s">
        <v>29</v>
      </c>
      <c r="E42" s="11">
        <v>3</v>
      </c>
      <c r="F42" s="1">
        <v>3</v>
      </c>
      <c r="G42" s="1">
        <v>2</v>
      </c>
      <c r="H42" s="1">
        <v>0</v>
      </c>
      <c r="I42" s="1">
        <v>1</v>
      </c>
      <c r="J42" s="1">
        <v>0</v>
      </c>
      <c r="K42" s="1">
        <v>2</v>
      </c>
      <c r="L42" s="1">
        <v>4</v>
      </c>
      <c r="M42" s="1">
        <v>1</v>
      </c>
      <c r="N42" s="1">
        <v>2</v>
      </c>
      <c r="O42" s="1">
        <v>6</v>
      </c>
      <c r="P42" s="2">
        <v>0</v>
      </c>
      <c r="Q42" s="11">
        <f>SUM(E42:O42)</f>
        <v>24</v>
      </c>
      <c r="R42" s="1">
        <f t="shared" ref="R42:R45" si="29">SUM(E42:K42)</f>
        <v>11</v>
      </c>
      <c r="S42" s="13">
        <f t="shared" ref="S42:S45" si="30">R42/Q42*100</f>
        <v>45.833333333333329</v>
      </c>
      <c r="T42" s="26">
        <f>S41-S42</f>
        <v>-5.8333333333333286</v>
      </c>
      <c r="U42" s="13">
        <f t="shared" ref="U42:U45" si="31">(E42*4+F42*3.67+G42*3.33+H42*3+I42*2.67+J42*2.33+K42*2+L42*1.67+M42*1.33+N42*1)/Q42</f>
        <v>1.9312499999999997</v>
      </c>
      <c r="V42" s="45">
        <f>U41-U42</f>
        <v>0.15875000000000017</v>
      </c>
    </row>
    <row r="43" spans="1:22" ht="15.75" thickBot="1" x14ac:dyDescent="0.3">
      <c r="A43" s="110" t="s">
        <v>26</v>
      </c>
      <c r="B43" s="111"/>
      <c r="C43" s="22">
        <v>20</v>
      </c>
      <c r="D43" s="22"/>
      <c r="E43" s="25">
        <v>3</v>
      </c>
      <c r="F43" s="23">
        <v>0</v>
      </c>
      <c r="G43" s="23">
        <v>2</v>
      </c>
      <c r="H43" s="23">
        <v>2</v>
      </c>
      <c r="I43" s="23">
        <v>2</v>
      </c>
      <c r="J43" s="23">
        <v>2</v>
      </c>
      <c r="K43" s="23">
        <v>2</v>
      </c>
      <c r="L43" s="23">
        <v>3</v>
      </c>
      <c r="M43" s="23">
        <v>3</v>
      </c>
      <c r="N43" s="23">
        <v>1</v>
      </c>
      <c r="O43" s="23">
        <v>0</v>
      </c>
      <c r="P43" s="24">
        <v>0</v>
      </c>
      <c r="Q43" s="11">
        <f t="shared" ref="Q43:Q45" si="32">SUM(E43:O43)</f>
        <v>20</v>
      </c>
      <c r="R43" s="1">
        <f t="shared" si="29"/>
        <v>13</v>
      </c>
      <c r="S43" s="13">
        <f t="shared" si="30"/>
        <v>65</v>
      </c>
      <c r="T43" s="13"/>
      <c r="U43" s="13">
        <f t="shared" si="31"/>
        <v>2.4329999999999998</v>
      </c>
      <c r="V43" s="46"/>
    </row>
    <row r="44" spans="1:22" ht="15.75" thickBot="1" x14ac:dyDescent="0.3">
      <c r="A44" s="110" t="s">
        <v>27</v>
      </c>
      <c r="B44" s="111"/>
      <c r="C44" s="22">
        <v>20</v>
      </c>
      <c r="D44" s="22"/>
      <c r="E44" s="25">
        <v>1</v>
      </c>
      <c r="F44" s="23">
        <v>0</v>
      </c>
      <c r="G44" s="23">
        <v>3</v>
      </c>
      <c r="H44" s="23">
        <v>0</v>
      </c>
      <c r="I44" s="23">
        <v>0</v>
      </c>
      <c r="J44" s="23">
        <v>1</v>
      </c>
      <c r="K44" s="23">
        <v>4</v>
      </c>
      <c r="L44" s="23">
        <v>1</v>
      </c>
      <c r="M44" s="23">
        <v>1</v>
      </c>
      <c r="N44" s="23">
        <v>5</v>
      </c>
      <c r="O44" s="23">
        <v>4</v>
      </c>
      <c r="P44" s="24">
        <v>0</v>
      </c>
      <c r="Q44" s="11">
        <f t="shared" si="32"/>
        <v>20</v>
      </c>
      <c r="R44" s="1">
        <f t="shared" si="29"/>
        <v>9</v>
      </c>
      <c r="S44" s="13">
        <f t="shared" si="30"/>
        <v>45</v>
      </c>
      <c r="T44" s="31"/>
      <c r="U44" s="13">
        <f t="shared" si="31"/>
        <v>1.6160000000000001</v>
      </c>
      <c r="V44" s="46"/>
    </row>
    <row r="45" spans="1:22" ht="15.75" thickBot="1" x14ac:dyDescent="0.3">
      <c r="A45" s="112" t="s">
        <v>28</v>
      </c>
      <c r="B45" s="113"/>
      <c r="C45" s="9">
        <v>20</v>
      </c>
      <c r="D45" s="9"/>
      <c r="E45" s="12">
        <v>2</v>
      </c>
      <c r="F45" s="4">
        <v>2</v>
      </c>
      <c r="G45" s="4">
        <v>1</v>
      </c>
      <c r="H45" s="4">
        <v>2</v>
      </c>
      <c r="I45" s="4">
        <v>0</v>
      </c>
      <c r="J45" s="4">
        <v>3</v>
      </c>
      <c r="K45" s="4">
        <v>4</v>
      </c>
      <c r="L45" s="4">
        <v>5</v>
      </c>
      <c r="M45" s="4">
        <v>1</v>
      </c>
      <c r="N45" s="4">
        <v>0</v>
      </c>
      <c r="O45" s="4">
        <v>0</v>
      </c>
      <c r="P45" s="10">
        <v>0</v>
      </c>
      <c r="Q45" s="12">
        <f t="shared" si="32"/>
        <v>20</v>
      </c>
      <c r="R45" s="4">
        <f t="shared" si="29"/>
        <v>14</v>
      </c>
      <c r="S45" s="30">
        <f t="shared" si="30"/>
        <v>70</v>
      </c>
      <c r="T45" s="30"/>
      <c r="U45" s="30">
        <f t="shared" si="31"/>
        <v>2.4670000000000001</v>
      </c>
      <c r="V45" s="47"/>
    </row>
    <row r="46" spans="1:22" x14ac:dyDescent="0.25">
      <c r="A46" s="114">
        <v>9</v>
      </c>
      <c r="B46" s="116" t="s">
        <v>47</v>
      </c>
      <c r="C46" s="57">
        <v>11</v>
      </c>
      <c r="D46" s="57" t="s">
        <v>23</v>
      </c>
      <c r="E46" s="58">
        <v>2</v>
      </c>
      <c r="F46" s="59">
        <v>0</v>
      </c>
      <c r="G46" s="59">
        <v>0</v>
      </c>
      <c r="H46" s="59">
        <v>0</v>
      </c>
      <c r="I46" s="59">
        <v>1</v>
      </c>
      <c r="J46" s="59">
        <v>0</v>
      </c>
      <c r="K46" s="59">
        <v>1</v>
      </c>
      <c r="L46" s="59">
        <v>1</v>
      </c>
      <c r="M46" s="59">
        <v>1</v>
      </c>
      <c r="N46" s="59">
        <v>2</v>
      </c>
      <c r="O46" s="59">
        <v>1</v>
      </c>
      <c r="P46" s="60">
        <v>2</v>
      </c>
      <c r="Q46" s="61">
        <f>SUM(E46:O46)</f>
        <v>9</v>
      </c>
      <c r="R46" s="62">
        <f>SUM(E46:K46)</f>
        <v>4</v>
      </c>
      <c r="S46" s="63">
        <f>R46/Q46*100</f>
        <v>44.444444444444443</v>
      </c>
      <c r="T46" s="64"/>
      <c r="U46" s="63">
        <f>(E46*4+F46*3.67+G46*3.33+H46*3+I46*2.67+J46*2.33+K46*2+L46*1.67+M46*1.33+N46*1)/Q46</f>
        <v>1.9633333333333336</v>
      </c>
      <c r="V46" s="65"/>
    </row>
    <row r="47" spans="1:22" ht="15.75" thickBot="1" x14ac:dyDescent="0.3">
      <c r="A47" s="115"/>
      <c r="B47" s="117"/>
      <c r="C47" s="8">
        <v>22</v>
      </c>
      <c r="D47" s="8" t="s">
        <v>29</v>
      </c>
      <c r="E47" s="11">
        <v>1</v>
      </c>
      <c r="F47" s="1">
        <v>2</v>
      </c>
      <c r="G47" s="1">
        <v>2</v>
      </c>
      <c r="H47" s="1">
        <v>1</v>
      </c>
      <c r="I47" s="1">
        <v>0</v>
      </c>
      <c r="J47" s="1">
        <v>5</v>
      </c>
      <c r="K47" s="1">
        <v>1</v>
      </c>
      <c r="L47" s="1">
        <v>2</v>
      </c>
      <c r="M47" s="1">
        <v>4</v>
      </c>
      <c r="N47" s="1">
        <v>2</v>
      </c>
      <c r="O47" s="1">
        <v>2</v>
      </c>
      <c r="P47" s="2">
        <v>0</v>
      </c>
      <c r="Q47" s="11">
        <f>SUM(E47:O47)</f>
        <v>22</v>
      </c>
      <c r="R47" s="1">
        <f t="shared" ref="R47:R50" si="33">SUM(E47:K47)</f>
        <v>12</v>
      </c>
      <c r="S47" s="13">
        <f t="shared" ref="S47:S50" si="34">R47/Q47*100</f>
        <v>54.54545454545454</v>
      </c>
      <c r="T47" s="26">
        <f>S46-S47</f>
        <v>-10.101010101010097</v>
      </c>
      <c r="U47" s="13">
        <f>(E47*4+F47*3.67+G47*3.33+H47*3+I47*2.67+J47*2.33+K47*2+L47*1.67+M47*1.33+N47*1)/Q47</f>
        <v>2.0595454545454541</v>
      </c>
      <c r="V47" s="45">
        <f>U46-U47</f>
        <v>-9.6212121212120527E-2</v>
      </c>
    </row>
    <row r="48" spans="1:22" ht="15.75" thickBot="1" x14ac:dyDescent="0.3">
      <c r="A48" s="110" t="s">
        <v>26</v>
      </c>
      <c r="B48" s="111"/>
      <c r="C48" s="22">
        <v>11</v>
      </c>
      <c r="D48" s="22"/>
      <c r="E48" s="25">
        <v>1</v>
      </c>
      <c r="F48" s="23">
        <v>1</v>
      </c>
      <c r="G48" s="23">
        <v>0</v>
      </c>
      <c r="H48" s="23">
        <v>0</v>
      </c>
      <c r="I48" s="23">
        <v>0</v>
      </c>
      <c r="J48" s="23">
        <v>1</v>
      </c>
      <c r="K48" s="23">
        <v>1</v>
      </c>
      <c r="L48" s="23">
        <v>0</v>
      </c>
      <c r="M48" s="23">
        <v>2</v>
      </c>
      <c r="N48" s="23">
        <v>0</v>
      </c>
      <c r="O48" s="23">
        <v>5</v>
      </c>
      <c r="P48" s="24">
        <v>0</v>
      </c>
      <c r="Q48" s="11">
        <f t="shared" ref="Q48:Q49" si="35">SUM(E48:O48)</f>
        <v>11</v>
      </c>
      <c r="R48" s="1">
        <f t="shared" si="33"/>
        <v>4</v>
      </c>
      <c r="S48" s="13">
        <f t="shared" si="34"/>
        <v>36.363636363636367</v>
      </c>
      <c r="T48" s="13"/>
      <c r="U48" s="13">
        <f t="shared" ref="U48:U50" si="36">(E48*4+F48*3.67+G48*3.33+H48*3+I48*2.67+J48*2.33+K48*2+L48*1.67+M48*1.33+N48*1)/Q48</f>
        <v>1.3327272727272728</v>
      </c>
      <c r="V48" s="46"/>
    </row>
    <row r="49" spans="1:22" ht="15" customHeight="1" thickBot="1" x14ac:dyDescent="0.3">
      <c r="A49" s="110" t="s">
        <v>27</v>
      </c>
      <c r="B49" s="111"/>
      <c r="C49" s="22">
        <v>11</v>
      </c>
      <c r="D49" s="22"/>
      <c r="E49" s="25">
        <v>1</v>
      </c>
      <c r="F49" s="23">
        <v>1</v>
      </c>
      <c r="G49" s="23">
        <v>0</v>
      </c>
      <c r="H49" s="23">
        <v>0</v>
      </c>
      <c r="I49" s="23">
        <v>0</v>
      </c>
      <c r="J49" s="23">
        <v>1</v>
      </c>
      <c r="K49" s="23">
        <v>1</v>
      </c>
      <c r="L49" s="23">
        <v>0</v>
      </c>
      <c r="M49" s="23">
        <v>2</v>
      </c>
      <c r="N49" s="23">
        <v>0</v>
      </c>
      <c r="O49" s="23">
        <v>5</v>
      </c>
      <c r="P49" s="24">
        <v>0</v>
      </c>
      <c r="Q49" s="11">
        <f t="shared" si="35"/>
        <v>11</v>
      </c>
      <c r="R49" s="1">
        <f t="shared" si="33"/>
        <v>4</v>
      </c>
      <c r="S49" s="13">
        <f t="shared" si="34"/>
        <v>36.363636363636367</v>
      </c>
      <c r="T49" s="31"/>
      <c r="U49" s="13">
        <f t="shared" si="36"/>
        <v>1.3327272727272728</v>
      </c>
      <c r="V49" s="46"/>
    </row>
    <row r="50" spans="1:22" ht="15.75" thickBot="1" x14ac:dyDescent="0.3">
      <c r="A50" s="112" t="s">
        <v>28</v>
      </c>
      <c r="B50" s="113"/>
      <c r="C50" s="22">
        <v>11</v>
      </c>
      <c r="D50" s="9"/>
      <c r="E50" s="25">
        <v>2</v>
      </c>
      <c r="F50" s="23">
        <v>2</v>
      </c>
      <c r="G50" s="23">
        <v>1</v>
      </c>
      <c r="H50" s="23">
        <v>1</v>
      </c>
      <c r="I50" s="23">
        <v>0</v>
      </c>
      <c r="J50" s="23">
        <v>0</v>
      </c>
      <c r="K50" s="23">
        <v>1</v>
      </c>
      <c r="L50" s="23">
        <v>1</v>
      </c>
      <c r="M50" s="23">
        <v>2</v>
      </c>
      <c r="N50" s="23">
        <v>1</v>
      </c>
      <c r="O50" s="23">
        <v>0</v>
      </c>
      <c r="P50" s="24">
        <v>0</v>
      </c>
      <c r="Q50" s="25">
        <f>SUM(E50:O50)</f>
        <v>11</v>
      </c>
      <c r="R50" s="23">
        <f t="shared" si="33"/>
        <v>7</v>
      </c>
      <c r="S50" s="31">
        <f t="shared" si="34"/>
        <v>63.636363636363633</v>
      </c>
      <c r="T50" s="31"/>
      <c r="U50" s="31">
        <f t="shared" si="36"/>
        <v>2.6363636363636367</v>
      </c>
      <c r="V50" s="49"/>
    </row>
    <row r="51" spans="1:22" x14ac:dyDescent="0.25">
      <c r="A51" s="114">
        <v>10</v>
      </c>
      <c r="B51" s="116" t="s">
        <v>37</v>
      </c>
      <c r="C51" s="57">
        <v>18</v>
      </c>
      <c r="D51" s="57" t="s">
        <v>23</v>
      </c>
      <c r="E51" s="58">
        <v>0</v>
      </c>
      <c r="F51" s="59">
        <v>2</v>
      </c>
      <c r="G51" s="59">
        <v>1</v>
      </c>
      <c r="H51" s="59">
        <v>0</v>
      </c>
      <c r="I51" s="59">
        <v>0</v>
      </c>
      <c r="J51" s="59">
        <v>1</v>
      </c>
      <c r="K51" s="59">
        <v>2</v>
      </c>
      <c r="L51" s="59">
        <v>2</v>
      </c>
      <c r="M51" s="59">
        <v>4</v>
      </c>
      <c r="N51" s="59">
        <v>1</v>
      </c>
      <c r="O51" s="59">
        <v>4</v>
      </c>
      <c r="P51" s="60">
        <v>1</v>
      </c>
      <c r="Q51" s="61">
        <f>SUM(E51:O51)</f>
        <v>17</v>
      </c>
      <c r="R51" s="62">
        <f>SUM(E51:K51)</f>
        <v>6</v>
      </c>
      <c r="S51" s="63">
        <f>R51/Q51*100</f>
        <v>35.294117647058826</v>
      </c>
      <c r="T51" s="64"/>
      <c r="U51" s="63">
        <f>(E51*4+F51*3.67+G51*3.33+H51*3+I51*2.67+J51*2.33+K51*2+L51*1.67+M51*1.33+N51*1)/Q51</f>
        <v>1.5682352941176472</v>
      </c>
      <c r="V51" s="65"/>
    </row>
    <row r="52" spans="1:22" ht="15.75" thickBot="1" x14ac:dyDescent="0.3">
      <c r="A52" s="115"/>
      <c r="B52" s="117"/>
      <c r="C52" s="8">
        <v>34</v>
      </c>
      <c r="D52" s="8" t="s">
        <v>29</v>
      </c>
      <c r="E52" s="11">
        <v>0</v>
      </c>
      <c r="F52" s="1">
        <v>0</v>
      </c>
      <c r="G52" s="1">
        <v>0</v>
      </c>
      <c r="H52" s="1">
        <v>1</v>
      </c>
      <c r="I52" s="1">
        <v>0</v>
      </c>
      <c r="J52" s="1">
        <v>2</v>
      </c>
      <c r="K52" s="1">
        <v>3</v>
      </c>
      <c r="L52" s="1">
        <v>4</v>
      </c>
      <c r="M52" s="1">
        <v>6</v>
      </c>
      <c r="N52" s="1">
        <v>5</v>
      </c>
      <c r="O52" s="1">
        <v>12</v>
      </c>
      <c r="P52" s="2">
        <v>1</v>
      </c>
      <c r="Q52" s="11">
        <f>SUM(E52:O52)</f>
        <v>33</v>
      </c>
      <c r="R52" s="1">
        <f t="shared" ref="R52:R55" si="37">SUM(E52:K52)</f>
        <v>6</v>
      </c>
      <c r="S52" s="13">
        <f t="shared" ref="S52:S55" si="38">R52/Q52*100</f>
        <v>18.181818181818183</v>
      </c>
      <c r="T52" s="26">
        <f>S51-S52</f>
        <v>17.112299465240643</v>
      </c>
      <c r="U52" s="13">
        <f t="shared" ref="U52:U55" si="39">(E52*4+F52*3.67+G52*3.33+H52*3+I52*2.67+J52*2.33+K52*2+L52*1.67+M52*1.33+N52*1)/Q52</f>
        <v>1.0096969696969698</v>
      </c>
      <c r="V52" s="45">
        <f>U51-U52</f>
        <v>0.55853832442067741</v>
      </c>
    </row>
    <row r="53" spans="1:22" ht="15.75" thickBot="1" x14ac:dyDescent="0.3">
      <c r="A53" s="110" t="s">
        <v>26</v>
      </c>
      <c r="B53" s="111"/>
      <c r="C53" s="22">
        <v>17</v>
      </c>
      <c r="D53" s="22"/>
      <c r="E53" s="25">
        <v>0</v>
      </c>
      <c r="F53" s="23">
        <v>0</v>
      </c>
      <c r="G53" s="23">
        <v>0</v>
      </c>
      <c r="H53" s="23">
        <v>1</v>
      </c>
      <c r="I53" s="23">
        <v>0</v>
      </c>
      <c r="J53" s="23">
        <v>1</v>
      </c>
      <c r="K53" s="23">
        <v>2</v>
      </c>
      <c r="L53" s="23">
        <v>1</v>
      </c>
      <c r="M53" s="23">
        <v>3</v>
      </c>
      <c r="N53" s="23">
        <v>3</v>
      </c>
      <c r="O53" s="23">
        <v>6</v>
      </c>
      <c r="P53" s="24">
        <v>0</v>
      </c>
      <c r="Q53" s="11">
        <f t="shared" ref="Q53:Q55" si="40">SUM(E53:O53)</f>
        <v>17</v>
      </c>
      <c r="R53" s="1">
        <f t="shared" si="37"/>
        <v>4</v>
      </c>
      <c r="S53" s="13">
        <f t="shared" si="38"/>
        <v>23.52941176470588</v>
      </c>
      <c r="T53" s="13"/>
      <c r="U53" s="13">
        <f t="shared" si="39"/>
        <v>1.0582352941176472</v>
      </c>
      <c r="V53" s="46"/>
    </row>
    <row r="54" spans="1:22" ht="15.75" thickBot="1" x14ac:dyDescent="0.3">
      <c r="A54" s="110" t="s">
        <v>27</v>
      </c>
      <c r="B54" s="111"/>
      <c r="C54" s="22">
        <v>17</v>
      </c>
      <c r="D54" s="22"/>
      <c r="E54" s="25">
        <v>0</v>
      </c>
      <c r="F54" s="23">
        <v>0</v>
      </c>
      <c r="G54" s="23">
        <v>0</v>
      </c>
      <c r="H54" s="23">
        <v>1</v>
      </c>
      <c r="I54" s="23">
        <v>0</v>
      </c>
      <c r="J54" s="23">
        <v>1</v>
      </c>
      <c r="K54" s="23">
        <v>2</v>
      </c>
      <c r="L54" s="23">
        <v>1</v>
      </c>
      <c r="M54" s="23">
        <v>3</v>
      </c>
      <c r="N54" s="23">
        <v>3</v>
      </c>
      <c r="O54" s="23">
        <v>6</v>
      </c>
      <c r="P54" s="24">
        <v>0</v>
      </c>
      <c r="Q54" s="11">
        <f t="shared" si="40"/>
        <v>17</v>
      </c>
      <c r="R54" s="1">
        <f t="shared" si="37"/>
        <v>4</v>
      </c>
      <c r="S54" s="13">
        <f t="shared" si="38"/>
        <v>23.52941176470588</v>
      </c>
      <c r="T54" s="31"/>
      <c r="U54" s="13">
        <f t="shared" si="39"/>
        <v>1.0582352941176472</v>
      </c>
      <c r="V54" s="46"/>
    </row>
    <row r="55" spans="1:22" ht="15.75" thickBot="1" x14ac:dyDescent="0.3">
      <c r="A55" s="112" t="s">
        <v>28</v>
      </c>
      <c r="B55" s="113"/>
      <c r="C55" s="9">
        <v>17</v>
      </c>
      <c r="D55" s="9"/>
      <c r="E55" s="12">
        <v>1</v>
      </c>
      <c r="F55" s="4">
        <v>3</v>
      </c>
      <c r="G55" s="4">
        <v>3</v>
      </c>
      <c r="H55" s="4">
        <v>1</v>
      </c>
      <c r="I55" s="4">
        <v>1</v>
      </c>
      <c r="J55" s="4">
        <v>1</v>
      </c>
      <c r="K55" s="4">
        <v>1</v>
      </c>
      <c r="L55" s="4">
        <v>1</v>
      </c>
      <c r="M55" s="4">
        <v>1</v>
      </c>
      <c r="N55" s="4">
        <v>1</v>
      </c>
      <c r="O55" s="4">
        <v>3</v>
      </c>
      <c r="P55" s="10">
        <v>0</v>
      </c>
      <c r="Q55" s="12">
        <f t="shared" si="40"/>
        <v>17</v>
      </c>
      <c r="R55" s="4">
        <f t="shared" si="37"/>
        <v>11</v>
      </c>
      <c r="S55" s="30">
        <f t="shared" si="38"/>
        <v>64.705882352941174</v>
      </c>
      <c r="T55" s="30"/>
      <c r="U55" s="30">
        <f t="shared" si="39"/>
        <v>2.2941176470588234</v>
      </c>
      <c r="V55" s="47"/>
    </row>
    <row r="56" spans="1:22" x14ac:dyDescent="0.25">
      <c r="A56" s="114">
        <v>11</v>
      </c>
      <c r="B56" s="116" t="s">
        <v>36</v>
      </c>
      <c r="C56" s="57">
        <v>42</v>
      </c>
      <c r="D56" s="57" t="s">
        <v>23</v>
      </c>
      <c r="E56" s="58">
        <v>1</v>
      </c>
      <c r="F56" s="59">
        <v>2</v>
      </c>
      <c r="G56" s="59">
        <v>2</v>
      </c>
      <c r="H56" s="59">
        <v>2</v>
      </c>
      <c r="I56" s="59">
        <v>2</v>
      </c>
      <c r="J56" s="59">
        <v>2</v>
      </c>
      <c r="K56" s="59">
        <v>4</v>
      </c>
      <c r="L56" s="59">
        <v>8</v>
      </c>
      <c r="M56" s="59">
        <v>3</v>
      </c>
      <c r="N56" s="59">
        <v>6</v>
      </c>
      <c r="O56" s="59">
        <v>10</v>
      </c>
      <c r="P56" s="60">
        <v>0</v>
      </c>
      <c r="Q56" s="61">
        <f>SUM(E56:O56)</f>
        <v>42</v>
      </c>
      <c r="R56" s="62">
        <f>SUM(E56:K56)</f>
        <v>15</v>
      </c>
      <c r="S56" s="63">
        <f>R56/Q56*100</f>
        <v>35.714285714285715</v>
      </c>
      <c r="T56" s="64"/>
      <c r="U56" s="63">
        <f>(E56*4+F56*3.67+G56*3.33+H56*3+I56*2.67+J56*2.33+K56*2+L56*1.67+M56*1.33+N56*1)/Q56</f>
        <v>1.5559523809523808</v>
      </c>
      <c r="V56" s="65"/>
    </row>
    <row r="57" spans="1:22" ht="15.75" thickBot="1" x14ac:dyDescent="0.3">
      <c r="A57" s="115"/>
      <c r="B57" s="117"/>
      <c r="C57" s="8">
        <v>60</v>
      </c>
      <c r="D57" s="8" t="s">
        <v>29</v>
      </c>
      <c r="E57" s="11">
        <v>0</v>
      </c>
      <c r="F57" s="1">
        <v>1</v>
      </c>
      <c r="G57" s="1">
        <v>3</v>
      </c>
      <c r="H57" s="1">
        <v>3</v>
      </c>
      <c r="I57" s="1">
        <v>1</v>
      </c>
      <c r="J57" s="1">
        <v>4</v>
      </c>
      <c r="K57" s="1">
        <v>3</v>
      </c>
      <c r="L57" s="1">
        <v>1</v>
      </c>
      <c r="M57" s="1">
        <v>5</v>
      </c>
      <c r="N57" s="1">
        <v>7</v>
      </c>
      <c r="O57" s="1">
        <v>32</v>
      </c>
      <c r="P57" s="2">
        <v>0</v>
      </c>
      <c r="Q57" s="11">
        <f>SUM(E57:O57)</f>
        <v>60</v>
      </c>
      <c r="R57" s="1">
        <f t="shared" ref="R57:R60" si="41">SUM(E57:K57)</f>
        <v>15</v>
      </c>
      <c r="S57" s="13">
        <f t="shared" ref="S57:S60" si="42">R57/Q57*100</f>
        <v>25</v>
      </c>
      <c r="T57" s="26">
        <f>S56-S57</f>
        <v>10.714285714285715</v>
      </c>
      <c r="U57" s="13">
        <f t="shared" ref="U57:U60" si="43">(E57*4+F57*3.67+G57*3.33+H57*3+I57*2.67+J57*2.33+K57*2+L57*1.67+M57*1.33+N57*1)/Q57</f>
        <v>0.93283333333333329</v>
      </c>
      <c r="V57" s="45">
        <f>U56-U57</f>
        <v>0.62311904761904746</v>
      </c>
    </row>
    <row r="58" spans="1:22" ht="15.75" thickBot="1" x14ac:dyDescent="0.3">
      <c r="A58" s="110" t="s">
        <v>26</v>
      </c>
      <c r="B58" s="111"/>
      <c r="C58" s="22">
        <v>42</v>
      </c>
      <c r="D58" s="22"/>
      <c r="E58" s="25">
        <v>0</v>
      </c>
      <c r="F58" s="23">
        <v>1</v>
      </c>
      <c r="G58" s="23">
        <v>2</v>
      </c>
      <c r="H58" s="23">
        <v>2</v>
      </c>
      <c r="I58" s="23">
        <v>2</v>
      </c>
      <c r="J58" s="23">
        <v>2</v>
      </c>
      <c r="K58" s="23">
        <v>3</v>
      </c>
      <c r="L58" s="23">
        <v>4</v>
      </c>
      <c r="M58" s="23">
        <v>5</v>
      </c>
      <c r="N58" s="23">
        <v>7</v>
      </c>
      <c r="O58" s="23">
        <v>14</v>
      </c>
      <c r="P58" s="24">
        <v>0</v>
      </c>
      <c r="Q58" s="11">
        <f t="shared" ref="Q58:Q60" si="44">SUM(E58:O58)</f>
        <v>42</v>
      </c>
      <c r="R58" s="1">
        <f t="shared" si="41"/>
        <v>12</v>
      </c>
      <c r="S58" s="13">
        <f t="shared" si="42"/>
        <v>28.571428571428569</v>
      </c>
      <c r="T58" s="13"/>
      <c r="U58" s="13">
        <f t="shared" si="43"/>
        <v>1.2538095238095237</v>
      </c>
      <c r="V58" s="46"/>
    </row>
    <row r="59" spans="1:22" ht="15.75" thickBot="1" x14ac:dyDescent="0.3">
      <c r="A59" s="110" t="s">
        <v>27</v>
      </c>
      <c r="B59" s="111"/>
      <c r="C59" s="22">
        <v>42</v>
      </c>
      <c r="D59" s="22"/>
      <c r="E59" s="25">
        <v>0</v>
      </c>
      <c r="F59" s="23">
        <v>0</v>
      </c>
      <c r="G59" s="23">
        <v>1</v>
      </c>
      <c r="H59" s="23">
        <v>1</v>
      </c>
      <c r="I59" s="23">
        <v>0</v>
      </c>
      <c r="J59" s="23">
        <v>5</v>
      </c>
      <c r="K59" s="23">
        <v>6</v>
      </c>
      <c r="L59" s="23">
        <v>0</v>
      </c>
      <c r="M59" s="23">
        <v>5</v>
      </c>
      <c r="N59" s="23">
        <v>10</v>
      </c>
      <c r="O59" s="23">
        <v>14</v>
      </c>
      <c r="P59" s="24">
        <v>0</v>
      </c>
      <c r="Q59" s="11">
        <f t="shared" si="44"/>
        <v>42</v>
      </c>
      <c r="R59" s="1">
        <f t="shared" si="41"/>
        <v>13</v>
      </c>
      <c r="S59" s="13">
        <f t="shared" si="42"/>
        <v>30.952380952380953</v>
      </c>
      <c r="T59" s="31"/>
      <c r="U59" s="13">
        <f t="shared" si="43"/>
        <v>1.1102380952380952</v>
      </c>
      <c r="V59" s="46"/>
    </row>
    <row r="60" spans="1:22" ht="15.75" thickBot="1" x14ac:dyDescent="0.3">
      <c r="A60" s="112" t="s">
        <v>28</v>
      </c>
      <c r="B60" s="113"/>
      <c r="C60" s="9">
        <v>42</v>
      </c>
      <c r="D60" s="9"/>
      <c r="E60" s="12">
        <v>1</v>
      </c>
      <c r="F60" s="4">
        <v>1</v>
      </c>
      <c r="G60" s="4">
        <v>3</v>
      </c>
      <c r="H60" s="4">
        <v>3</v>
      </c>
      <c r="I60" s="4">
        <v>3</v>
      </c>
      <c r="J60" s="4">
        <v>5</v>
      </c>
      <c r="K60" s="4">
        <v>10</v>
      </c>
      <c r="L60" s="4">
        <v>2</v>
      </c>
      <c r="M60" s="4">
        <v>3</v>
      </c>
      <c r="N60" s="4">
        <v>5</v>
      </c>
      <c r="O60" s="4">
        <v>6</v>
      </c>
      <c r="P60" s="10">
        <v>0</v>
      </c>
      <c r="Q60" s="12">
        <f t="shared" si="44"/>
        <v>42</v>
      </c>
      <c r="R60" s="4">
        <f t="shared" si="41"/>
        <v>26</v>
      </c>
      <c r="S60" s="30">
        <f t="shared" si="42"/>
        <v>61.904761904761905</v>
      </c>
      <c r="T60" s="30"/>
      <c r="U60" s="30">
        <f t="shared" si="43"/>
        <v>1.8726190476190474</v>
      </c>
      <c r="V60" s="47"/>
    </row>
    <row r="61" spans="1:22" x14ac:dyDescent="0.25">
      <c r="A61" s="114">
        <v>12</v>
      </c>
      <c r="B61" s="116" t="s">
        <v>31</v>
      </c>
      <c r="C61" s="57">
        <v>15</v>
      </c>
      <c r="D61" s="57" t="s">
        <v>23</v>
      </c>
      <c r="E61" s="58">
        <v>0</v>
      </c>
      <c r="F61" s="59">
        <v>0</v>
      </c>
      <c r="G61" s="59">
        <v>0</v>
      </c>
      <c r="H61" s="59">
        <v>0</v>
      </c>
      <c r="I61" s="59">
        <v>1</v>
      </c>
      <c r="J61" s="59">
        <v>1</v>
      </c>
      <c r="K61" s="59">
        <v>4</v>
      </c>
      <c r="L61" s="59">
        <v>2</v>
      </c>
      <c r="M61" s="59">
        <v>2</v>
      </c>
      <c r="N61" s="59">
        <v>1</v>
      </c>
      <c r="O61" s="59">
        <v>4</v>
      </c>
      <c r="P61" s="60">
        <v>0</v>
      </c>
      <c r="Q61" s="61">
        <f>SUM(E61:O61)</f>
        <v>15</v>
      </c>
      <c r="R61" s="62">
        <f>SUM(E61:K61)</f>
        <v>6</v>
      </c>
      <c r="S61" s="63">
        <f>R61/Q61*100</f>
        <v>40</v>
      </c>
      <c r="T61" s="64"/>
      <c r="U61" s="63">
        <f>(E61*4+F61*3.67+G61*3.33+H61*3+I61*2.67+J61*2.33+K61*2+L61*1.67+M61*1.33+N61*1)/Q61</f>
        <v>1.3333333333333333</v>
      </c>
      <c r="V61" s="65"/>
    </row>
    <row r="62" spans="1:22" ht="15.75" thickBot="1" x14ac:dyDescent="0.3">
      <c r="A62" s="115"/>
      <c r="B62" s="117"/>
      <c r="C62" s="8">
        <v>16</v>
      </c>
      <c r="D62" s="8" t="s">
        <v>29</v>
      </c>
      <c r="E62" s="11">
        <v>0</v>
      </c>
      <c r="F62" s="1">
        <v>0</v>
      </c>
      <c r="G62" s="1">
        <v>0</v>
      </c>
      <c r="H62" s="1">
        <v>0</v>
      </c>
      <c r="I62" s="1">
        <v>1</v>
      </c>
      <c r="J62" s="1">
        <v>0</v>
      </c>
      <c r="K62" s="1">
        <v>1</v>
      </c>
      <c r="L62" s="1">
        <v>1</v>
      </c>
      <c r="M62" s="1">
        <v>4</v>
      </c>
      <c r="N62" s="1">
        <v>3</v>
      </c>
      <c r="O62" s="1">
        <v>6</v>
      </c>
      <c r="P62" s="2">
        <v>0</v>
      </c>
      <c r="Q62" s="11">
        <f>SUM(E62:O62)</f>
        <v>16</v>
      </c>
      <c r="R62" s="1">
        <f t="shared" ref="R62:R65" si="45">SUM(E62:K62)</f>
        <v>2</v>
      </c>
      <c r="S62" s="13">
        <f t="shared" ref="S62:S65" si="46">R62/Q62*100</f>
        <v>12.5</v>
      </c>
      <c r="T62" s="26">
        <f>S61-S62</f>
        <v>27.5</v>
      </c>
      <c r="U62" s="13">
        <f t="shared" ref="U62:U65" si="47">(E62*4+F62*3.67+G62*3.33+H62*3+I62*2.67+J62*2.33+K62*2+L62*1.67+M62*1.33+N62*1)/Q62</f>
        <v>0.91625000000000001</v>
      </c>
      <c r="V62" s="45">
        <f>U61-U62</f>
        <v>0.41708333333333325</v>
      </c>
    </row>
    <row r="63" spans="1:22" ht="15.75" thickBot="1" x14ac:dyDescent="0.3">
      <c r="A63" s="110" t="s">
        <v>26</v>
      </c>
      <c r="B63" s="111"/>
      <c r="C63" s="22">
        <v>15</v>
      </c>
      <c r="D63" s="22"/>
      <c r="E63" s="25">
        <v>0</v>
      </c>
      <c r="F63" s="23">
        <v>0</v>
      </c>
      <c r="G63" s="23">
        <v>0</v>
      </c>
      <c r="H63" s="23">
        <v>0</v>
      </c>
      <c r="I63" s="23">
        <v>1</v>
      </c>
      <c r="J63" s="23">
        <v>2</v>
      </c>
      <c r="K63" s="23">
        <v>4</v>
      </c>
      <c r="L63" s="23">
        <v>2</v>
      </c>
      <c r="M63" s="23">
        <v>2</v>
      </c>
      <c r="N63" s="23">
        <v>2</v>
      </c>
      <c r="O63" s="23">
        <v>2</v>
      </c>
      <c r="P63" s="24">
        <v>0</v>
      </c>
      <c r="Q63" s="11">
        <f t="shared" ref="Q63:Q65" si="48">SUM(E63:O63)</f>
        <v>15</v>
      </c>
      <c r="R63" s="1">
        <f t="shared" si="45"/>
        <v>7</v>
      </c>
      <c r="S63" s="13">
        <f t="shared" si="46"/>
        <v>46.666666666666664</v>
      </c>
      <c r="T63" s="13"/>
      <c r="U63" s="13">
        <f t="shared" si="47"/>
        <v>1.5553333333333335</v>
      </c>
      <c r="V63" s="46"/>
    </row>
    <row r="64" spans="1:22" ht="15.75" thickBot="1" x14ac:dyDescent="0.3">
      <c r="A64" s="110" t="s">
        <v>27</v>
      </c>
      <c r="B64" s="111"/>
      <c r="C64" s="22">
        <v>15</v>
      </c>
      <c r="D64" s="22"/>
      <c r="E64" s="25">
        <v>0</v>
      </c>
      <c r="F64" s="23">
        <v>0</v>
      </c>
      <c r="G64" s="23">
        <v>1</v>
      </c>
      <c r="H64" s="23">
        <v>0</v>
      </c>
      <c r="I64" s="23">
        <v>1</v>
      </c>
      <c r="J64" s="23">
        <v>0</v>
      </c>
      <c r="K64" s="23">
        <v>1</v>
      </c>
      <c r="L64" s="23">
        <v>3</v>
      </c>
      <c r="M64" s="23">
        <v>3</v>
      </c>
      <c r="N64" s="23">
        <v>2</v>
      </c>
      <c r="O64" s="23">
        <v>4</v>
      </c>
      <c r="P64" s="24">
        <v>0</v>
      </c>
      <c r="Q64" s="11">
        <f t="shared" si="48"/>
        <v>15</v>
      </c>
      <c r="R64" s="1">
        <f t="shared" si="45"/>
        <v>3</v>
      </c>
      <c r="S64" s="13">
        <f t="shared" si="46"/>
        <v>20</v>
      </c>
      <c r="T64" s="31"/>
      <c r="U64" s="13">
        <f t="shared" si="47"/>
        <v>1.2666666666666666</v>
      </c>
      <c r="V64" s="46"/>
    </row>
    <row r="65" spans="1:22" ht="15.75" thickBot="1" x14ac:dyDescent="0.3">
      <c r="A65" s="112" t="s">
        <v>28</v>
      </c>
      <c r="B65" s="113"/>
      <c r="C65" s="9">
        <v>15</v>
      </c>
      <c r="D65" s="9"/>
      <c r="E65" s="12">
        <v>0</v>
      </c>
      <c r="F65" s="4">
        <v>0</v>
      </c>
      <c r="G65" s="4">
        <v>1</v>
      </c>
      <c r="H65" s="4">
        <v>2</v>
      </c>
      <c r="I65" s="4">
        <v>2</v>
      </c>
      <c r="J65" s="4">
        <v>3</v>
      </c>
      <c r="K65" s="4">
        <v>3</v>
      </c>
      <c r="L65" s="4">
        <v>1</v>
      </c>
      <c r="M65" s="4">
        <v>1</v>
      </c>
      <c r="N65" s="4">
        <v>1</v>
      </c>
      <c r="O65" s="4">
        <v>1</v>
      </c>
      <c r="P65" s="10">
        <v>0</v>
      </c>
      <c r="Q65" s="12">
        <f t="shared" si="48"/>
        <v>15</v>
      </c>
      <c r="R65" s="4">
        <f t="shared" si="45"/>
        <v>11</v>
      </c>
      <c r="S65" s="30">
        <f t="shared" si="46"/>
        <v>73.333333333333329</v>
      </c>
      <c r="T65" s="30"/>
      <c r="U65" s="30">
        <f t="shared" si="47"/>
        <v>2.1106666666666665</v>
      </c>
      <c r="V65" s="47"/>
    </row>
    <row r="66" spans="1:22" x14ac:dyDescent="0.25">
      <c r="A66" s="114">
        <v>13</v>
      </c>
      <c r="B66" s="116" t="s">
        <v>42</v>
      </c>
      <c r="C66" s="57">
        <v>16</v>
      </c>
      <c r="D66" s="57" t="s">
        <v>23</v>
      </c>
      <c r="E66" s="58">
        <v>1</v>
      </c>
      <c r="F66" s="59">
        <v>0</v>
      </c>
      <c r="G66" s="59">
        <v>0</v>
      </c>
      <c r="H66" s="59">
        <v>0</v>
      </c>
      <c r="I66" s="59">
        <v>0</v>
      </c>
      <c r="J66" s="59">
        <v>1</v>
      </c>
      <c r="K66" s="59">
        <v>0</v>
      </c>
      <c r="L66" s="59">
        <v>0</v>
      </c>
      <c r="M66" s="59">
        <v>4</v>
      </c>
      <c r="N66" s="59">
        <v>2</v>
      </c>
      <c r="O66" s="59">
        <v>8</v>
      </c>
      <c r="P66" s="60">
        <v>0</v>
      </c>
      <c r="Q66" s="61">
        <f>SUM(E66:O66)</f>
        <v>16</v>
      </c>
      <c r="R66" s="62">
        <f>SUM(E66:K66)</f>
        <v>2</v>
      </c>
      <c r="S66" s="63">
        <f>R66/Q66*100</f>
        <v>12.5</v>
      </c>
      <c r="T66" s="64"/>
      <c r="U66" s="63">
        <f>(E66*4+F66*3.67+G66*3.33+H66*3+I66*2.67+J66*2.33+K66*2+L66*1.67+M66*1.33+N66*1)/Q66</f>
        <v>0.85312500000000002</v>
      </c>
      <c r="V66" s="65"/>
    </row>
    <row r="67" spans="1:22" ht="15.75" thickBot="1" x14ac:dyDescent="0.3">
      <c r="A67" s="115"/>
      <c r="B67" s="117"/>
      <c r="C67" s="8">
        <v>11</v>
      </c>
      <c r="D67" s="8" t="s">
        <v>29</v>
      </c>
      <c r="E67" s="11">
        <v>0</v>
      </c>
      <c r="F67" s="1">
        <v>0</v>
      </c>
      <c r="G67" s="1">
        <v>0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>
        <v>2</v>
      </c>
      <c r="N67" s="1">
        <v>0</v>
      </c>
      <c r="O67" s="1">
        <v>8</v>
      </c>
      <c r="P67" s="2">
        <v>0</v>
      </c>
      <c r="Q67" s="11">
        <f>SUM(E67:O67)</f>
        <v>11</v>
      </c>
      <c r="R67" s="1">
        <f t="shared" ref="R67:R70" si="49">SUM(E67:K67)</f>
        <v>1</v>
      </c>
      <c r="S67" s="13">
        <f t="shared" ref="S67:S70" si="50">R67/Q67*100</f>
        <v>9.0909090909090917</v>
      </c>
      <c r="T67" s="26">
        <f>S66-S67</f>
        <v>3.4090909090909083</v>
      </c>
      <c r="U67" s="13">
        <f>(E67*4+F67*3.67+G67*3.33+H67*3+I67*2.67+J67*2.33+K67*2+L67*1.67+M67*1.33+N67*1)/Q67</f>
        <v>0.45363636363636367</v>
      </c>
      <c r="V67" s="45">
        <f>U66-U67</f>
        <v>0.39948863636363635</v>
      </c>
    </row>
    <row r="68" spans="1:22" ht="15.75" thickBot="1" x14ac:dyDescent="0.3">
      <c r="A68" s="110" t="s">
        <v>26</v>
      </c>
      <c r="B68" s="111"/>
      <c r="C68" s="22">
        <v>16</v>
      </c>
      <c r="D68" s="22"/>
      <c r="E68" s="25">
        <v>0</v>
      </c>
      <c r="F68" s="23">
        <v>0</v>
      </c>
      <c r="G68" s="23">
        <v>0</v>
      </c>
      <c r="H68" s="23">
        <v>0</v>
      </c>
      <c r="I68" s="23">
        <v>1</v>
      </c>
      <c r="J68" s="23">
        <v>1</v>
      </c>
      <c r="K68" s="23">
        <v>1</v>
      </c>
      <c r="L68" s="23">
        <v>4</v>
      </c>
      <c r="M68" s="23">
        <v>4</v>
      </c>
      <c r="N68" s="23">
        <v>5</v>
      </c>
      <c r="O68" s="23">
        <v>0</v>
      </c>
      <c r="P68" s="24">
        <v>0</v>
      </c>
      <c r="Q68" s="11">
        <f t="shared" ref="Q68:Q69" si="51">SUM(E68:O68)</f>
        <v>16</v>
      </c>
      <c r="R68" s="1">
        <f t="shared" si="49"/>
        <v>3</v>
      </c>
      <c r="S68" s="13">
        <f t="shared" si="50"/>
        <v>18.75</v>
      </c>
      <c r="T68" s="13"/>
      <c r="U68" s="13">
        <f t="shared" ref="U68:U70" si="52">(E68*4+F68*3.67+G68*3.33+H68*3+I68*2.67+J68*2.33+K68*2+L68*1.67+M68*1.33+N68*1)/Q68</f>
        <v>1.5</v>
      </c>
      <c r="V68" s="46"/>
    </row>
    <row r="69" spans="1:22" ht="15.75" thickBot="1" x14ac:dyDescent="0.3">
      <c r="A69" s="110" t="s">
        <v>27</v>
      </c>
      <c r="B69" s="111"/>
      <c r="C69" s="22">
        <v>16</v>
      </c>
      <c r="D69" s="22"/>
      <c r="E69" s="25">
        <v>0</v>
      </c>
      <c r="F69" s="23">
        <v>0</v>
      </c>
      <c r="G69" s="23">
        <v>0</v>
      </c>
      <c r="H69" s="23">
        <v>0</v>
      </c>
      <c r="I69" s="23">
        <v>1</v>
      </c>
      <c r="J69" s="23">
        <v>1</v>
      </c>
      <c r="K69" s="23">
        <v>1</v>
      </c>
      <c r="L69" s="23">
        <v>4</v>
      </c>
      <c r="M69" s="23">
        <v>4</v>
      </c>
      <c r="N69" s="23">
        <v>5</v>
      </c>
      <c r="O69" s="23">
        <v>0</v>
      </c>
      <c r="P69" s="24">
        <v>0</v>
      </c>
      <c r="Q69" s="11">
        <f t="shared" si="51"/>
        <v>16</v>
      </c>
      <c r="R69" s="1">
        <f t="shared" si="49"/>
        <v>3</v>
      </c>
      <c r="S69" s="13">
        <f t="shared" si="50"/>
        <v>18.75</v>
      </c>
      <c r="T69" s="31"/>
      <c r="U69" s="13">
        <f t="shared" si="52"/>
        <v>1.5</v>
      </c>
      <c r="V69" s="46"/>
    </row>
    <row r="70" spans="1:22" ht="15.75" thickBot="1" x14ac:dyDescent="0.3">
      <c r="A70" s="112" t="s">
        <v>28</v>
      </c>
      <c r="B70" s="113"/>
      <c r="C70" s="9">
        <v>16</v>
      </c>
      <c r="D70" s="9"/>
      <c r="E70" s="12">
        <v>1</v>
      </c>
      <c r="F70" s="4">
        <v>1</v>
      </c>
      <c r="G70" s="4">
        <v>1</v>
      </c>
      <c r="H70" s="4">
        <v>2</v>
      </c>
      <c r="I70" s="4">
        <v>2</v>
      </c>
      <c r="J70" s="4">
        <v>3</v>
      </c>
      <c r="K70" s="4">
        <v>2</v>
      </c>
      <c r="L70" s="4">
        <v>2</v>
      </c>
      <c r="M70" s="4">
        <v>2</v>
      </c>
      <c r="N70" s="4">
        <v>0</v>
      </c>
      <c r="O70" s="4">
        <v>0</v>
      </c>
      <c r="P70" s="10">
        <v>0</v>
      </c>
      <c r="Q70" s="12">
        <f>SUM(E70:O70)</f>
        <v>16</v>
      </c>
      <c r="R70" s="4">
        <f t="shared" si="49"/>
        <v>12</v>
      </c>
      <c r="S70" s="30">
        <f t="shared" si="50"/>
        <v>75</v>
      </c>
      <c r="T70" s="30"/>
      <c r="U70" s="30">
        <f t="shared" si="52"/>
        <v>2.4581249999999999</v>
      </c>
      <c r="V70" s="47"/>
    </row>
    <row r="71" spans="1:22" x14ac:dyDescent="0.25">
      <c r="A71" s="118" t="s">
        <v>22</v>
      </c>
      <c r="B71" s="119"/>
      <c r="C71" s="14">
        <f>C6+C11+C16+C21+C26+C31+C36+C41+C46+C51+C56+C61+C66</f>
        <v>324</v>
      </c>
      <c r="D71" s="52" t="s">
        <v>23</v>
      </c>
      <c r="E71" s="16">
        <f>E6+E11+E16+E21+E26+E31+E36+E41+E46+E51+E56+E61+E66</f>
        <v>49</v>
      </c>
      <c r="F71" s="54">
        <f t="shared" ref="F71:P71" si="53">F6+F11+F16+F21+F26+F31+F36+F41+F46+F51+F56+F61+F66</f>
        <v>16</v>
      </c>
      <c r="G71" s="54">
        <f t="shared" si="53"/>
        <v>18</v>
      </c>
      <c r="H71" s="54">
        <f t="shared" si="53"/>
        <v>20</v>
      </c>
      <c r="I71" s="54">
        <f t="shared" si="53"/>
        <v>16</v>
      </c>
      <c r="J71" s="54">
        <f t="shared" si="53"/>
        <v>23</v>
      </c>
      <c r="K71" s="54">
        <f t="shared" si="53"/>
        <v>28</v>
      </c>
      <c r="L71" s="54">
        <f t="shared" si="53"/>
        <v>32</v>
      </c>
      <c r="M71" s="54">
        <f t="shared" si="53"/>
        <v>29</v>
      </c>
      <c r="N71" s="54">
        <f t="shared" si="53"/>
        <v>26</v>
      </c>
      <c r="O71" s="54">
        <f t="shared" si="53"/>
        <v>50</v>
      </c>
      <c r="P71" s="15">
        <f t="shared" si="53"/>
        <v>17</v>
      </c>
      <c r="Q71" s="16">
        <f>Q6+Q11+Q16+Q21+Q26+Q31+Q36+Q41+Q46+Q51+Q56+Q61+Q66</f>
        <v>307</v>
      </c>
      <c r="R71" s="54">
        <f>R6+R11+R16+R21+R26+R31+R36+R41+R46+R51+R56+R61+R66</f>
        <v>170</v>
      </c>
      <c r="S71" s="32">
        <f>(S6+S11+S16+S21+S26+S31+S36+S41+S46+S51+S56+S61+S66)/13</f>
        <v>52.460457069590191</v>
      </c>
      <c r="T71" s="29"/>
      <c r="U71" s="32">
        <f>(U6+U11+U16+U21+U26+U31+U36+U41+U46+U51+U56+U61+U66)/13</f>
        <v>2.0405105620258035</v>
      </c>
      <c r="V71" s="44"/>
    </row>
    <row r="72" spans="1:22" ht="15.75" thickBot="1" x14ac:dyDescent="0.3">
      <c r="A72" s="120"/>
      <c r="B72" s="121"/>
      <c r="C72" s="17">
        <f t="shared" ref="C72:C75" si="54">C7+C12+C17+C22+C27+C32+C37+C42+C47+C52+C57+C62+C67</f>
        <v>363</v>
      </c>
      <c r="D72" s="17" t="s">
        <v>29</v>
      </c>
      <c r="E72" s="18">
        <f t="shared" ref="E72:R72" si="55">E7+E12+E17+E22+E27+E32+E37+E42+E47+E52+E57+E62+E67</f>
        <v>28</v>
      </c>
      <c r="F72" s="55">
        <f t="shared" si="55"/>
        <v>25</v>
      </c>
      <c r="G72" s="55">
        <f t="shared" si="55"/>
        <v>37</v>
      </c>
      <c r="H72" s="55">
        <f t="shared" si="55"/>
        <v>26</v>
      </c>
      <c r="I72" s="55">
        <f t="shared" si="55"/>
        <v>12</v>
      </c>
      <c r="J72" s="55">
        <f t="shared" si="55"/>
        <v>48</v>
      </c>
      <c r="K72" s="55">
        <f t="shared" si="55"/>
        <v>30</v>
      </c>
      <c r="L72" s="55">
        <f t="shared" si="55"/>
        <v>32</v>
      </c>
      <c r="M72" s="55">
        <f t="shared" si="55"/>
        <v>34</v>
      </c>
      <c r="N72" s="55">
        <f t="shared" si="55"/>
        <v>32</v>
      </c>
      <c r="O72" s="55">
        <f t="shared" si="55"/>
        <v>104</v>
      </c>
      <c r="P72" s="56">
        <f t="shared" si="55"/>
        <v>2</v>
      </c>
      <c r="Q72" s="18">
        <f t="shared" si="55"/>
        <v>408</v>
      </c>
      <c r="R72" s="55">
        <f t="shared" si="55"/>
        <v>206</v>
      </c>
      <c r="S72" s="19">
        <f t="shared" ref="S72:S75" si="56">(S7+S12+S17+S22+S27+S32+S37+S42+S47+S52+S57+S62+S67)/13</f>
        <v>45.170690802730853</v>
      </c>
      <c r="T72" s="50">
        <f>S71-S72</f>
        <v>7.2897662668593384</v>
      </c>
      <c r="U72" s="19">
        <f t="shared" ref="U72:U75" si="57">(U7+U12+U17+U22+U27+U32+U37+U42+U47+U52+U57+U62+U67)/13</f>
        <v>1.7137638286480588</v>
      </c>
      <c r="V72" s="51">
        <f>U71-U72</f>
        <v>0.32674673337774474</v>
      </c>
    </row>
    <row r="73" spans="1:22" ht="15.75" thickBot="1" x14ac:dyDescent="0.3">
      <c r="A73" s="110" t="s">
        <v>26</v>
      </c>
      <c r="B73" s="151"/>
      <c r="C73" s="17">
        <f t="shared" si="54"/>
        <v>296</v>
      </c>
      <c r="D73" s="27"/>
      <c r="E73" s="18">
        <f t="shared" ref="E73:R73" si="58">E8+E13+E18+E23+E28+E33+E38+E43+E48+E53+E58+E63+E68</f>
        <v>10</v>
      </c>
      <c r="F73" s="55">
        <f t="shared" si="58"/>
        <v>6</v>
      </c>
      <c r="G73" s="55">
        <f t="shared" si="58"/>
        <v>17</v>
      </c>
      <c r="H73" s="55">
        <f t="shared" si="58"/>
        <v>11</v>
      </c>
      <c r="I73" s="55">
        <f t="shared" si="58"/>
        <v>20</v>
      </c>
      <c r="J73" s="55">
        <f t="shared" si="58"/>
        <v>30</v>
      </c>
      <c r="K73" s="55">
        <f t="shared" si="58"/>
        <v>33</v>
      </c>
      <c r="L73" s="55">
        <f t="shared" si="58"/>
        <v>34</v>
      </c>
      <c r="M73" s="55">
        <f t="shared" si="58"/>
        <v>35</v>
      </c>
      <c r="N73" s="55">
        <f t="shared" si="58"/>
        <v>34</v>
      </c>
      <c r="O73" s="55">
        <f t="shared" si="58"/>
        <v>63</v>
      </c>
      <c r="P73" s="56">
        <f t="shared" si="58"/>
        <v>3</v>
      </c>
      <c r="Q73" s="18">
        <f t="shared" si="58"/>
        <v>293</v>
      </c>
      <c r="R73" s="55">
        <f t="shared" si="58"/>
        <v>127</v>
      </c>
      <c r="S73" s="19">
        <f t="shared" si="56"/>
        <v>43.151056459879982</v>
      </c>
      <c r="T73" s="19"/>
      <c r="U73" s="19">
        <f t="shared" si="57"/>
        <v>1.6645548133783428</v>
      </c>
      <c r="V73" s="46"/>
    </row>
    <row r="74" spans="1:22" ht="15.75" thickBot="1" x14ac:dyDescent="0.3">
      <c r="A74" s="110" t="s">
        <v>27</v>
      </c>
      <c r="B74" s="151"/>
      <c r="C74" s="17">
        <f t="shared" si="54"/>
        <v>296</v>
      </c>
      <c r="D74" s="48"/>
      <c r="E74" s="18">
        <f t="shared" ref="E74:R74" si="59">E9+E14+E19+E24+E29+E34+E39+E44+E49+E54+E59+E64+E69</f>
        <v>9</v>
      </c>
      <c r="F74" s="55">
        <f t="shared" si="59"/>
        <v>4</v>
      </c>
      <c r="G74" s="55">
        <f t="shared" si="59"/>
        <v>17</v>
      </c>
      <c r="H74" s="55">
        <f t="shared" si="59"/>
        <v>9</v>
      </c>
      <c r="I74" s="55">
        <f t="shared" si="59"/>
        <v>12</v>
      </c>
      <c r="J74" s="55">
        <f t="shared" si="59"/>
        <v>30</v>
      </c>
      <c r="K74" s="55">
        <f t="shared" si="59"/>
        <v>31</v>
      </c>
      <c r="L74" s="55">
        <f t="shared" si="59"/>
        <v>19</v>
      </c>
      <c r="M74" s="55">
        <f t="shared" si="59"/>
        <v>34</v>
      </c>
      <c r="N74" s="55">
        <f t="shared" si="59"/>
        <v>45</v>
      </c>
      <c r="O74" s="55">
        <f t="shared" si="59"/>
        <v>80</v>
      </c>
      <c r="P74" s="56">
        <f t="shared" si="59"/>
        <v>6</v>
      </c>
      <c r="Q74" s="18">
        <f t="shared" si="59"/>
        <v>290</v>
      </c>
      <c r="R74" s="55">
        <f t="shared" si="59"/>
        <v>112</v>
      </c>
      <c r="S74" s="19">
        <f t="shared" si="56"/>
        <v>39.10089962746509</v>
      </c>
      <c r="T74" s="19"/>
      <c r="U74" s="19">
        <f t="shared" si="57"/>
        <v>1.4911401057741189</v>
      </c>
      <c r="V74" s="46"/>
    </row>
    <row r="75" spans="1:22" ht="15.75" thickBot="1" x14ac:dyDescent="0.3">
      <c r="A75" s="112" t="s">
        <v>28</v>
      </c>
      <c r="B75" s="152"/>
      <c r="C75" s="20">
        <f t="shared" si="54"/>
        <v>296</v>
      </c>
      <c r="D75" s="28"/>
      <c r="E75" s="21">
        <f t="shared" ref="E75:R75" si="60">E10+E15+E20+E25+E30+E35+E40+E45+E50+E55+E60+E65+E70</f>
        <v>29</v>
      </c>
      <c r="F75" s="5">
        <f t="shared" si="60"/>
        <v>23</v>
      </c>
      <c r="G75" s="5">
        <f t="shared" si="60"/>
        <v>26</v>
      </c>
      <c r="H75" s="5">
        <f t="shared" si="60"/>
        <v>27</v>
      </c>
      <c r="I75" s="5">
        <f t="shared" si="60"/>
        <v>21</v>
      </c>
      <c r="J75" s="5">
        <f t="shared" si="60"/>
        <v>38</v>
      </c>
      <c r="K75" s="5">
        <f t="shared" si="60"/>
        <v>79</v>
      </c>
      <c r="L75" s="5">
        <f t="shared" si="60"/>
        <v>20</v>
      </c>
      <c r="M75" s="5">
        <f t="shared" si="60"/>
        <v>12</v>
      </c>
      <c r="N75" s="5">
        <f t="shared" si="60"/>
        <v>10</v>
      </c>
      <c r="O75" s="5">
        <f t="shared" si="60"/>
        <v>10</v>
      </c>
      <c r="P75" s="6">
        <f t="shared" si="60"/>
        <v>1</v>
      </c>
      <c r="Q75" s="21">
        <f t="shared" si="60"/>
        <v>295</v>
      </c>
      <c r="R75" s="5">
        <f t="shared" si="60"/>
        <v>243</v>
      </c>
      <c r="S75" s="33">
        <f t="shared" si="56"/>
        <v>80.184913126089597</v>
      </c>
      <c r="T75" s="30"/>
      <c r="U75" s="33">
        <f t="shared" si="57"/>
        <v>2.4872884492958018</v>
      </c>
      <c r="V75" s="47"/>
    </row>
  </sheetData>
  <mergeCells count="86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V3:V5"/>
    <mergeCell ref="E4:F4"/>
    <mergeCell ref="G4:I4"/>
    <mergeCell ref="J4:L4"/>
    <mergeCell ref="M4:N4"/>
    <mergeCell ref="A11:A12"/>
    <mergeCell ref="B11:B12"/>
    <mergeCell ref="T3:T5"/>
    <mergeCell ref="U3:U5"/>
    <mergeCell ref="A19:B19"/>
    <mergeCell ref="A13:B13"/>
    <mergeCell ref="A14:B14"/>
    <mergeCell ref="A15:B15"/>
    <mergeCell ref="A16:A17"/>
    <mergeCell ref="B16:B17"/>
    <mergeCell ref="A18:B18"/>
    <mergeCell ref="A6:A7"/>
    <mergeCell ref="B6:B7"/>
    <mergeCell ref="A8:B8"/>
    <mergeCell ref="A9:B9"/>
    <mergeCell ref="A10:B10"/>
    <mergeCell ref="A20:B20"/>
    <mergeCell ref="A21:A22"/>
    <mergeCell ref="B21:B22"/>
    <mergeCell ref="A23:B23"/>
    <mergeCell ref="A24:B24"/>
    <mergeCell ref="A36:A37"/>
    <mergeCell ref="B36:B37"/>
    <mergeCell ref="A25:B25"/>
    <mergeCell ref="A26:A27"/>
    <mergeCell ref="B26:B27"/>
    <mergeCell ref="A28:B28"/>
    <mergeCell ref="A29:B29"/>
    <mergeCell ref="A30:B30"/>
    <mergeCell ref="A31:A32"/>
    <mergeCell ref="B31:B32"/>
    <mergeCell ref="A33:B33"/>
    <mergeCell ref="A34:B34"/>
    <mergeCell ref="A35:B35"/>
    <mergeCell ref="A63:B63"/>
    <mergeCell ref="A64:B64"/>
    <mergeCell ref="A49:B49"/>
    <mergeCell ref="A38:B38"/>
    <mergeCell ref="A39:B39"/>
    <mergeCell ref="A40:B40"/>
    <mergeCell ref="A41:A42"/>
    <mergeCell ref="B41:B42"/>
    <mergeCell ref="A43:B43"/>
    <mergeCell ref="A44:B44"/>
    <mergeCell ref="A45:B45"/>
    <mergeCell ref="A46:A47"/>
    <mergeCell ref="B46:B47"/>
    <mergeCell ref="A48:B48"/>
    <mergeCell ref="A61:A62"/>
    <mergeCell ref="B61:B62"/>
    <mergeCell ref="A50:B50"/>
    <mergeCell ref="A51:A52"/>
    <mergeCell ref="B51:B52"/>
    <mergeCell ref="A53:B53"/>
    <mergeCell ref="A54:B54"/>
    <mergeCell ref="A55:B55"/>
    <mergeCell ref="A56:A57"/>
    <mergeCell ref="B56:B57"/>
    <mergeCell ref="A58:B58"/>
    <mergeCell ref="A59:B59"/>
    <mergeCell ref="A60:B60"/>
    <mergeCell ref="A74:B74"/>
    <mergeCell ref="A75:B75"/>
    <mergeCell ref="A69:B69"/>
    <mergeCell ref="A70:B70"/>
    <mergeCell ref="A65:B65"/>
    <mergeCell ref="A66:A67"/>
    <mergeCell ref="B66:B67"/>
    <mergeCell ref="A71:B72"/>
    <mergeCell ref="A73:B73"/>
    <mergeCell ref="A68:B68"/>
  </mergeCells>
  <pageMargins left="0.43307086614173229" right="0.23622047244094491" top="0.74803149606299213" bottom="0.35433070866141736" header="0.31496062992125984" footer="0.31496062992125984"/>
  <pageSetup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topLeftCell="A51" workbookViewId="0">
      <selection activeCell="U40" sqref="U40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32</v>
      </c>
      <c r="C6" s="57">
        <v>69</v>
      </c>
      <c r="D6" s="57" t="s">
        <v>23</v>
      </c>
      <c r="E6" s="58">
        <v>16</v>
      </c>
      <c r="F6" s="59">
        <v>1</v>
      </c>
      <c r="G6" s="59">
        <v>0</v>
      </c>
      <c r="H6" s="59">
        <v>2</v>
      </c>
      <c r="I6" s="59">
        <v>5</v>
      </c>
      <c r="J6" s="59">
        <v>8</v>
      </c>
      <c r="K6" s="59">
        <v>8</v>
      </c>
      <c r="L6" s="59">
        <v>0</v>
      </c>
      <c r="M6" s="59">
        <v>2</v>
      </c>
      <c r="N6" s="59">
        <v>0</v>
      </c>
      <c r="O6" s="59">
        <v>14</v>
      </c>
      <c r="P6" s="60">
        <v>13</v>
      </c>
      <c r="Q6" s="61">
        <f>SUM(E6:O6)</f>
        <v>56</v>
      </c>
      <c r="R6" s="62">
        <f>SUM(E6:K6)</f>
        <v>40</v>
      </c>
      <c r="S6" s="63">
        <f>R6/Q6*100</f>
        <v>71.428571428571431</v>
      </c>
      <c r="T6" s="64"/>
      <c r="U6" s="63">
        <f>(E6*4+F6*3.67+G6*3.33+H6*3+I6*2.67+J6*2.33+K6*2+L6*1.67+M6*1.33+N6*1)/Q6</f>
        <v>2.2199999999999998</v>
      </c>
      <c r="V6" s="65"/>
    </row>
    <row r="7" spans="1:22" ht="15.75" thickBot="1" x14ac:dyDescent="0.3">
      <c r="A7" s="115"/>
      <c r="B7" s="117"/>
      <c r="C7" s="8">
        <v>74</v>
      </c>
      <c r="D7" s="8" t="s">
        <v>29</v>
      </c>
      <c r="E7" s="11">
        <v>5</v>
      </c>
      <c r="F7" s="1">
        <v>3</v>
      </c>
      <c r="G7" s="1">
        <v>1</v>
      </c>
      <c r="H7" s="1">
        <v>4</v>
      </c>
      <c r="I7" s="1">
        <v>9</v>
      </c>
      <c r="J7" s="1">
        <v>4</v>
      </c>
      <c r="K7" s="1">
        <v>19</v>
      </c>
      <c r="L7" s="1">
        <v>5</v>
      </c>
      <c r="M7" s="1">
        <v>3</v>
      </c>
      <c r="N7" s="1">
        <v>4</v>
      </c>
      <c r="O7" s="1">
        <v>15</v>
      </c>
      <c r="P7" s="2">
        <v>2</v>
      </c>
      <c r="Q7" s="11">
        <f>SUM(E7:O7)</f>
        <v>72</v>
      </c>
      <c r="R7" s="1">
        <f t="shared" ref="R7:R10" si="0">SUM(E7:K7)</f>
        <v>45</v>
      </c>
      <c r="S7" s="13">
        <f t="shared" ref="S7:S10" si="1">R7/Q7*100</f>
        <v>62.5</v>
      </c>
      <c r="T7" s="26">
        <f>S6-S7</f>
        <v>8.9285714285714306</v>
      </c>
      <c r="U7" s="13">
        <f t="shared" ref="U7:U10" si="2">(E7*4+F7*3.67+G7*3.33+H7*3+I7*2.67+J7*2.33+K7*2+L7*1.67+M7*1.33+N7*1)/Q7</f>
        <v>1.8615277777777779</v>
      </c>
      <c r="V7" s="45">
        <f>U6-U7</f>
        <v>0.35847222222222186</v>
      </c>
    </row>
    <row r="8" spans="1:22" ht="15.75" thickBot="1" x14ac:dyDescent="0.3">
      <c r="A8" s="110" t="s">
        <v>26</v>
      </c>
      <c r="B8" s="111"/>
      <c r="C8" s="22">
        <v>62</v>
      </c>
      <c r="D8" s="22"/>
      <c r="E8" s="25">
        <v>1</v>
      </c>
      <c r="F8" s="23">
        <v>2</v>
      </c>
      <c r="G8" s="23">
        <v>6</v>
      </c>
      <c r="H8" s="23">
        <v>2</v>
      </c>
      <c r="I8" s="23">
        <v>2</v>
      </c>
      <c r="J8" s="23">
        <v>3</v>
      </c>
      <c r="K8" s="23">
        <v>1</v>
      </c>
      <c r="L8" s="23">
        <v>9</v>
      </c>
      <c r="M8" s="23">
        <v>4</v>
      </c>
      <c r="N8" s="23">
        <v>8</v>
      </c>
      <c r="O8" s="23">
        <v>24</v>
      </c>
      <c r="P8" s="24">
        <v>0</v>
      </c>
      <c r="Q8" s="11">
        <f t="shared" ref="Q8:Q10" si="3">SUM(E8:O8)</f>
        <v>62</v>
      </c>
      <c r="R8" s="1">
        <f t="shared" si="0"/>
        <v>17</v>
      </c>
      <c r="S8" s="13">
        <f t="shared" si="1"/>
        <v>27.419354838709676</v>
      </c>
      <c r="T8" s="13"/>
      <c r="U8" s="13">
        <f t="shared" si="2"/>
        <v>1.2903225806451613</v>
      </c>
      <c r="V8" s="46"/>
    </row>
    <row r="9" spans="1:22" ht="15.75" thickBot="1" x14ac:dyDescent="0.3">
      <c r="A9" s="110" t="s">
        <v>27</v>
      </c>
      <c r="B9" s="111"/>
      <c r="C9" s="22">
        <v>62</v>
      </c>
      <c r="D9" s="22"/>
      <c r="E9" s="25">
        <v>1</v>
      </c>
      <c r="F9" s="23">
        <v>2</v>
      </c>
      <c r="G9" s="23">
        <v>6</v>
      </c>
      <c r="H9" s="23">
        <v>2</v>
      </c>
      <c r="I9" s="23">
        <v>2</v>
      </c>
      <c r="J9" s="23">
        <v>3</v>
      </c>
      <c r="K9" s="23">
        <v>1</v>
      </c>
      <c r="L9" s="23">
        <v>9</v>
      </c>
      <c r="M9" s="23">
        <v>4</v>
      </c>
      <c r="N9" s="23">
        <v>8</v>
      </c>
      <c r="O9" s="23">
        <v>24</v>
      </c>
      <c r="P9" s="24">
        <v>0</v>
      </c>
      <c r="Q9" s="11">
        <f t="shared" si="3"/>
        <v>62</v>
      </c>
      <c r="R9" s="1">
        <f t="shared" si="0"/>
        <v>17</v>
      </c>
      <c r="S9" s="13">
        <f t="shared" si="1"/>
        <v>27.419354838709676</v>
      </c>
      <c r="T9" s="31"/>
      <c r="U9" s="13">
        <f t="shared" si="2"/>
        <v>1.2903225806451613</v>
      </c>
      <c r="V9" s="46"/>
    </row>
    <row r="10" spans="1:22" ht="15.75" thickBot="1" x14ac:dyDescent="0.3">
      <c r="A10" s="112" t="s">
        <v>28</v>
      </c>
      <c r="B10" s="113"/>
      <c r="C10" s="9">
        <v>62</v>
      </c>
      <c r="D10" s="9"/>
      <c r="E10" s="12">
        <v>17</v>
      </c>
      <c r="F10" s="4">
        <v>7</v>
      </c>
      <c r="G10" s="4">
        <v>5</v>
      </c>
      <c r="H10" s="4">
        <v>6</v>
      </c>
      <c r="I10" s="4">
        <v>6</v>
      </c>
      <c r="J10" s="4">
        <v>6</v>
      </c>
      <c r="K10" s="4">
        <v>7</v>
      </c>
      <c r="L10" s="4">
        <v>6</v>
      </c>
      <c r="M10" s="4">
        <v>2</v>
      </c>
      <c r="N10" s="4">
        <v>0</v>
      </c>
      <c r="O10" s="4">
        <v>0</v>
      </c>
      <c r="P10" s="10">
        <v>0</v>
      </c>
      <c r="Q10" s="12">
        <f t="shared" si="3"/>
        <v>62</v>
      </c>
      <c r="R10" s="4">
        <f t="shared" si="0"/>
        <v>54</v>
      </c>
      <c r="S10" s="30">
        <f t="shared" si="1"/>
        <v>87.096774193548384</v>
      </c>
      <c r="T10" s="30"/>
      <c r="U10" s="30">
        <f t="shared" si="2"/>
        <v>2.9841935483870969</v>
      </c>
      <c r="V10" s="47"/>
    </row>
    <row r="11" spans="1:22" ht="15" customHeight="1" x14ac:dyDescent="0.25">
      <c r="A11" s="114">
        <v>2</v>
      </c>
      <c r="B11" s="116" t="s">
        <v>40</v>
      </c>
      <c r="C11" s="57">
        <v>18</v>
      </c>
      <c r="D11" s="57" t="s">
        <v>23</v>
      </c>
      <c r="E11" s="58">
        <v>2</v>
      </c>
      <c r="F11" s="59">
        <v>1</v>
      </c>
      <c r="G11" s="59">
        <v>1</v>
      </c>
      <c r="H11" s="59">
        <v>1</v>
      </c>
      <c r="I11" s="59">
        <v>2</v>
      </c>
      <c r="J11" s="59">
        <v>1</v>
      </c>
      <c r="K11" s="59">
        <v>3</v>
      </c>
      <c r="L11" s="59">
        <v>0</v>
      </c>
      <c r="M11" s="59">
        <v>0</v>
      </c>
      <c r="N11" s="59">
        <v>0</v>
      </c>
      <c r="O11" s="59">
        <v>7</v>
      </c>
      <c r="P11" s="60">
        <v>0</v>
      </c>
      <c r="Q11" s="61">
        <f>SUM(E11:O11)</f>
        <v>18</v>
      </c>
      <c r="R11" s="62">
        <f>SUM(E11:K11)</f>
        <v>11</v>
      </c>
      <c r="S11" s="63">
        <f>R11/Q11*100</f>
        <v>61.111111111111114</v>
      </c>
      <c r="T11" s="64"/>
      <c r="U11" s="63">
        <f>(E11*4+F11*3.67+G11*3.33+H11*3+I11*2.67+J11*2.33+K11*2+L11*1.67+M11*1.33+N11*1)/Q11</f>
        <v>1.7594444444444446</v>
      </c>
      <c r="V11" s="65"/>
    </row>
    <row r="12" spans="1:22" ht="15.75" thickBot="1" x14ac:dyDescent="0.3">
      <c r="A12" s="115"/>
      <c r="B12" s="117"/>
      <c r="C12" s="8">
        <v>28</v>
      </c>
      <c r="D12" s="8" t="s">
        <v>29</v>
      </c>
      <c r="E12" s="11">
        <v>5</v>
      </c>
      <c r="F12" s="1">
        <v>1</v>
      </c>
      <c r="G12" s="1">
        <v>3</v>
      </c>
      <c r="H12" s="1">
        <v>5</v>
      </c>
      <c r="I12" s="1">
        <v>1</v>
      </c>
      <c r="J12" s="1">
        <v>2</v>
      </c>
      <c r="K12" s="1">
        <v>7</v>
      </c>
      <c r="L12" s="1">
        <v>2</v>
      </c>
      <c r="M12" s="1">
        <v>0</v>
      </c>
      <c r="N12" s="1">
        <v>0</v>
      </c>
      <c r="O12" s="1">
        <v>2</v>
      </c>
      <c r="P12" s="2">
        <v>0</v>
      </c>
      <c r="Q12" s="11">
        <f>SUM(E12:O12)</f>
        <v>28</v>
      </c>
      <c r="R12" s="1">
        <f t="shared" ref="R12:R15" si="4">SUM(E12:K12)</f>
        <v>24</v>
      </c>
      <c r="S12" s="13">
        <f t="shared" ref="S12:S15" si="5">R12/Q12*100</f>
        <v>85.714285714285708</v>
      </c>
      <c r="T12" s="26">
        <f>S11-S12</f>
        <v>-24.603174603174594</v>
      </c>
      <c r="U12" s="13">
        <f t="shared" ref="U12:U15" si="6">(E12*4+F12*3.67+G12*3.33+H12*3+I12*2.67+J12*2.33+K12*2+L12*1.67+M12*1.33+N12*1)/Q12</f>
        <v>2.6189285714285719</v>
      </c>
      <c r="V12" s="45">
        <f>U11-U12</f>
        <v>-0.85948412698412735</v>
      </c>
    </row>
    <row r="13" spans="1:22" ht="15.75" thickBot="1" x14ac:dyDescent="0.3">
      <c r="A13" s="110" t="s">
        <v>26</v>
      </c>
      <c r="B13" s="111"/>
      <c r="C13" s="22">
        <v>18</v>
      </c>
      <c r="D13" s="22"/>
      <c r="E13" s="25">
        <v>0</v>
      </c>
      <c r="F13" s="23">
        <v>1</v>
      </c>
      <c r="G13" s="23">
        <v>0</v>
      </c>
      <c r="H13" s="23">
        <v>0</v>
      </c>
      <c r="I13" s="23">
        <v>1</v>
      </c>
      <c r="J13" s="23">
        <v>1</v>
      </c>
      <c r="K13" s="23">
        <v>5</v>
      </c>
      <c r="L13" s="23">
        <v>1</v>
      </c>
      <c r="M13" s="23">
        <v>2</v>
      </c>
      <c r="N13" s="23">
        <v>2</v>
      </c>
      <c r="O13" s="23">
        <v>4</v>
      </c>
      <c r="P13" s="24">
        <v>1</v>
      </c>
      <c r="Q13" s="11">
        <f t="shared" ref="Q13:Q15" si="7">SUM(E13:O13)</f>
        <v>17</v>
      </c>
      <c r="R13" s="1">
        <f t="shared" si="4"/>
        <v>8</v>
      </c>
      <c r="S13" s="13">
        <f t="shared" si="5"/>
        <v>47.058823529411761</v>
      </c>
      <c r="T13" s="13"/>
      <c r="U13" s="13">
        <f t="shared" si="6"/>
        <v>1.4705882352941178</v>
      </c>
      <c r="V13" s="46"/>
    </row>
    <row r="14" spans="1:22" ht="15.75" thickBot="1" x14ac:dyDescent="0.3">
      <c r="A14" s="110" t="s">
        <v>27</v>
      </c>
      <c r="B14" s="111"/>
      <c r="C14" s="22">
        <v>18</v>
      </c>
      <c r="D14" s="22"/>
      <c r="E14" s="25">
        <v>0</v>
      </c>
      <c r="F14" s="23">
        <v>1</v>
      </c>
      <c r="G14" s="23">
        <v>0</v>
      </c>
      <c r="H14" s="23">
        <v>0</v>
      </c>
      <c r="I14" s="23">
        <v>1</v>
      </c>
      <c r="J14" s="23">
        <v>1</v>
      </c>
      <c r="K14" s="23">
        <v>5</v>
      </c>
      <c r="L14" s="23">
        <v>1</v>
      </c>
      <c r="M14" s="23">
        <v>2</v>
      </c>
      <c r="N14" s="23">
        <v>2</v>
      </c>
      <c r="O14" s="23">
        <v>4</v>
      </c>
      <c r="P14" s="24">
        <v>1</v>
      </c>
      <c r="Q14" s="11">
        <f t="shared" si="7"/>
        <v>17</v>
      </c>
      <c r="R14" s="1">
        <f t="shared" si="4"/>
        <v>8</v>
      </c>
      <c r="S14" s="13">
        <f t="shared" si="5"/>
        <v>47.058823529411761</v>
      </c>
      <c r="T14" s="31"/>
      <c r="U14" s="13">
        <f t="shared" si="6"/>
        <v>1.4705882352941178</v>
      </c>
      <c r="V14" s="46"/>
    </row>
    <row r="15" spans="1:22" ht="15.75" thickBot="1" x14ac:dyDescent="0.3">
      <c r="A15" s="112" t="s">
        <v>28</v>
      </c>
      <c r="B15" s="113"/>
      <c r="C15" s="9">
        <v>18</v>
      </c>
      <c r="D15" s="9"/>
      <c r="E15" s="12">
        <v>1</v>
      </c>
      <c r="F15" s="4">
        <v>0</v>
      </c>
      <c r="G15" s="4">
        <v>2</v>
      </c>
      <c r="H15" s="4">
        <v>2</v>
      </c>
      <c r="I15" s="4">
        <v>3</v>
      </c>
      <c r="J15" s="4">
        <v>2</v>
      </c>
      <c r="K15" s="4">
        <v>2</v>
      </c>
      <c r="L15" s="4">
        <v>2</v>
      </c>
      <c r="M15" s="4">
        <v>2</v>
      </c>
      <c r="N15" s="4">
        <v>1</v>
      </c>
      <c r="O15" s="4">
        <v>1</v>
      </c>
      <c r="P15" s="10">
        <v>0</v>
      </c>
      <c r="Q15" s="12">
        <f t="shared" si="7"/>
        <v>18</v>
      </c>
      <c r="R15" s="4">
        <f t="shared" si="4"/>
        <v>12</v>
      </c>
      <c r="S15" s="30">
        <f t="shared" si="5"/>
        <v>66.666666666666657</v>
      </c>
      <c r="T15" s="30"/>
      <c r="U15" s="30">
        <f t="shared" si="6"/>
        <v>2.2405555555555554</v>
      </c>
      <c r="V15" s="47"/>
    </row>
    <row r="16" spans="1:22" ht="15" customHeight="1" x14ac:dyDescent="0.25">
      <c r="A16" s="114">
        <v>3</v>
      </c>
      <c r="B16" s="116" t="s">
        <v>21</v>
      </c>
      <c r="C16" s="57">
        <v>15</v>
      </c>
      <c r="D16" s="57" t="s">
        <v>23</v>
      </c>
      <c r="E16" s="58">
        <v>2</v>
      </c>
      <c r="F16" s="59">
        <v>0</v>
      </c>
      <c r="G16" s="59">
        <v>1</v>
      </c>
      <c r="H16" s="59">
        <v>0</v>
      </c>
      <c r="I16" s="59">
        <v>0</v>
      </c>
      <c r="J16" s="59">
        <v>1</v>
      </c>
      <c r="K16" s="59">
        <v>1</v>
      </c>
      <c r="L16" s="59">
        <v>1</v>
      </c>
      <c r="M16" s="59">
        <v>1</v>
      </c>
      <c r="N16" s="59">
        <v>2</v>
      </c>
      <c r="O16" s="59">
        <v>5</v>
      </c>
      <c r="P16" s="60">
        <v>1</v>
      </c>
      <c r="Q16" s="61">
        <f>SUM(E16:O16)</f>
        <v>14</v>
      </c>
      <c r="R16" s="62">
        <f>SUM(E16:K16)</f>
        <v>5</v>
      </c>
      <c r="S16" s="63">
        <f>R16/Q16*100</f>
        <v>35.714285714285715</v>
      </c>
      <c r="T16" s="64"/>
      <c r="U16" s="63">
        <f>(E16*4+F16*3.67+G16*3.33+H16*3+I16*2.67+J16*2.33+K16*2+L16*1.67+M16*1.33+N16*1)/Q16</f>
        <v>1.4757142857142855</v>
      </c>
      <c r="V16" s="65"/>
    </row>
    <row r="17" spans="1:22" ht="15.75" thickBot="1" x14ac:dyDescent="0.3">
      <c r="A17" s="115"/>
      <c r="B17" s="117"/>
      <c r="C17" s="8">
        <v>20</v>
      </c>
      <c r="D17" s="8" t="s">
        <v>29</v>
      </c>
      <c r="E17" s="11">
        <v>0</v>
      </c>
      <c r="F17" s="1">
        <v>1</v>
      </c>
      <c r="G17" s="1">
        <v>1</v>
      </c>
      <c r="H17" s="1">
        <v>0</v>
      </c>
      <c r="I17" s="1">
        <v>6</v>
      </c>
      <c r="J17" s="1">
        <v>3</v>
      </c>
      <c r="K17" s="1">
        <v>5</v>
      </c>
      <c r="L17" s="1">
        <v>1</v>
      </c>
      <c r="M17" s="1">
        <v>1</v>
      </c>
      <c r="N17" s="1">
        <v>0</v>
      </c>
      <c r="O17" s="1">
        <v>2</v>
      </c>
      <c r="P17" s="2">
        <v>0</v>
      </c>
      <c r="Q17" s="11">
        <f>SUM(E17:O17)</f>
        <v>20</v>
      </c>
      <c r="R17" s="1">
        <f t="shared" ref="R17:R20" si="8">SUM(E17:K17)</f>
        <v>16</v>
      </c>
      <c r="S17" s="13">
        <f t="shared" ref="S17:S20" si="9">R17/Q17*100</f>
        <v>80</v>
      </c>
      <c r="T17" s="26">
        <f>S16-S17</f>
        <v>-44.285714285714285</v>
      </c>
      <c r="U17" s="13">
        <f t="shared" ref="U17:U20" si="10">(E17*4+F17*3.67+G17*3.33+H17*3+I17*2.67+J17*2.33+K17*2+L17*1.67+M17*1.33+N17*1)/Q17</f>
        <v>2.1505000000000001</v>
      </c>
      <c r="V17" s="45">
        <f>U16-U17</f>
        <v>-0.67478571428571454</v>
      </c>
    </row>
    <row r="18" spans="1:22" ht="15.75" thickBot="1" x14ac:dyDescent="0.3">
      <c r="A18" s="110" t="s">
        <v>26</v>
      </c>
      <c r="B18" s="111"/>
      <c r="C18" s="22">
        <v>14</v>
      </c>
      <c r="D18" s="22"/>
      <c r="E18" s="25">
        <v>0</v>
      </c>
      <c r="F18" s="23">
        <v>0</v>
      </c>
      <c r="G18" s="23">
        <v>0</v>
      </c>
      <c r="H18" s="23">
        <v>0</v>
      </c>
      <c r="I18" s="23">
        <v>0</v>
      </c>
      <c r="J18" s="23">
        <v>1</v>
      </c>
      <c r="K18" s="23">
        <v>3</v>
      </c>
      <c r="L18" s="23">
        <v>2</v>
      </c>
      <c r="M18" s="23">
        <v>1</v>
      </c>
      <c r="N18" s="23">
        <v>4</v>
      </c>
      <c r="O18" s="23">
        <v>3</v>
      </c>
      <c r="P18" s="24">
        <v>0</v>
      </c>
      <c r="Q18" s="11">
        <f t="shared" ref="Q18:Q20" si="11">SUM(E18:O18)</f>
        <v>14</v>
      </c>
      <c r="R18" s="1">
        <f t="shared" si="8"/>
        <v>4</v>
      </c>
      <c r="S18" s="13">
        <f t="shared" si="9"/>
        <v>28.571428571428569</v>
      </c>
      <c r="T18" s="13"/>
      <c r="U18" s="13">
        <f t="shared" si="10"/>
        <v>1.2142857142857142</v>
      </c>
      <c r="V18" s="46"/>
    </row>
    <row r="19" spans="1:22" ht="15.75" thickBot="1" x14ac:dyDescent="0.3">
      <c r="A19" s="110" t="s">
        <v>27</v>
      </c>
      <c r="B19" s="111"/>
      <c r="C19" s="22">
        <v>14</v>
      </c>
      <c r="D19" s="22"/>
      <c r="E19" s="25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2</v>
      </c>
      <c r="L19" s="23">
        <v>2</v>
      </c>
      <c r="M19" s="23">
        <v>2</v>
      </c>
      <c r="N19" s="23">
        <v>3</v>
      </c>
      <c r="O19" s="23">
        <v>5</v>
      </c>
      <c r="P19" s="24">
        <v>0</v>
      </c>
      <c r="Q19" s="11">
        <f t="shared" si="11"/>
        <v>14</v>
      </c>
      <c r="R19" s="1">
        <f t="shared" si="8"/>
        <v>2</v>
      </c>
      <c r="S19" s="13">
        <f t="shared" si="9"/>
        <v>14.285714285714285</v>
      </c>
      <c r="T19" s="31"/>
      <c r="U19" s="13">
        <f t="shared" si="10"/>
        <v>0.9285714285714286</v>
      </c>
      <c r="V19" s="46"/>
    </row>
    <row r="20" spans="1:22" ht="15.75" thickBot="1" x14ac:dyDescent="0.3">
      <c r="A20" s="112" t="s">
        <v>28</v>
      </c>
      <c r="B20" s="113"/>
      <c r="C20" s="9">
        <v>14</v>
      </c>
      <c r="D20" s="9"/>
      <c r="E20" s="12">
        <v>0</v>
      </c>
      <c r="F20" s="4">
        <v>0</v>
      </c>
      <c r="G20" s="4">
        <v>0</v>
      </c>
      <c r="H20" s="4">
        <v>0</v>
      </c>
      <c r="I20" s="4">
        <v>2</v>
      </c>
      <c r="J20" s="4">
        <v>4</v>
      </c>
      <c r="K20" s="4">
        <v>8</v>
      </c>
      <c r="L20" s="4">
        <v>0</v>
      </c>
      <c r="M20" s="4">
        <v>0</v>
      </c>
      <c r="N20" s="4">
        <v>0</v>
      </c>
      <c r="O20" s="4">
        <v>0</v>
      </c>
      <c r="P20" s="10">
        <v>0</v>
      </c>
      <c r="Q20" s="12">
        <f t="shared" si="11"/>
        <v>14</v>
      </c>
      <c r="R20" s="4">
        <f t="shared" si="8"/>
        <v>14</v>
      </c>
      <c r="S20" s="30">
        <f t="shared" si="9"/>
        <v>100</v>
      </c>
      <c r="T20" s="30"/>
      <c r="U20" s="30">
        <f t="shared" si="10"/>
        <v>2.19</v>
      </c>
      <c r="V20" s="47"/>
    </row>
    <row r="21" spans="1:22" x14ac:dyDescent="0.25">
      <c r="A21" s="114">
        <v>4</v>
      </c>
      <c r="B21" s="116" t="s">
        <v>38</v>
      </c>
      <c r="C21" s="57">
        <v>16</v>
      </c>
      <c r="D21" s="57" t="s">
        <v>23</v>
      </c>
      <c r="E21" s="58">
        <v>1</v>
      </c>
      <c r="F21" s="59">
        <v>0</v>
      </c>
      <c r="G21" s="59">
        <v>2</v>
      </c>
      <c r="H21" s="59">
        <v>0</v>
      </c>
      <c r="I21" s="59">
        <v>0</v>
      </c>
      <c r="J21" s="59">
        <v>1</v>
      </c>
      <c r="K21" s="59">
        <v>0</v>
      </c>
      <c r="L21" s="59">
        <v>2</v>
      </c>
      <c r="M21" s="59">
        <v>3</v>
      </c>
      <c r="N21" s="59">
        <v>0</v>
      </c>
      <c r="O21" s="59">
        <v>7</v>
      </c>
      <c r="P21" s="60">
        <v>0</v>
      </c>
      <c r="Q21" s="61">
        <f>SUM(E21:O21)</f>
        <v>16</v>
      </c>
      <c r="R21" s="62">
        <f>SUM(E21:K21)</f>
        <v>4</v>
      </c>
      <c r="S21" s="63">
        <f>R21/Q21*100</f>
        <v>25</v>
      </c>
      <c r="T21" s="64"/>
      <c r="U21" s="63">
        <f>(E21*4+F21*3.67+G21*3.33+H21*3+I21*2.67+J21*2.33+K21*2+L21*1.67+M21*1.33+N21*1)/Q21</f>
        <v>1.27</v>
      </c>
      <c r="V21" s="65"/>
    </row>
    <row r="22" spans="1:22" ht="15.75" thickBot="1" x14ac:dyDescent="0.3">
      <c r="A22" s="115"/>
      <c r="B22" s="117"/>
      <c r="C22" s="8">
        <v>18</v>
      </c>
      <c r="D22" s="8" t="s">
        <v>29</v>
      </c>
      <c r="E22" s="11">
        <v>1</v>
      </c>
      <c r="F22" s="1">
        <v>0</v>
      </c>
      <c r="G22" s="1">
        <v>1</v>
      </c>
      <c r="H22" s="1">
        <v>5</v>
      </c>
      <c r="I22" s="1">
        <v>4</v>
      </c>
      <c r="J22" s="1">
        <v>1</v>
      </c>
      <c r="K22" s="1">
        <v>4</v>
      </c>
      <c r="L22" s="1">
        <v>0</v>
      </c>
      <c r="M22" s="1">
        <v>1</v>
      </c>
      <c r="N22" s="1">
        <v>0</v>
      </c>
      <c r="O22" s="1">
        <v>1</v>
      </c>
      <c r="P22" s="2">
        <v>0</v>
      </c>
      <c r="Q22" s="11">
        <f>SUM(E22:O22)</f>
        <v>18</v>
      </c>
      <c r="R22" s="1">
        <f t="shared" ref="R22:R25" si="12">SUM(E22:K22)</f>
        <v>16</v>
      </c>
      <c r="S22" s="13">
        <f t="shared" ref="S22:S25" si="13">R22/Q22*100</f>
        <v>88.888888888888886</v>
      </c>
      <c r="T22" s="26">
        <f>S21-S22</f>
        <v>-63.888888888888886</v>
      </c>
      <c r="U22" s="13">
        <f t="shared" ref="U22:U25" si="14">(E22*4+F22*3.67+G22*3.33+H22*3+I22*2.67+J22*2.33+K22*2+L22*1.67+M22*1.33+N22*1)/Q22</f>
        <v>2.4816666666666665</v>
      </c>
      <c r="V22" s="45">
        <f>U21-U22</f>
        <v>-1.2116666666666664</v>
      </c>
    </row>
    <row r="23" spans="1:22" ht="15.75" thickBot="1" x14ac:dyDescent="0.3">
      <c r="A23" s="110" t="s">
        <v>26</v>
      </c>
      <c r="B23" s="111"/>
      <c r="C23" s="22">
        <v>16</v>
      </c>
      <c r="D23" s="22"/>
      <c r="E23" s="25">
        <v>0</v>
      </c>
      <c r="F23" s="23">
        <v>0</v>
      </c>
      <c r="G23" s="23">
        <v>1</v>
      </c>
      <c r="H23" s="23">
        <v>0</v>
      </c>
      <c r="I23" s="23">
        <v>1</v>
      </c>
      <c r="J23" s="23">
        <v>1</v>
      </c>
      <c r="K23" s="23">
        <v>2</v>
      </c>
      <c r="L23" s="23">
        <v>2</v>
      </c>
      <c r="M23" s="23">
        <v>1</v>
      </c>
      <c r="N23" s="23">
        <v>2</v>
      </c>
      <c r="O23" s="23">
        <v>6</v>
      </c>
      <c r="P23" s="24">
        <v>0</v>
      </c>
      <c r="Q23" s="11">
        <f t="shared" ref="Q23:Q25" si="15">SUM(E23:O23)</f>
        <v>16</v>
      </c>
      <c r="R23" s="1">
        <f t="shared" si="12"/>
        <v>5</v>
      </c>
      <c r="S23" s="13">
        <f t="shared" si="13"/>
        <v>31.25</v>
      </c>
      <c r="T23" s="13"/>
      <c r="U23" s="13">
        <f t="shared" si="14"/>
        <v>1.1875</v>
      </c>
      <c r="V23" s="46"/>
    </row>
    <row r="24" spans="1:22" ht="15.75" thickBot="1" x14ac:dyDescent="0.3">
      <c r="A24" s="110" t="s">
        <v>27</v>
      </c>
      <c r="B24" s="111"/>
      <c r="C24" s="22">
        <v>16</v>
      </c>
      <c r="D24" s="22"/>
      <c r="E24" s="25">
        <v>0</v>
      </c>
      <c r="F24" s="23">
        <v>1</v>
      </c>
      <c r="G24" s="23">
        <v>2</v>
      </c>
      <c r="H24" s="23">
        <v>0</v>
      </c>
      <c r="I24" s="23">
        <v>0</v>
      </c>
      <c r="J24" s="23">
        <v>1</v>
      </c>
      <c r="K24" s="23">
        <v>4</v>
      </c>
      <c r="L24" s="23">
        <v>4</v>
      </c>
      <c r="M24" s="23">
        <v>3</v>
      </c>
      <c r="N24" s="23">
        <v>1</v>
      </c>
      <c r="O24" s="23">
        <v>0</v>
      </c>
      <c r="P24" s="24">
        <v>0</v>
      </c>
      <c r="Q24" s="11">
        <f t="shared" si="15"/>
        <v>16</v>
      </c>
      <c r="R24" s="1">
        <f t="shared" si="12"/>
        <v>8</v>
      </c>
      <c r="S24" s="13">
        <f t="shared" si="13"/>
        <v>50</v>
      </c>
      <c r="T24" s="31"/>
      <c r="U24" s="13">
        <f t="shared" si="14"/>
        <v>2.0206249999999999</v>
      </c>
      <c r="V24" s="46"/>
    </row>
    <row r="25" spans="1:22" ht="15.75" thickBot="1" x14ac:dyDescent="0.3">
      <c r="A25" s="112" t="s">
        <v>28</v>
      </c>
      <c r="B25" s="113"/>
      <c r="C25" s="9">
        <v>16</v>
      </c>
      <c r="D25" s="9"/>
      <c r="E25" s="12">
        <v>1</v>
      </c>
      <c r="F25" s="4">
        <v>0</v>
      </c>
      <c r="G25" s="4">
        <v>1</v>
      </c>
      <c r="H25" s="4">
        <v>2</v>
      </c>
      <c r="I25" s="4">
        <v>2</v>
      </c>
      <c r="J25" s="4">
        <v>2</v>
      </c>
      <c r="K25" s="4">
        <v>1</v>
      </c>
      <c r="L25" s="4">
        <v>6</v>
      </c>
      <c r="M25" s="4">
        <v>0</v>
      </c>
      <c r="N25" s="4">
        <v>1</v>
      </c>
      <c r="O25" s="4">
        <v>0</v>
      </c>
      <c r="P25" s="10">
        <v>0</v>
      </c>
      <c r="Q25" s="12">
        <f t="shared" si="15"/>
        <v>16</v>
      </c>
      <c r="R25" s="4">
        <f t="shared" si="12"/>
        <v>9</v>
      </c>
      <c r="S25" s="30">
        <f t="shared" si="13"/>
        <v>56.25</v>
      </c>
      <c r="T25" s="30"/>
      <c r="U25" s="30">
        <f t="shared" si="14"/>
        <v>2.2718750000000001</v>
      </c>
      <c r="V25" s="47"/>
    </row>
    <row r="26" spans="1:22" ht="15" customHeight="1" x14ac:dyDescent="0.25">
      <c r="A26" s="114">
        <v>5</v>
      </c>
      <c r="B26" s="116" t="s">
        <v>45</v>
      </c>
      <c r="C26" s="57">
        <v>8</v>
      </c>
      <c r="D26" s="57" t="s">
        <v>23</v>
      </c>
      <c r="E26" s="58">
        <v>0</v>
      </c>
      <c r="F26" s="59">
        <v>0</v>
      </c>
      <c r="G26" s="59">
        <v>0</v>
      </c>
      <c r="H26" s="59">
        <v>1</v>
      </c>
      <c r="I26" s="59">
        <v>0</v>
      </c>
      <c r="J26" s="59">
        <v>0</v>
      </c>
      <c r="K26" s="59">
        <v>1</v>
      </c>
      <c r="L26" s="59">
        <v>2</v>
      </c>
      <c r="M26" s="59">
        <v>0</v>
      </c>
      <c r="N26" s="59">
        <v>0</v>
      </c>
      <c r="O26" s="59">
        <v>3</v>
      </c>
      <c r="P26" s="60">
        <v>1</v>
      </c>
      <c r="Q26" s="61">
        <f>SUM(E26:O26)</f>
        <v>7</v>
      </c>
      <c r="R26" s="62">
        <f>SUM(E26:K26)</f>
        <v>2</v>
      </c>
      <c r="S26" s="63">
        <f>R26/Q26*100</f>
        <v>28.571428571428569</v>
      </c>
      <c r="T26" s="64"/>
      <c r="U26" s="63">
        <f>(E26*4+F26*3.67+G26*3.33+H26*3+I26*2.67+J26*2.33+K26*2+L26*1.67+M26*1.33+N26*1)/Q26</f>
        <v>1.1914285714285715</v>
      </c>
      <c r="V26" s="65"/>
    </row>
    <row r="27" spans="1:22" ht="15.75" thickBot="1" x14ac:dyDescent="0.3">
      <c r="A27" s="115"/>
      <c r="B27" s="117"/>
      <c r="C27" s="106">
        <v>25</v>
      </c>
      <c r="D27" s="106" t="s">
        <v>29</v>
      </c>
      <c r="E27" s="98">
        <v>0</v>
      </c>
      <c r="F27" s="98">
        <v>2</v>
      </c>
      <c r="G27" s="98">
        <v>0</v>
      </c>
      <c r="H27" s="98">
        <v>2</v>
      </c>
      <c r="I27" s="98">
        <v>2</v>
      </c>
      <c r="J27" s="98">
        <v>5</v>
      </c>
      <c r="K27" s="98">
        <v>5</v>
      </c>
      <c r="L27" s="98">
        <v>1</v>
      </c>
      <c r="M27" s="98">
        <v>1</v>
      </c>
      <c r="N27" s="98">
        <v>2</v>
      </c>
      <c r="O27" s="98">
        <v>5</v>
      </c>
      <c r="P27" s="99"/>
      <c r="Q27" s="99">
        <f t="shared" ref="Q27" si="16">SUM(E27:O27)</f>
        <v>25</v>
      </c>
      <c r="R27" s="99">
        <f t="shared" ref="R27" si="17">SUM(E27:K27)</f>
        <v>16</v>
      </c>
      <c r="S27" s="100">
        <f t="shared" ref="S27" si="18">R27/Q27*100</f>
        <v>64</v>
      </c>
      <c r="T27" s="101"/>
      <c r="U27" s="100">
        <f t="shared" ref="U27" si="19">(E27*4+F27*3.67+G27*3.33+H27*3+I27*2.67+J27*2.33+K27*2+L27*1.67+M27*1.33+N27*1)/Q27</f>
        <v>1.8131999999999999</v>
      </c>
      <c r="V27" s="107">
        <f>U26-U27</f>
        <v>-0.62177142857142842</v>
      </c>
    </row>
    <row r="28" spans="1:22" ht="15.75" thickBot="1" x14ac:dyDescent="0.3">
      <c r="A28" s="110" t="s">
        <v>26</v>
      </c>
      <c r="B28" s="111"/>
      <c r="C28" s="22">
        <v>8</v>
      </c>
      <c r="D28" s="22"/>
      <c r="E28" s="25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1</v>
      </c>
      <c r="N28" s="23">
        <v>0</v>
      </c>
      <c r="O28" s="23">
        <v>7</v>
      </c>
      <c r="P28" s="24">
        <v>0</v>
      </c>
      <c r="Q28" s="11">
        <f t="shared" ref="Q28" si="20">SUM(E28:O28)</f>
        <v>8</v>
      </c>
      <c r="R28" s="1">
        <f t="shared" ref="R28:R30" si="21">SUM(E28:K28)</f>
        <v>0</v>
      </c>
      <c r="S28" s="13">
        <f t="shared" ref="S28:S30" si="22">R28/Q28*100</f>
        <v>0</v>
      </c>
      <c r="T28" s="13"/>
      <c r="U28" s="13">
        <f t="shared" ref="U28:U30" si="23">(E28*4+F28*3.67+G28*3.33+H28*3+I28*2.67+J28*2.33+K28*2+L28*1.67+M28*1.33+N28*1)/Q28</f>
        <v>0.16625000000000001</v>
      </c>
      <c r="V28" s="46"/>
    </row>
    <row r="29" spans="1:22" ht="15" customHeight="1" thickBot="1" x14ac:dyDescent="0.3">
      <c r="A29" s="110" t="s">
        <v>27</v>
      </c>
      <c r="B29" s="111"/>
      <c r="C29" s="22">
        <v>8</v>
      </c>
      <c r="D29" s="22"/>
      <c r="E29" s="25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1</v>
      </c>
      <c r="N29" s="23">
        <v>0</v>
      </c>
      <c r="O29" s="23">
        <v>7</v>
      </c>
      <c r="P29" s="24">
        <v>0</v>
      </c>
      <c r="Q29" s="11">
        <f>SUM(E29:O29)</f>
        <v>8</v>
      </c>
      <c r="R29" s="1">
        <f t="shared" si="21"/>
        <v>0</v>
      </c>
      <c r="S29" s="13">
        <f t="shared" si="22"/>
        <v>0</v>
      </c>
      <c r="T29" s="31"/>
      <c r="U29" s="13">
        <f t="shared" si="23"/>
        <v>0.16625000000000001</v>
      </c>
      <c r="V29" s="46"/>
    </row>
    <row r="30" spans="1:22" ht="15.75" thickBot="1" x14ac:dyDescent="0.3">
      <c r="A30" s="112" t="s">
        <v>28</v>
      </c>
      <c r="B30" s="113"/>
      <c r="C30" s="9">
        <v>8</v>
      </c>
      <c r="D30" s="9"/>
      <c r="E30" s="12">
        <v>0</v>
      </c>
      <c r="F30" s="4">
        <v>0</v>
      </c>
      <c r="G30" s="4">
        <v>0</v>
      </c>
      <c r="H30" s="4">
        <v>1</v>
      </c>
      <c r="I30" s="4">
        <v>2</v>
      </c>
      <c r="J30" s="4">
        <v>2</v>
      </c>
      <c r="K30" s="4">
        <v>3</v>
      </c>
      <c r="L30" s="4">
        <v>0</v>
      </c>
      <c r="M30" s="4">
        <v>0</v>
      </c>
      <c r="N30" s="4">
        <v>0</v>
      </c>
      <c r="O30" s="4">
        <v>0</v>
      </c>
      <c r="P30" s="10">
        <v>0</v>
      </c>
      <c r="Q30" s="12">
        <f t="shared" ref="Q30" si="24">SUM(E30:O30)</f>
        <v>8</v>
      </c>
      <c r="R30" s="4">
        <f t="shared" si="21"/>
        <v>8</v>
      </c>
      <c r="S30" s="30">
        <f t="shared" si="22"/>
        <v>100</v>
      </c>
      <c r="T30" s="30"/>
      <c r="U30" s="30">
        <f t="shared" si="23"/>
        <v>2.375</v>
      </c>
      <c r="V30" s="47"/>
    </row>
    <row r="31" spans="1:22" x14ac:dyDescent="0.25">
      <c r="A31" s="114">
        <v>6</v>
      </c>
      <c r="B31" s="116" t="s">
        <v>41</v>
      </c>
      <c r="C31" s="57">
        <v>16</v>
      </c>
      <c r="D31" s="57" t="s">
        <v>23</v>
      </c>
      <c r="E31" s="58">
        <v>0</v>
      </c>
      <c r="F31" s="59">
        <v>0</v>
      </c>
      <c r="G31" s="59">
        <v>0</v>
      </c>
      <c r="H31" s="59">
        <v>0</v>
      </c>
      <c r="I31" s="59">
        <v>1</v>
      </c>
      <c r="J31" s="59">
        <v>2</v>
      </c>
      <c r="K31" s="59">
        <v>1</v>
      </c>
      <c r="L31" s="59">
        <v>0</v>
      </c>
      <c r="M31" s="59">
        <v>2</v>
      </c>
      <c r="N31" s="59">
        <v>2</v>
      </c>
      <c r="O31" s="59">
        <v>4</v>
      </c>
      <c r="P31" s="60">
        <v>4</v>
      </c>
      <c r="Q31" s="61">
        <f>SUM(E31:O31)</f>
        <v>12</v>
      </c>
      <c r="R31" s="62">
        <f>SUM(E31:K31)</f>
        <v>4</v>
      </c>
      <c r="S31" s="63">
        <f>R31/Q31*100</f>
        <v>33.333333333333329</v>
      </c>
      <c r="T31" s="64"/>
      <c r="U31" s="63">
        <f>(E31*4+F31*3.67+G31*3.33+H31*3+I31*2.67+J31*2.33+K31*2+L31*1.67+M31*1.33+N31*1)/Q31</f>
        <v>1.1658333333333333</v>
      </c>
      <c r="V31" s="65"/>
    </row>
    <row r="32" spans="1:22" ht="15.75" thickBot="1" x14ac:dyDescent="0.3">
      <c r="A32" s="115"/>
      <c r="B32" s="117"/>
      <c r="C32" s="8">
        <v>22</v>
      </c>
      <c r="D32" s="8" t="s">
        <v>29</v>
      </c>
      <c r="E32" s="11">
        <v>4</v>
      </c>
      <c r="F32" s="1">
        <v>2</v>
      </c>
      <c r="G32" s="1">
        <v>0</v>
      </c>
      <c r="H32" s="1">
        <v>4</v>
      </c>
      <c r="I32" s="1">
        <v>0</v>
      </c>
      <c r="J32" s="1">
        <v>0</v>
      </c>
      <c r="K32" s="1">
        <v>4</v>
      </c>
      <c r="L32" s="1">
        <v>2</v>
      </c>
      <c r="M32" s="1">
        <v>1</v>
      </c>
      <c r="N32" s="1">
        <v>0</v>
      </c>
      <c r="O32" s="1">
        <v>5</v>
      </c>
      <c r="P32" s="2">
        <v>0</v>
      </c>
      <c r="Q32" s="11">
        <f>SUM(E32:O32)</f>
        <v>22</v>
      </c>
      <c r="R32" s="1">
        <f t="shared" ref="R32:R35" si="25">SUM(E32:K32)</f>
        <v>14</v>
      </c>
      <c r="S32" s="13">
        <f t="shared" ref="S32:S35" si="26">R32/Q32*100</f>
        <v>63.636363636363633</v>
      </c>
      <c r="T32" s="26">
        <f>S31-S32</f>
        <v>-30.303030303030305</v>
      </c>
      <c r="U32" s="13">
        <f t="shared" ref="U32:U35" si="27">(E32*4+F32*3.67+G32*3.33+H32*3+I32*2.67+J32*2.33+K32*2+L32*1.67+M32*1.33+N32*1)/Q32</f>
        <v>2.1822727272727276</v>
      </c>
      <c r="V32" s="45">
        <f>U31-U32</f>
        <v>-1.0164393939393943</v>
      </c>
    </row>
    <row r="33" spans="1:22" ht="15.75" thickBot="1" x14ac:dyDescent="0.3">
      <c r="A33" s="110" t="s">
        <v>26</v>
      </c>
      <c r="B33" s="111"/>
      <c r="C33" s="22">
        <v>16</v>
      </c>
      <c r="D33" s="22"/>
      <c r="E33" s="25">
        <v>0</v>
      </c>
      <c r="F33" s="23">
        <v>0</v>
      </c>
      <c r="G33" s="23">
        <v>0</v>
      </c>
      <c r="H33" s="23">
        <v>1</v>
      </c>
      <c r="I33" s="23">
        <v>0</v>
      </c>
      <c r="J33" s="23">
        <v>1</v>
      </c>
      <c r="K33" s="23">
        <v>0</v>
      </c>
      <c r="L33" s="23">
        <v>1</v>
      </c>
      <c r="M33" s="23">
        <v>1</v>
      </c>
      <c r="N33" s="23">
        <v>1</v>
      </c>
      <c r="O33" s="23">
        <v>11</v>
      </c>
      <c r="P33" s="24">
        <v>0</v>
      </c>
      <c r="Q33" s="11">
        <f t="shared" ref="Q33:Q35" si="28">SUM(E33:O33)</f>
        <v>16</v>
      </c>
      <c r="R33" s="1">
        <f t="shared" si="25"/>
        <v>2</v>
      </c>
      <c r="S33" s="13">
        <f t="shared" si="26"/>
        <v>12.5</v>
      </c>
      <c r="T33" s="13"/>
      <c r="U33" s="13">
        <f t="shared" si="27"/>
        <v>0.583125</v>
      </c>
      <c r="V33" s="46"/>
    </row>
    <row r="34" spans="1:22" ht="15.75" thickBot="1" x14ac:dyDescent="0.3">
      <c r="A34" s="110" t="s">
        <v>27</v>
      </c>
      <c r="B34" s="111"/>
      <c r="C34" s="22">
        <v>16</v>
      </c>
      <c r="D34" s="22"/>
      <c r="E34" s="25">
        <v>0</v>
      </c>
      <c r="F34" s="23">
        <v>0</v>
      </c>
      <c r="G34" s="23">
        <v>0</v>
      </c>
      <c r="H34" s="23">
        <v>1</v>
      </c>
      <c r="I34" s="23">
        <v>1</v>
      </c>
      <c r="J34" s="23">
        <v>0</v>
      </c>
      <c r="K34" s="23">
        <v>6</v>
      </c>
      <c r="L34" s="23">
        <v>0</v>
      </c>
      <c r="M34" s="23">
        <v>1</v>
      </c>
      <c r="N34" s="23">
        <v>2</v>
      </c>
      <c r="O34" s="23">
        <v>5</v>
      </c>
      <c r="P34" s="24">
        <v>0</v>
      </c>
      <c r="Q34" s="11">
        <f t="shared" si="28"/>
        <v>16</v>
      </c>
      <c r="R34" s="1">
        <f t="shared" si="25"/>
        <v>8</v>
      </c>
      <c r="S34" s="13">
        <f t="shared" si="26"/>
        <v>50</v>
      </c>
      <c r="T34" s="31"/>
      <c r="U34" s="13">
        <f t="shared" si="27"/>
        <v>1.3125</v>
      </c>
      <c r="V34" s="46"/>
    </row>
    <row r="35" spans="1:22" ht="15.75" thickBot="1" x14ac:dyDescent="0.3">
      <c r="A35" s="112" t="s">
        <v>28</v>
      </c>
      <c r="B35" s="113"/>
      <c r="C35" s="9">
        <v>16</v>
      </c>
      <c r="D35" s="9"/>
      <c r="E35" s="12">
        <v>0</v>
      </c>
      <c r="F35" s="4">
        <v>0</v>
      </c>
      <c r="G35" s="4">
        <v>1</v>
      </c>
      <c r="H35" s="4">
        <v>1</v>
      </c>
      <c r="I35" s="4">
        <v>0</v>
      </c>
      <c r="J35" s="4">
        <v>2</v>
      </c>
      <c r="K35" s="4">
        <v>3</v>
      </c>
      <c r="L35" s="4">
        <v>1</v>
      </c>
      <c r="M35" s="4">
        <v>3</v>
      </c>
      <c r="N35" s="4">
        <v>3</v>
      </c>
      <c r="O35" s="4">
        <v>2</v>
      </c>
      <c r="P35" s="10">
        <v>0</v>
      </c>
      <c r="Q35" s="12">
        <f t="shared" si="28"/>
        <v>16</v>
      </c>
      <c r="R35" s="4">
        <f t="shared" si="25"/>
        <v>7</v>
      </c>
      <c r="S35" s="30">
        <f t="shared" si="26"/>
        <v>43.75</v>
      </c>
      <c r="T35" s="30"/>
      <c r="U35" s="30">
        <f t="shared" si="27"/>
        <v>1.6031250000000004</v>
      </c>
      <c r="V35" s="47"/>
    </row>
    <row r="36" spans="1:22" x14ac:dyDescent="0.25">
      <c r="A36" s="114">
        <v>7</v>
      </c>
      <c r="B36" s="116" t="s">
        <v>30</v>
      </c>
      <c r="C36" s="57">
        <v>20</v>
      </c>
      <c r="D36" s="57" t="s">
        <v>23</v>
      </c>
      <c r="E36" s="58">
        <v>0</v>
      </c>
      <c r="F36" s="59">
        <v>0</v>
      </c>
      <c r="G36" s="59">
        <v>0</v>
      </c>
      <c r="H36" s="59">
        <v>0</v>
      </c>
      <c r="I36" s="59">
        <v>2</v>
      </c>
      <c r="J36" s="59">
        <v>4</v>
      </c>
      <c r="K36" s="59">
        <v>1</v>
      </c>
      <c r="L36" s="59">
        <v>0</v>
      </c>
      <c r="M36" s="59">
        <v>3</v>
      </c>
      <c r="N36" s="59">
        <v>1</v>
      </c>
      <c r="O36" s="59">
        <v>8</v>
      </c>
      <c r="P36" s="60">
        <v>1</v>
      </c>
      <c r="Q36" s="61">
        <f>SUM(E36:O36)</f>
        <v>19</v>
      </c>
      <c r="R36" s="62">
        <f>SUM(E36:K36)</f>
        <v>7</v>
      </c>
      <c r="S36" s="63">
        <f>R36/Q36*100</f>
        <v>36.84210526315789</v>
      </c>
      <c r="T36" s="64"/>
      <c r="U36" s="63">
        <f>(E36*4+F36*3.67+G36*3.33+H36*3+I36*2.67+J36*2.33+K36*2+L36*1.67+M36*1.33+N36*1)/Q36</f>
        <v>1.1394736842105262</v>
      </c>
      <c r="V36" s="65"/>
    </row>
    <row r="37" spans="1:22" ht="15.75" thickBot="1" x14ac:dyDescent="0.3">
      <c r="A37" s="115"/>
      <c r="B37" s="117"/>
      <c r="C37" s="8">
        <v>39</v>
      </c>
      <c r="D37" s="8" t="s">
        <v>29</v>
      </c>
      <c r="E37" s="11">
        <v>0</v>
      </c>
      <c r="F37" s="1">
        <v>0</v>
      </c>
      <c r="G37" s="1">
        <v>3</v>
      </c>
      <c r="H37" s="1">
        <v>5</v>
      </c>
      <c r="I37" s="1">
        <v>1</v>
      </c>
      <c r="J37" s="1">
        <v>3</v>
      </c>
      <c r="K37" s="1">
        <v>7</v>
      </c>
      <c r="L37" s="1">
        <v>3</v>
      </c>
      <c r="M37" s="1">
        <v>2</v>
      </c>
      <c r="N37" s="1">
        <v>3</v>
      </c>
      <c r="O37" s="1">
        <v>12</v>
      </c>
      <c r="P37" s="2">
        <v>0</v>
      </c>
      <c r="Q37" s="11">
        <f>SUM(E37:O37)</f>
        <v>39</v>
      </c>
      <c r="R37" s="1">
        <f t="shared" ref="R37:R40" si="29">SUM(E37:K37)</f>
        <v>19</v>
      </c>
      <c r="S37" s="13">
        <f t="shared" ref="S37:S40" si="30">R37/Q37*100</f>
        <v>48.717948717948715</v>
      </c>
      <c r="T37" s="26">
        <f>S36-S37</f>
        <v>-11.875843454790825</v>
      </c>
      <c r="U37" s="13">
        <f t="shared" ref="U37:U40" si="31">(E37*4+F37*3.67+G37*3.33+H37*3+I37*2.67+J37*2.33+K37*2+L37*1.67+M37*1.33+N37*1)/Q37</f>
        <v>1.5210256410256413</v>
      </c>
      <c r="V37" s="45">
        <f>U36-U37</f>
        <v>-0.38155195681511511</v>
      </c>
    </row>
    <row r="38" spans="1:22" ht="15.75" thickBot="1" x14ac:dyDescent="0.3">
      <c r="A38" s="110" t="s">
        <v>26</v>
      </c>
      <c r="B38" s="111"/>
      <c r="C38" s="22">
        <v>20</v>
      </c>
      <c r="D38" s="22"/>
      <c r="E38" s="25">
        <v>2</v>
      </c>
      <c r="F38" s="23">
        <v>2</v>
      </c>
      <c r="G38" s="23">
        <v>1</v>
      </c>
      <c r="H38" s="23">
        <v>1</v>
      </c>
      <c r="I38" s="23">
        <v>2</v>
      </c>
      <c r="J38" s="23">
        <v>1</v>
      </c>
      <c r="K38" s="23">
        <v>4</v>
      </c>
      <c r="L38" s="23">
        <v>1</v>
      </c>
      <c r="M38" s="23">
        <v>2</v>
      </c>
      <c r="N38" s="23">
        <v>2</v>
      </c>
      <c r="O38" s="23">
        <v>2</v>
      </c>
      <c r="P38" s="24">
        <v>0</v>
      </c>
      <c r="Q38" s="11">
        <f>SUM(E38:O38)</f>
        <v>20</v>
      </c>
      <c r="R38" s="1">
        <f t="shared" si="29"/>
        <v>13</v>
      </c>
      <c r="S38" s="13">
        <f t="shared" si="30"/>
        <v>65</v>
      </c>
      <c r="T38" s="13"/>
      <c r="U38" s="13">
        <f t="shared" si="31"/>
        <v>2.1835</v>
      </c>
      <c r="V38" s="46"/>
    </row>
    <row r="39" spans="1:22" ht="15.75" customHeight="1" thickBot="1" x14ac:dyDescent="0.3">
      <c r="A39" s="110" t="s">
        <v>27</v>
      </c>
      <c r="B39" s="111"/>
      <c r="C39" s="22">
        <v>20</v>
      </c>
      <c r="D39" s="22"/>
      <c r="E39" s="25">
        <v>2</v>
      </c>
      <c r="F39" s="23">
        <v>2</v>
      </c>
      <c r="G39" s="23">
        <v>1</v>
      </c>
      <c r="H39" s="23">
        <v>1</v>
      </c>
      <c r="I39" s="23">
        <v>2</v>
      </c>
      <c r="J39" s="23">
        <v>1</v>
      </c>
      <c r="K39" s="23">
        <v>4</v>
      </c>
      <c r="L39" s="23">
        <v>1</v>
      </c>
      <c r="M39" s="23">
        <v>2</v>
      </c>
      <c r="N39" s="23">
        <v>2</v>
      </c>
      <c r="O39" s="23">
        <v>2</v>
      </c>
      <c r="P39" s="24">
        <v>0</v>
      </c>
      <c r="Q39" s="11">
        <f t="shared" ref="Q39:Q40" si="32">SUM(E39:O39)</f>
        <v>20</v>
      </c>
      <c r="R39" s="1">
        <f t="shared" si="29"/>
        <v>13</v>
      </c>
      <c r="S39" s="13">
        <f t="shared" si="30"/>
        <v>65</v>
      </c>
      <c r="T39" s="31"/>
      <c r="U39" s="13">
        <f t="shared" si="31"/>
        <v>2.1835</v>
      </c>
      <c r="V39" s="46"/>
    </row>
    <row r="40" spans="1:22" ht="15.75" thickBot="1" x14ac:dyDescent="0.3">
      <c r="A40" s="112" t="s">
        <v>28</v>
      </c>
      <c r="B40" s="113"/>
      <c r="C40" s="9">
        <v>20</v>
      </c>
      <c r="D40" s="9"/>
      <c r="E40" s="25">
        <v>2</v>
      </c>
      <c r="F40" s="23">
        <v>2</v>
      </c>
      <c r="G40" s="23">
        <v>1</v>
      </c>
      <c r="H40" s="23">
        <v>1</v>
      </c>
      <c r="I40" s="23">
        <v>2</v>
      </c>
      <c r="J40" s="23">
        <v>1</v>
      </c>
      <c r="K40" s="23">
        <v>4</v>
      </c>
      <c r="L40" s="23">
        <v>2</v>
      </c>
      <c r="M40" s="23">
        <v>3</v>
      </c>
      <c r="N40" s="23">
        <v>2</v>
      </c>
      <c r="O40" s="23">
        <v>0</v>
      </c>
      <c r="P40" s="24">
        <v>0</v>
      </c>
      <c r="Q40" s="12">
        <f t="shared" si="32"/>
        <v>20</v>
      </c>
      <c r="R40" s="4">
        <f t="shared" si="29"/>
        <v>13</v>
      </c>
      <c r="S40" s="30">
        <f t="shared" si="30"/>
        <v>65</v>
      </c>
      <c r="T40" s="30"/>
      <c r="U40" s="30">
        <f t="shared" si="31"/>
        <v>2.3335000000000004</v>
      </c>
      <c r="V40" s="47"/>
    </row>
    <row r="41" spans="1:22" x14ac:dyDescent="0.25">
      <c r="A41" s="114">
        <v>8</v>
      </c>
      <c r="B41" s="116" t="s">
        <v>35</v>
      </c>
      <c r="C41" s="57">
        <v>12</v>
      </c>
      <c r="D41" s="57" t="s">
        <v>23</v>
      </c>
      <c r="E41" s="58">
        <v>0</v>
      </c>
      <c r="F41" s="59">
        <v>0</v>
      </c>
      <c r="G41" s="59">
        <v>0</v>
      </c>
      <c r="H41" s="59">
        <v>0</v>
      </c>
      <c r="I41" s="59">
        <v>1</v>
      </c>
      <c r="J41" s="59">
        <v>1</v>
      </c>
      <c r="K41" s="59">
        <v>1</v>
      </c>
      <c r="L41" s="59">
        <v>0</v>
      </c>
      <c r="M41" s="59">
        <v>2</v>
      </c>
      <c r="N41" s="59">
        <v>3</v>
      </c>
      <c r="O41" s="59">
        <v>4</v>
      </c>
      <c r="P41" s="60">
        <v>0</v>
      </c>
      <c r="Q41" s="61">
        <f>SUM(E41:O41)</f>
        <v>12</v>
      </c>
      <c r="R41" s="62">
        <f>SUM(E41:K41)</f>
        <v>3</v>
      </c>
      <c r="S41" s="63">
        <f>R41/Q41*100</f>
        <v>25</v>
      </c>
      <c r="T41" s="64"/>
      <c r="U41" s="63">
        <f>(E41*4+F41*3.67+G41*3.33+H41*3+I41*2.67+J41*2.33+K41*2+L41*1.67+M41*1.33+N41*1)/Q41</f>
        <v>1.0549999999999999</v>
      </c>
      <c r="V41" s="65"/>
    </row>
    <row r="42" spans="1:22" ht="15.75" thickBot="1" x14ac:dyDescent="0.3">
      <c r="A42" s="115"/>
      <c r="B42" s="117"/>
      <c r="C42" s="8">
        <v>13</v>
      </c>
      <c r="D42" s="8" t="s">
        <v>29</v>
      </c>
      <c r="E42" s="11">
        <v>0</v>
      </c>
      <c r="F42" s="1">
        <v>0</v>
      </c>
      <c r="G42" s="1">
        <v>0</v>
      </c>
      <c r="H42" s="1">
        <v>0</v>
      </c>
      <c r="I42" s="1">
        <v>1</v>
      </c>
      <c r="J42" s="1">
        <v>3</v>
      </c>
      <c r="K42" s="1">
        <v>0</v>
      </c>
      <c r="L42" s="1">
        <v>1</v>
      </c>
      <c r="M42" s="1">
        <v>1</v>
      </c>
      <c r="N42" s="1">
        <v>0</v>
      </c>
      <c r="O42" s="1">
        <v>7</v>
      </c>
      <c r="P42" s="2">
        <v>0</v>
      </c>
      <c r="Q42" s="11">
        <f>SUM(E42:O42)</f>
        <v>13</v>
      </c>
      <c r="R42" s="1">
        <f t="shared" ref="R42:R45" si="33">SUM(E42:K42)</f>
        <v>4</v>
      </c>
      <c r="S42" s="13">
        <f t="shared" ref="S42:S45" si="34">R42/Q42*100</f>
        <v>30.76923076923077</v>
      </c>
      <c r="T42" s="26">
        <f>S41-S42</f>
        <v>-5.7692307692307701</v>
      </c>
      <c r="U42" s="13">
        <f t="shared" ref="U42:U45" si="35">(E42*4+F42*3.67+G42*3.33+H42*3+I42*2.67+J42*2.33+K42*2+L42*1.67+M42*1.33+N42*1)/Q42</f>
        <v>0.97384615384615381</v>
      </c>
      <c r="V42" s="45">
        <f>U41-U42</f>
        <v>8.1153846153846132E-2</v>
      </c>
    </row>
    <row r="43" spans="1:22" ht="15.75" thickBot="1" x14ac:dyDescent="0.3">
      <c r="A43" s="110" t="s">
        <v>26</v>
      </c>
      <c r="B43" s="111"/>
      <c r="C43" s="22">
        <v>12</v>
      </c>
      <c r="D43" s="22"/>
      <c r="E43" s="25">
        <v>0</v>
      </c>
      <c r="F43" s="23">
        <v>0</v>
      </c>
      <c r="G43" s="23">
        <v>0</v>
      </c>
      <c r="H43" s="23">
        <v>0</v>
      </c>
      <c r="I43" s="23">
        <v>3</v>
      </c>
      <c r="J43" s="23">
        <v>3</v>
      </c>
      <c r="K43" s="23">
        <v>3</v>
      </c>
      <c r="L43" s="23">
        <v>2</v>
      </c>
      <c r="M43" s="23">
        <v>1</v>
      </c>
      <c r="N43" s="23">
        <v>0</v>
      </c>
      <c r="O43" s="23">
        <v>0</v>
      </c>
      <c r="P43" s="24">
        <v>0</v>
      </c>
      <c r="Q43" s="11">
        <f t="shared" ref="Q43:Q45" si="36">SUM(E43:O43)</f>
        <v>12</v>
      </c>
      <c r="R43" s="1">
        <f t="shared" si="33"/>
        <v>9</v>
      </c>
      <c r="S43" s="13">
        <f t="shared" si="34"/>
        <v>75</v>
      </c>
      <c r="T43" s="13"/>
      <c r="U43" s="13">
        <f t="shared" si="35"/>
        <v>2.1391666666666667</v>
      </c>
      <c r="V43" s="46"/>
    </row>
    <row r="44" spans="1:22" ht="15.75" thickBot="1" x14ac:dyDescent="0.3">
      <c r="A44" s="110" t="s">
        <v>27</v>
      </c>
      <c r="B44" s="111"/>
      <c r="C44" s="22">
        <v>12</v>
      </c>
      <c r="D44" s="22"/>
      <c r="E44" s="25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1</v>
      </c>
      <c r="L44" s="23">
        <v>1</v>
      </c>
      <c r="M44" s="23">
        <v>1</v>
      </c>
      <c r="N44" s="23">
        <v>3</v>
      </c>
      <c r="O44" s="23">
        <v>6</v>
      </c>
      <c r="P44" s="24">
        <v>0</v>
      </c>
      <c r="Q44" s="11">
        <f t="shared" si="36"/>
        <v>12</v>
      </c>
      <c r="R44" s="1">
        <f t="shared" si="33"/>
        <v>1</v>
      </c>
      <c r="S44" s="13">
        <f t="shared" si="34"/>
        <v>8.3333333333333321</v>
      </c>
      <c r="T44" s="31"/>
      <c r="U44" s="13">
        <f t="shared" si="35"/>
        <v>0.66666666666666663</v>
      </c>
      <c r="V44" s="46"/>
    </row>
    <row r="45" spans="1:22" ht="15.75" thickBot="1" x14ac:dyDescent="0.3">
      <c r="A45" s="112" t="s">
        <v>28</v>
      </c>
      <c r="B45" s="113"/>
      <c r="C45" s="9">
        <v>12</v>
      </c>
      <c r="D45" s="9"/>
      <c r="E45" s="12">
        <v>0</v>
      </c>
      <c r="F45" s="4">
        <v>0</v>
      </c>
      <c r="G45" s="4">
        <v>0</v>
      </c>
      <c r="H45" s="4">
        <v>0</v>
      </c>
      <c r="I45" s="4">
        <v>2</v>
      </c>
      <c r="J45" s="4">
        <v>3</v>
      </c>
      <c r="K45" s="4">
        <v>6</v>
      </c>
      <c r="L45" s="4">
        <v>1</v>
      </c>
      <c r="M45" s="4">
        <v>0</v>
      </c>
      <c r="N45" s="4">
        <v>0</v>
      </c>
      <c r="O45" s="4">
        <v>0</v>
      </c>
      <c r="P45" s="10">
        <v>0</v>
      </c>
      <c r="Q45" s="12">
        <f t="shared" si="36"/>
        <v>12</v>
      </c>
      <c r="R45" s="4">
        <f t="shared" si="33"/>
        <v>11</v>
      </c>
      <c r="S45" s="30">
        <f t="shared" si="34"/>
        <v>91.666666666666657</v>
      </c>
      <c r="T45" s="30"/>
      <c r="U45" s="30">
        <f t="shared" si="35"/>
        <v>2.1666666666666665</v>
      </c>
      <c r="V45" s="47"/>
    </row>
    <row r="46" spans="1:22" x14ac:dyDescent="0.25">
      <c r="A46" s="114">
        <v>9</v>
      </c>
      <c r="B46" s="116" t="s">
        <v>36</v>
      </c>
      <c r="C46" s="57">
        <v>57</v>
      </c>
      <c r="D46" s="57" t="s">
        <v>23</v>
      </c>
      <c r="E46" s="58">
        <v>1</v>
      </c>
      <c r="F46" s="59">
        <v>0</v>
      </c>
      <c r="G46" s="59">
        <v>0</v>
      </c>
      <c r="H46" s="59">
        <v>1</v>
      </c>
      <c r="I46" s="59">
        <v>4</v>
      </c>
      <c r="J46" s="59">
        <v>7</v>
      </c>
      <c r="K46" s="59">
        <v>6</v>
      </c>
      <c r="L46" s="59">
        <v>2</v>
      </c>
      <c r="M46" s="59">
        <v>3</v>
      </c>
      <c r="N46" s="59">
        <v>3</v>
      </c>
      <c r="O46" s="59">
        <v>30</v>
      </c>
      <c r="P46" s="60">
        <v>0</v>
      </c>
      <c r="Q46" s="61">
        <f>SUM(E46:O46)</f>
        <v>57</v>
      </c>
      <c r="R46" s="62">
        <f>SUM(E46:K46)</f>
        <v>19</v>
      </c>
      <c r="S46" s="63">
        <f>R46/Q46*100</f>
        <v>33.333333333333329</v>
      </c>
      <c r="T46" s="64"/>
      <c r="U46" s="63">
        <f>(E46*4+F46*3.67+G46*3.33+H46*3+I46*2.67+J46*2.33+K46*2+L46*1.67+M46*1.33+N46*1)/Q46</f>
        <v>0.98807017543859654</v>
      </c>
      <c r="V46" s="65"/>
    </row>
    <row r="47" spans="1:22" ht="15.75" thickBot="1" x14ac:dyDescent="0.3">
      <c r="A47" s="115"/>
      <c r="B47" s="117"/>
      <c r="C47" s="8">
        <v>56</v>
      </c>
      <c r="D47" s="8" t="s">
        <v>29</v>
      </c>
      <c r="E47" s="11">
        <v>1</v>
      </c>
      <c r="F47" s="1">
        <v>1</v>
      </c>
      <c r="G47" s="1">
        <v>0</v>
      </c>
      <c r="H47" s="1">
        <v>4</v>
      </c>
      <c r="I47" s="1">
        <v>8</v>
      </c>
      <c r="J47" s="1">
        <v>4</v>
      </c>
      <c r="K47" s="1">
        <v>15</v>
      </c>
      <c r="L47" s="1">
        <v>5</v>
      </c>
      <c r="M47" s="1">
        <v>2</v>
      </c>
      <c r="N47" s="1">
        <v>6</v>
      </c>
      <c r="O47" s="1">
        <v>10</v>
      </c>
      <c r="P47" s="2">
        <v>0</v>
      </c>
      <c r="Q47" s="11">
        <f>SUM(E47:O47)</f>
        <v>56</v>
      </c>
      <c r="R47" s="1">
        <f t="shared" ref="R47:R50" si="37">SUM(E47:K47)</f>
        <v>33</v>
      </c>
      <c r="S47" s="13">
        <f t="shared" ref="S47:S50" si="38">R47/Q47*100</f>
        <v>58.928571428571431</v>
      </c>
      <c r="T47" s="26">
        <f>S46-S47</f>
        <v>-25.595238095238102</v>
      </c>
      <c r="U47" s="13">
        <f t="shared" ref="U47:U50" si="39">(E47*4+F47*3.67+G47*3.33+H47*3+I47*2.67+J47*2.33+K47*2+L47*1.67+M47*1.33+N47*1)/Q47</f>
        <v>1.7385714285714282</v>
      </c>
      <c r="V47" s="45">
        <f>U46-U47</f>
        <v>-0.75050125313283167</v>
      </c>
    </row>
    <row r="48" spans="1:22" ht="15.75" thickBot="1" x14ac:dyDescent="0.3">
      <c r="A48" s="110" t="s">
        <v>26</v>
      </c>
      <c r="B48" s="111"/>
      <c r="C48" s="22">
        <v>57</v>
      </c>
      <c r="D48" s="22"/>
      <c r="E48" s="25">
        <v>1</v>
      </c>
      <c r="F48" s="23">
        <v>1</v>
      </c>
      <c r="G48" s="23">
        <v>0</v>
      </c>
      <c r="H48" s="23">
        <v>4</v>
      </c>
      <c r="I48" s="23">
        <v>8</v>
      </c>
      <c r="J48" s="23">
        <v>4</v>
      </c>
      <c r="K48" s="23">
        <v>15</v>
      </c>
      <c r="L48" s="23">
        <v>5</v>
      </c>
      <c r="M48" s="23">
        <v>3</v>
      </c>
      <c r="N48" s="23">
        <v>6</v>
      </c>
      <c r="O48" s="23">
        <v>10</v>
      </c>
      <c r="P48" s="24">
        <v>0</v>
      </c>
      <c r="Q48" s="11">
        <f t="shared" ref="Q48:Q50" si="40">SUM(E48:O48)</f>
        <v>57</v>
      </c>
      <c r="R48" s="1">
        <f t="shared" si="37"/>
        <v>33</v>
      </c>
      <c r="S48" s="13">
        <f t="shared" si="38"/>
        <v>57.894736842105267</v>
      </c>
      <c r="T48" s="13"/>
      <c r="U48" s="13">
        <f t="shared" si="39"/>
        <v>1.7314035087719295</v>
      </c>
      <c r="V48" s="46"/>
    </row>
    <row r="49" spans="1:22" ht="15" customHeight="1" thickBot="1" x14ac:dyDescent="0.3">
      <c r="A49" s="110" t="s">
        <v>27</v>
      </c>
      <c r="B49" s="111"/>
      <c r="C49" s="22">
        <v>57</v>
      </c>
      <c r="D49" s="22"/>
      <c r="E49" s="25">
        <v>1</v>
      </c>
      <c r="F49" s="23">
        <v>0</v>
      </c>
      <c r="G49" s="23">
        <v>1</v>
      </c>
      <c r="H49" s="23">
        <v>3</v>
      </c>
      <c r="I49" s="23">
        <v>1</v>
      </c>
      <c r="J49" s="23">
        <v>5</v>
      </c>
      <c r="K49" s="23">
        <v>13</v>
      </c>
      <c r="L49" s="23">
        <v>1</v>
      </c>
      <c r="M49" s="23">
        <v>9</v>
      </c>
      <c r="N49" s="23">
        <v>6</v>
      </c>
      <c r="O49" s="23">
        <v>17</v>
      </c>
      <c r="P49" s="24">
        <v>0</v>
      </c>
      <c r="Q49" s="11">
        <f t="shared" si="40"/>
        <v>57</v>
      </c>
      <c r="R49" s="1">
        <f t="shared" si="37"/>
        <v>24</v>
      </c>
      <c r="S49" s="13">
        <f t="shared" si="38"/>
        <v>42.105263157894733</v>
      </c>
      <c r="T49" s="31"/>
      <c r="U49" s="13">
        <f t="shared" si="39"/>
        <v>1.338421052631579</v>
      </c>
      <c r="V49" s="46"/>
    </row>
    <row r="50" spans="1:22" ht="15.75" thickBot="1" x14ac:dyDescent="0.3">
      <c r="A50" s="112" t="s">
        <v>28</v>
      </c>
      <c r="B50" s="113"/>
      <c r="C50" s="9">
        <v>57</v>
      </c>
      <c r="D50" s="9"/>
      <c r="E50" s="12">
        <v>2</v>
      </c>
      <c r="F50" s="4">
        <v>2</v>
      </c>
      <c r="G50" s="4">
        <v>1</v>
      </c>
      <c r="H50" s="4">
        <v>5</v>
      </c>
      <c r="I50" s="4">
        <v>6</v>
      </c>
      <c r="J50" s="4">
        <v>6</v>
      </c>
      <c r="K50" s="4">
        <v>18</v>
      </c>
      <c r="L50" s="4">
        <v>5</v>
      </c>
      <c r="M50" s="4">
        <v>5</v>
      </c>
      <c r="N50" s="4">
        <v>3</v>
      </c>
      <c r="O50" s="4">
        <v>4</v>
      </c>
      <c r="P50" s="10">
        <v>0</v>
      </c>
      <c r="Q50" s="12">
        <f t="shared" si="40"/>
        <v>57</v>
      </c>
      <c r="R50" s="4">
        <f t="shared" si="37"/>
        <v>40</v>
      </c>
      <c r="S50" s="30">
        <f t="shared" si="38"/>
        <v>70.175438596491219</v>
      </c>
      <c r="T50" s="30"/>
      <c r="U50" s="30">
        <f t="shared" si="39"/>
        <v>2.0643859649122809</v>
      </c>
      <c r="V50" s="47"/>
    </row>
    <row r="51" spans="1:22" x14ac:dyDescent="0.25">
      <c r="A51" s="114">
        <v>10</v>
      </c>
      <c r="B51" s="116" t="s">
        <v>43</v>
      </c>
      <c r="C51" s="57">
        <v>85</v>
      </c>
      <c r="D51" s="57" t="s">
        <v>23</v>
      </c>
      <c r="E51" s="58">
        <v>1</v>
      </c>
      <c r="F51" s="59">
        <v>0</v>
      </c>
      <c r="G51" s="59">
        <v>1</v>
      </c>
      <c r="H51" s="59">
        <v>1</v>
      </c>
      <c r="I51" s="59">
        <v>3</v>
      </c>
      <c r="J51" s="59">
        <v>7</v>
      </c>
      <c r="K51" s="59">
        <v>5</v>
      </c>
      <c r="L51" s="59">
        <v>5</v>
      </c>
      <c r="M51" s="59">
        <v>7</v>
      </c>
      <c r="N51" s="59">
        <v>4</v>
      </c>
      <c r="O51" s="59">
        <v>47</v>
      </c>
      <c r="P51" s="60">
        <v>4</v>
      </c>
      <c r="Q51" s="61">
        <f>SUM(E51:O51)</f>
        <v>81</v>
      </c>
      <c r="R51" s="62">
        <f>SUM(E51:K51)</f>
        <v>18</v>
      </c>
      <c r="S51" s="63">
        <f>R51/Q51*100</f>
        <v>22.222222222222221</v>
      </c>
      <c r="T51" s="64"/>
      <c r="U51" s="63">
        <f>(E51*4+F51*3.67+G51*3.33+H51*3+I51*2.67+J51*2.33+K51*2+L51*1.67+M51*1.33+N51*1)/Q51</f>
        <v>0.81864197530864202</v>
      </c>
      <c r="V51" s="65"/>
    </row>
    <row r="52" spans="1:22" ht="15.75" thickBot="1" x14ac:dyDescent="0.3">
      <c r="A52" s="115"/>
      <c r="B52" s="117"/>
      <c r="C52" s="8">
        <v>80</v>
      </c>
      <c r="D52" s="8" t="s">
        <v>29</v>
      </c>
      <c r="E52" s="11">
        <v>7</v>
      </c>
      <c r="F52" s="1">
        <v>3</v>
      </c>
      <c r="G52" s="1">
        <v>4</v>
      </c>
      <c r="H52" s="1">
        <v>6</v>
      </c>
      <c r="I52" s="1">
        <v>12</v>
      </c>
      <c r="J52" s="1">
        <v>7</v>
      </c>
      <c r="K52" s="1">
        <v>13</v>
      </c>
      <c r="L52" s="1">
        <v>4</v>
      </c>
      <c r="M52" s="1">
        <v>2</v>
      </c>
      <c r="N52" s="1">
        <v>4</v>
      </c>
      <c r="O52" s="1">
        <v>14</v>
      </c>
      <c r="P52" s="2">
        <v>4</v>
      </c>
      <c r="Q52" s="11">
        <f>SUM(E52:O52)</f>
        <v>76</v>
      </c>
      <c r="R52" s="1">
        <f t="shared" ref="R52:R55" si="41">SUM(E52:K52)</f>
        <v>52</v>
      </c>
      <c r="S52" s="13">
        <f t="shared" ref="S52:S55" si="42">R52/Q52*100</f>
        <v>68.421052631578945</v>
      </c>
      <c r="T52" s="26">
        <f>S51-S52</f>
        <v>-46.198830409356724</v>
      </c>
      <c r="U52" s="13">
        <f t="shared" ref="U52:U55" si="43">(E52*4+F52*3.67+G52*3.33+H52*3+I52*2.67+J52*2.33+K52*2+L52*1.67+M52*1.33+N52*1)/Q52</f>
        <v>2.0792105263157894</v>
      </c>
      <c r="V52" s="45">
        <f>U51-U52</f>
        <v>-1.2605685510071474</v>
      </c>
    </row>
    <row r="53" spans="1:22" ht="15.75" thickBot="1" x14ac:dyDescent="0.3">
      <c r="A53" s="110" t="s">
        <v>26</v>
      </c>
      <c r="B53" s="111"/>
      <c r="C53" s="22">
        <v>85</v>
      </c>
      <c r="D53" s="22"/>
      <c r="E53" s="25">
        <v>0</v>
      </c>
      <c r="F53" s="23">
        <v>0</v>
      </c>
      <c r="G53" s="23">
        <v>7</v>
      </c>
      <c r="H53" s="23">
        <v>6</v>
      </c>
      <c r="I53" s="23">
        <v>3</v>
      </c>
      <c r="J53" s="23">
        <v>10</v>
      </c>
      <c r="K53" s="23">
        <v>8</v>
      </c>
      <c r="L53" s="23">
        <v>4</v>
      </c>
      <c r="M53" s="23">
        <v>13</v>
      </c>
      <c r="N53" s="23">
        <v>15</v>
      </c>
      <c r="O53" s="23">
        <v>19</v>
      </c>
      <c r="P53" s="24">
        <v>0</v>
      </c>
      <c r="Q53" s="11">
        <f t="shared" ref="Q53:Q55" si="44">SUM(E53:O53)</f>
        <v>85</v>
      </c>
      <c r="R53" s="1">
        <f t="shared" si="41"/>
        <v>34</v>
      </c>
      <c r="S53" s="13">
        <f t="shared" si="42"/>
        <v>40</v>
      </c>
      <c r="T53" s="13"/>
      <c r="U53" s="13">
        <f t="shared" si="43"/>
        <v>1.5010588235294118</v>
      </c>
      <c r="V53" s="46"/>
    </row>
    <row r="54" spans="1:22" ht="15.75" thickBot="1" x14ac:dyDescent="0.3">
      <c r="A54" s="110" t="s">
        <v>27</v>
      </c>
      <c r="B54" s="111"/>
      <c r="C54" s="22">
        <v>85</v>
      </c>
      <c r="D54" s="22"/>
      <c r="E54" s="25">
        <v>0</v>
      </c>
      <c r="F54" s="23">
        <v>0</v>
      </c>
      <c r="G54" s="23">
        <v>0</v>
      </c>
      <c r="H54" s="23">
        <v>0</v>
      </c>
      <c r="I54" s="23">
        <v>0</v>
      </c>
      <c r="J54" s="23">
        <v>2</v>
      </c>
      <c r="K54" s="23">
        <v>7</v>
      </c>
      <c r="L54" s="23">
        <v>7</v>
      </c>
      <c r="M54" s="23">
        <v>4</v>
      </c>
      <c r="N54" s="23">
        <v>10</v>
      </c>
      <c r="O54" s="23">
        <v>46</v>
      </c>
      <c r="P54" s="24">
        <v>9</v>
      </c>
      <c r="Q54" s="11">
        <f>SUM(E54:O54)</f>
        <v>76</v>
      </c>
      <c r="R54" s="1">
        <f t="shared" si="41"/>
        <v>9</v>
      </c>
      <c r="S54" s="13">
        <f t="shared" si="42"/>
        <v>11.842105263157894</v>
      </c>
      <c r="T54" s="31"/>
      <c r="U54" s="13">
        <f t="shared" si="43"/>
        <v>0.60092105263157902</v>
      </c>
      <c r="V54" s="46"/>
    </row>
    <row r="55" spans="1:22" ht="15.75" thickBot="1" x14ac:dyDescent="0.3">
      <c r="A55" s="112" t="s">
        <v>28</v>
      </c>
      <c r="B55" s="113"/>
      <c r="C55" s="9">
        <v>85</v>
      </c>
      <c r="D55" s="9"/>
      <c r="E55" s="12">
        <v>0</v>
      </c>
      <c r="F55" s="4">
        <v>7</v>
      </c>
      <c r="G55" s="4">
        <v>6</v>
      </c>
      <c r="H55" s="4">
        <v>3</v>
      </c>
      <c r="I55" s="4">
        <v>10</v>
      </c>
      <c r="J55" s="4">
        <v>8</v>
      </c>
      <c r="K55" s="4">
        <v>51</v>
      </c>
      <c r="L55" s="4">
        <v>0</v>
      </c>
      <c r="M55" s="4">
        <v>0</v>
      </c>
      <c r="N55" s="4">
        <v>0</v>
      </c>
      <c r="O55" s="4">
        <v>0</v>
      </c>
      <c r="P55" s="10">
        <v>0</v>
      </c>
      <c r="Q55" s="12">
        <f t="shared" si="44"/>
        <v>85</v>
      </c>
      <c r="R55" s="4">
        <f t="shared" si="41"/>
        <v>85</v>
      </c>
      <c r="S55" s="30">
        <f t="shared" si="42"/>
        <v>100</v>
      </c>
      <c r="T55" s="30"/>
      <c r="U55" s="30">
        <f t="shared" si="43"/>
        <v>2.3765882352941174</v>
      </c>
      <c r="V55" s="47"/>
    </row>
    <row r="56" spans="1:22" x14ac:dyDescent="0.25">
      <c r="A56" s="114">
        <v>11</v>
      </c>
      <c r="B56" s="116" t="s">
        <v>39</v>
      </c>
      <c r="C56" s="57">
        <v>7</v>
      </c>
      <c r="D56" s="57" t="s">
        <v>23</v>
      </c>
      <c r="E56" s="58">
        <v>0</v>
      </c>
      <c r="F56" s="59">
        <v>0</v>
      </c>
      <c r="G56" s="59">
        <v>0</v>
      </c>
      <c r="H56" s="59">
        <v>0</v>
      </c>
      <c r="I56" s="59">
        <v>0</v>
      </c>
      <c r="J56" s="59">
        <v>1</v>
      </c>
      <c r="K56" s="59">
        <v>1</v>
      </c>
      <c r="L56" s="59">
        <v>0</v>
      </c>
      <c r="M56" s="59">
        <v>0</v>
      </c>
      <c r="N56" s="59">
        <v>1</v>
      </c>
      <c r="O56" s="59">
        <v>4</v>
      </c>
      <c r="P56" s="60">
        <v>0</v>
      </c>
      <c r="Q56" s="61">
        <f>SUM(E56:O56)</f>
        <v>7</v>
      </c>
      <c r="R56" s="62">
        <f>SUM(E56:K56)</f>
        <v>2</v>
      </c>
      <c r="S56" s="63">
        <f>R56/Q56*100</f>
        <v>28.571428571428569</v>
      </c>
      <c r="T56" s="64"/>
      <c r="U56" s="63">
        <f>(E56*4+F56*3.67+G56*3.33+H56*3+I56*2.67+J56*2.33+K56*2+L56*1.67+M56*1.33+N56*1)/Q56</f>
        <v>0.76142857142857145</v>
      </c>
      <c r="V56" s="65"/>
    </row>
    <row r="57" spans="1:22" ht="15.75" thickBot="1" x14ac:dyDescent="0.3">
      <c r="A57" s="115"/>
      <c r="B57" s="117"/>
      <c r="C57" s="8">
        <v>17</v>
      </c>
      <c r="D57" s="8" t="s">
        <v>29</v>
      </c>
      <c r="E57" s="11">
        <v>0</v>
      </c>
      <c r="F57" s="1">
        <v>0</v>
      </c>
      <c r="G57" s="1">
        <v>0</v>
      </c>
      <c r="H57" s="1">
        <v>1</v>
      </c>
      <c r="I57" s="1">
        <v>2</v>
      </c>
      <c r="J57" s="1">
        <v>2</v>
      </c>
      <c r="K57" s="1">
        <v>4</v>
      </c>
      <c r="L57" s="1">
        <v>1</v>
      </c>
      <c r="M57" s="1">
        <v>3</v>
      </c>
      <c r="N57" s="1">
        <v>0</v>
      </c>
      <c r="O57" s="1">
        <v>4</v>
      </c>
      <c r="P57" s="2">
        <v>0</v>
      </c>
      <c r="Q57" s="11">
        <f>SUM(E57:O57)</f>
        <v>17</v>
      </c>
      <c r="R57" s="1">
        <f t="shared" ref="R57:R60" si="45">SUM(E57:K57)</f>
        <v>9</v>
      </c>
      <c r="S57" s="13">
        <f t="shared" ref="S57:S60" si="46">R57/Q57*100</f>
        <v>52.941176470588239</v>
      </c>
      <c r="T57" s="26">
        <f>S56-S57</f>
        <v>-24.36974789915967</v>
      </c>
      <c r="U57" s="13">
        <f t="shared" ref="U57:U60" si="47">(E57*4+F57*3.67+G57*3.33+H57*3+I57*2.67+J57*2.33+K57*2+L57*1.67+M57*1.33+N57*1)/Q57</f>
        <v>1.5682352941176472</v>
      </c>
      <c r="V57" s="45">
        <f>U56-U57</f>
        <v>-0.80680672268907572</v>
      </c>
    </row>
    <row r="58" spans="1:22" ht="15.75" thickBot="1" x14ac:dyDescent="0.3">
      <c r="A58" s="110" t="s">
        <v>26</v>
      </c>
      <c r="B58" s="111"/>
      <c r="C58" s="22">
        <v>7</v>
      </c>
      <c r="D58" s="22"/>
      <c r="E58" s="25">
        <v>0</v>
      </c>
      <c r="F58" s="23">
        <v>0</v>
      </c>
      <c r="G58" s="23">
        <v>0</v>
      </c>
      <c r="H58" s="23">
        <v>1</v>
      </c>
      <c r="I58" s="23">
        <v>1</v>
      </c>
      <c r="J58" s="23">
        <v>1</v>
      </c>
      <c r="K58" s="23">
        <v>1</v>
      </c>
      <c r="L58" s="23">
        <v>1</v>
      </c>
      <c r="M58" s="23">
        <v>2</v>
      </c>
      <c r="N58" s="23">
        <v>0</v>
      </c>
      <c r="O58" s="23">
        <v>0</v>
      </c>
      <c r="P58" s="24">
        <v>0</v>
      </c>
      <c r="Q58" s="11">
        <f t="shared" ref="Q58:Q60" si="48">SUM(E58:O58)</f>
        <v>7</v>
      </c>
      <c r="R58" s="1">
        <f t="shared" si="45"/>
        <v>4</v>
      </c>
      <c r="S58" s="13">
        <f t="shared" si="46"/>
        <v>57.142857142857139</v>
      </c>
      <c r="T58" s="13"/>
      <c r="U58" s="13">
        <f t="shared" si="47"/>
        <v>2.0471428571428572</v>
      </c>
      <c r="V58" s="46"/>
    </row>
    <row r="59" spans="1:22" ht="15.75" thickBot="1" x14ac:dyDescent="0.3">
      <c r="A59" s="110" t="s">
        <v>27</v>
      </c>
      <c r="B59" s="111"/>
      <c r="C59" s="22">
        <v>7</v>
      </c>
      <c r="D59" s="22"/>
      <c r="E59" s="25">
        <v>0</v>
      </c>
      <c r="F59" s="23">
        <v>0</v>
      </c>
      <c r="G59" s="23">
        <v>0</v>
      </c>
      <c r="H59" s="23">
        <v>1</v>
      </c>
      <c r="I59" s="23">
        <v>1</v>
      </c>
      <c r="J59" s="23">
        <v>1</v>
      </c>
      <c r="K59" s="23">
        <v>1</v>
      </c>
      <c r="L59" s="23">
        <v>1</v>
      </c>
      <c r="M59" s="23">
        <v>0</v>
      </c>
      <c r="N59" s="23">
        <v>0</v>
      </c>
      <c r="O59" s="23">
        <v>2</v>
      </c>
      <c r="P59" s="24">
        <v>0</v>
      </c>
      <c r="Q59" s="11">
        <f t="shared" si="48"/>
        <v>7</v>
      </c>
      <c r="R59" s="1">
        <f t="shared" si="45"/>
        <v>4</v>
      </c>
      <c r="S59" s="13">
        <f t="shared" si="46"/>
        <v>57.142857142857139</v>
      </c>
      <c r="T59" s="31"/>
      <c r="U59" s="13">
        <f t="shared" si="47"/>
        <v>1.667142857142857</v>
      </c>
      <c r="V59" s="46"/>
    </row>
    <row r="60" spans="1:22" ht="15.75" thickBot="1" x14ac:dyDescent="0.3">
      <c r="A60" s="112" t="s">
        <v>28</v>
      </c>
      <c r="B60" s="113"/>
      <c r="C60" s="9">
        <v>7</v>
      </c>
      <c r="D60" s="9"/>
      <c r="E60" s="12">
        <v>0</v>
      </c>
      <c r="F60" s="4">
        <v>0</v>
      </c>
      <c r="G60" s="4">
        <v>1</v>
      </c>
      <c r="H60" s="4">
        <v>1</v>
      </c>
      <c r="I60" s="4">
        <v>1</v>
      </c>
      <c r="J60" s="4">
        <v>1</v>
      </c>
      <c r="K60" s="4">
        <v>1</v>
      </c>
      <c r="L60" s="4">
        <v>2</v>
      </c>
      <c r="M60" s="4">
        <v>0</v>
      </c>
      <c r="N60" s="4">
        <v>0</v>
      </c>
      <c r="O60" s="4">
        <v>0</v>
      </c>
      <c r="P60" s="10">
        <v>0</v>
      </c>
      <c r="Q60" s="12">
        <f t="shared" si="48"/>
        <v>7</v>
      </c>
      <c r="R60" s="4">
        <f t="shared" si="45"/>
        <v>5</v>
      </c>
      <c r="S60" s="30">
        <f t="shared" si="46"/>
        <v>71.428571428571431</v>
      </c>
      <c r="T60" s="30"/>
      <c r="U60" s="30">
        <f t="shared" si="47"/>
        <v>2.3814285714285717</v>
      </c>
      <c r="V60" s="47"/>
    </row>
    <row r="61" spans="1:22" x14ac:dyDescent="0.25">
      <c r="A61" s="114">
        <v>12</v>
      </c>
      <c r="B61" s="116" t="s">
        <v>47</v>
      </c>
      <c r="C61" s="57">
        <v>23</v>
      </c>
      <c r="D61" s="57" t="s">
        <v>23</v>
      </c>
      <c r="E61" s="58">
        <v>1</v>
      </c>
      <c r="F61" s="59">
        <v>0</v>
      </c>
      <c r="G61" s="59">
        <v>0</v>
      </c>
      <c r="H61" s="59">
        <v>0</v>
      </c>
      <c r="I61" s="59">
        <v>1</v>
      </c>
      <c r="J61" s="59">
        <v>1</v>
      </c>
      <c r="K61" s="59">
        <v>2</v>
      </c>
      <c r="L61" s="59">
        <v>0</v>
      </c>
      <c r="M61" s="59">
        <v>1</v>
      </c>
      <c r="N61" s="59">
        <v>0</v>
      </c>
      <c r="O61" s="59">
        <v>13</v>
      </c>
      <c r="P61" s="60">
        <v>4</v>
      </c>
      <c r="Q61" s="61">
        <f>SUM(E61:O61)</f>
        <v>19</v>
      </c>
      <c r="R61" s="62">
        <f>SUM(E61:K61)</f>
        <v>5</v>
      </c>
      <c r="S61" s="63">
        <f>R61/Q61*100</f>
        <v>26.315789473684209</v>
      </c>
      <c r="T61" s="64"/>
      <c r="U61" s="63">
        <f>(E61*4+F61*3.67+G61*3.33+H61*3+I61*2.67+J61*2.33+K61*2+L61*1.67+M61*1.33+N61*1)/Q61</f>
        <v>0.75421052631578944</v>
      </c>
      <c r="V61" s="65"/>
    </row>
    <row r="62" spans="1:22" ht="15.75" thickBot="1" x14ac:dyDescent="0.3">
      <c r="A62" s="115"/>
      <c r="B62" s="117"/>
      <c r="C62" s="8">
        <v>38</v>
      </c>
      <c r="D62" s="8" t="s">
        <v>29</v>
      </c>
      <c r="E62" s="11">
        <v>1</v>
      </c>
      <c r="F62" s="1">
        <v>0</v>
      </c>
      <c r="G62" s="1">
        <v>0</v>
      </c>
      <c r="H62" s="1">
        <v>2</v>
      </c>
      <c r="I62" s="1">
        <v>2</v>
      </c>
      <c r="J62" s="1">
        <v>5</v>
      </c>
      <c r="K62" s="1">
        <v>0</v>
      </c>
      <c r="L62" s="1">
        <v>6</v>
      </c>
      <c r="M62" s="1">
        <v>3</v>
      </c>
      <c r="N62" s="1">
        <v>5</v>
      </c>
      <c r="O62" s="1">
        <v>14</v>
      </c>
      <c r="P62" s="2">
        <v>0</v>
      </c>
      <c r="Q62" s="11">
        <f>SUM(E62:O62)</f>
        <v>38</v>
      </c>
      <c r="R62" s="1">
        <f t="shared" ref="R62:R65" si="49">SUM(E62:K62)</f>
        <v>10</v>
      </c>
      <c r="S62" s="13">
        <f t="shared" ref="S62:S65" si="50">R62/Q62*100</f>
        <v>26.315789473684209</v>
      </c>
      <c r="T62" s="26">
        <f>S61-S62</f>
        <v>0</v>
      </c>
      <c r="U62" s="13">
        <f t="shared" ref="U62:U65" si="51">(E62*4+F62*3.67+G62*3.33+H62*3+I62*2.67+J62*2.33+K62*2+L62*1.67+M62*1.33+N62*1)/Q62</f>
        <v>1.2105263157894739</v>
      </c>
      <c r="V62" s="45">
        <f>U61-U62</f>
        <v>-0.45631578947368445</v>
      </c>
    </row>
    <row r="63" spans="1:22" ht="15.75" thickBot="1" x14ac:dyDescent="0.3">
      <c r="A63" s="110" t="s">
        <v>26</v>
      </c>
      <c r="B63" s="111"/>
      <c r="C63" s="22">
        <v>23</v>
      </c>
      <c r="D63" s="22"/>
      <c r="E63" s="25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1</v>
      </c>
      <c r="N63" s="23">
        <v>0</v>
      </c>
      <c r="O63" s="23">
        <v>22</v>
      </c>
      <c r="P63" s="24">
        <v>0</v>
      </c>
      <c r="Q63" s="11">
        <f t="shared" ref="Q63" si="52">SUM(E63:O63)</f>
        <v>23</v>
      </c>
      <c r="R63" s="1">
        <f t="shared" si="49"/>
        <v>0</v>
      </c>
      <c r="S63" s="13">
        <f t="shared" si="50"/>
        <v>0</v>
      </c>
      <c r="T63" s="13"/>
      <c r="U63" s="13">
        <f t="shared" si="51"/>
        <v>5.7826086956521743E-2</v>
      </c>
      <c r="V63" s="46"/>
    </row>
    <row r="64" spans="1:22" ht="15.75" thickBot="1" x14ac:dyDescent="0.3">
      <c r="A64" s="110" t="s">
        <v>27</v>
      </c>
      <c r="B64" s="111"/>
      <c r="C64" s="22">
        <v>23</v>
      </c>
      <c r="D64" s="22"/>
      <c r="E64" s="25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1</v>
      </c>
      <c r="N64" s="23">
        <v>0</v>
      </c>
      <c r="O64" s="23">
        <v>22</v>
      </c>
      <c r="P64" s="24">
        <v>0</v>
      </c>
      <c r="Q64" s="11">
        <f>SUM(E64:O64)</f>
        <v>23</v>
      </c>
      <c r="R64" s="1">
        <f t="shared" si="49"/>
        <v>0</v>
      </c>
      <c r="S64" s="13">
        <f t="shared" si="50"/>
        <v>0</v>
      </c>
      <c r="T64" s="31"/>
      <c r="U64" s="13">
        <f t="shared" si="51"/>
        <v>5.7826086956521743E-2</v>
      </c>
      <c r="V64" s="46"/>
    </row>
    <row r="65" spans="1:22" ht="15.75" thickBot="1" x14ac:dyDescent="0.3">
      <c r="A65" s="112" t="s">
        <v>28</v>
      </c>
      <c r="B65" s="113"/>
      <c r="C65" s="9">
        <v>23</v>
      </c>
      <c r="D65" s="9"/>
      <c r="E65" s="12">
        <v>0</v>
      </c>
      <c r="F65" s="4">
        <v>0</v>
      </c>
      <c r="G65" s="4">
        <v>1</v>
      </c>
      <c r="H65" s="4">
        <v>0</v>
      </c>
      <c r="I65" s="4">
        <v>1</v>
      </c>
      <c r="J65" s="4">
        <v>0</v>
      </c>
      <c r="K65" s="4">
        <v>10</v>
      </c>
      <c r="L65" s="4">
        <v>0</v>
      </c>
      <c r="M65" s="4">
        <v>0</v>
      </c>
      <c r="N65" s="4">
        <v>11</v>
      </c>
      <c r="O65" s="4">
        <v>0</v>
      </c>
      <c r="P65" s="10">
        <v>0</v>
      </c>
      <c r="Q65" s="12">
        <f t="shared" ref="Q65" si="53">SUM(E65:O65)</f>
        <v>23</v>
      </c>
      <c r="R65" s="4">
        <f t="shared" si="49"/>
        <v>12</v>
      </c>
      <c r="S65" s="30">
        <f t="shared" si="50"/>
        <v>52.173913043478258</v>
      </c>
      <c r="T65" s="30"/>
      <c r="U65" s="30">
        <f t="shared" si="51"/>
        <v>1.6086956521739131</v>
      </c>
      <c r="V65" s="47"/>
    </row>
    <row r="66" spans="1:22" x14ac:dyDescent="0.25">
      <c r="A66" s="114">
        <v>13</v>
      </c>
      <c r="B66" s="116" t="s">
        <v>46</v>
      </c>
      <c r="C66" s="57">
        <v>9</v>
      </c>
      <c r="D66" s="57" t="s">
        <v>23</v>
      </c>
      <c r="E66" s="58"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59">
        <v>2</v>
      </c>
      <c r="L66" s="59">
        <v>0</v>
      </c>
      <c r="M66" s="59">
        <v>1</v>
      </c>
      <c r="N66" s="59">
        <v>1</v>
      </c>
      <c r="O66" s="59">
        <v>5</v>
      </c>
      <c r="P66" s="60">
        <v>0</v>
      </c>
      <c r="Q66" s="61">
        <f>SUM(E66:O66)</f>
        <v>9</v>
      </c>
      <c r="R66" s="62">
        <f>SUM(E66:K66)</f>
        <v>2</v>
      </c>
      <c r="S66" s="63">
        <f>R66/Q66*100</f>
        <v>22.222222222222221</v>
      </c>
      <c r="T66" s="64"/>
      <c r="U66" s="63">
        <f>(E66*4+F66*3.67+G66*3.33+H66*3+I66*2.67+J66*2.33+K66*2+L66*1.67+M66*1.33+N66*1)/Q66</f>
        <v>0.70333333333333337</v>
      </c>
      <c r="V66" s="65"/>
    </row>
    <row r="67" spans="1:22" ht="15.75" thickBot="1" x14ac:dyDescent="0.3">
      <c r="A67" s="115"/>
      <c r="B67" s="117"/>
      <c r="C67" s="8">
        <v>11</v>
      </c>
      <c r="D67" s="8" t="s">
        <v>29</v>
      </c>
      <c r="E67" s="11">
        <v>0</v>
      </c>
      <c r="F67" s="1">
        <v>0</v>
      </c>
      <c r="G67" s="1">
        <v>0</v>
      </c>
      <c r="H67" s="1">
        <v>1</v>
      </c>
      <c r="I67" s="1">
        <v>1</v>
      </c>
      <c r="J67" s="1">
        <v>1</v>
      </c>
      <c r="K67" s="1">
        <v>1</v>
      </c>
      <c r="L67" s="1">
        <v>2</v>
      </c>
      <c r="M67" s="1">
        <v>0</v>
      </c>
      <c r="N67" s="1">
        <v>0</v>
      </c>
      <c r="O67" s="1">
        <v>5</v>
      </c>
      <c r="P67" s="2">
        <v>0</v>
      </c>
      <c r="Q67" s="11">
        <f>SUM(E67:O67)</f>
        <v>11</v>
      </c>
      <c r="R67" s="1">
        <f t="shared" ref="R67:R70" si="54">SUM(E67:K67)</f>
        <v>4</v>
      </c>
      <c r="S67" s="13">
        <f t="shared" ref="S67:S70" si="55">R67/Q67*100</f>
        <v>36.363636363636367</v>
      </c>
      <c r="T67" s="26">
        <f>S66-S67</f>
        <v>-14.141414141414145</v>
      </c>
      <c r="U67" s="13">
        <f t="shared" ref="U67:U70" si="56">(E67*4+F67*3.67+G67*3.33+H67*3+I67*2.67+J67*2.33+K67*2+L67*1.67+M67*1.33+N67*1)/Q67</f>
        <v>1.2127272727272727</v>
      </c>
      <c r="V67" s="45">
        <f>U66-U67</f>
        <v>-0.50939393939393929</v>
      </c>
    </row>
    <row r="68" spans="1:22" ht="15.75" thickBot="1" x14ac:dyDescent="0.3">
      <c r="A68" s="110" t="s">
        <v>26</v>
      </c>
      <c r="B68" s="111"/>
      <c r="C68" s="22">
        <v>9</v>
      </c>
      <c r="D68" s="22"/>
      <c r="E68" s="25">
        <v>0</v>
      </c>
      <c r="F68" s="23">
        <v>0</v>
      </c>
      <c r="G68" s="23">
        <v>0</v>
      </c>
      <c r="H68" s="23">
        <v>0</v>
      </c>
      <c r="I68" s="23">
        <v>0</v>
      </c>
      <c r="J68" s="23">
        <v>2</v>
      </c>
      <c r="K68" s="23">
        <v>1</v>
      </c>
      <c r="L68" s="23">
        <v>1</v>
      </c>
      <c r="M68" s="23">
        <v>1</v>
      </c>
      <c r="N68" s="23">
        <v>1</v>
      </c>
      <c r="O68" s="23">
        <v>3</v>
      </c>
      <c r="P68" s="24">
        <v>0</v>
      </c>
      <c r="Q68" s="11">
        <f t="shared" ref="Q68" si="57">SUM(E68:O68)</f>
        <v>9</v>
      </c>
      <c r="R68" s="1">
        <f t="shared" si="54"/>
        <v>3</v>
      </c>
      <c r="S68" s="13">
        <f t="shared" si="55"/>
        <v>33.333333333333329</v>
      </c>
      <c r="T68" s="13"/>
      <c r="U68" s="13">
        <f t="shared" si="56"/>
        <v>1.1844444444444444</v>
      </c>
      <c r="V68" s="46"/>
    </row>
    <row r="69" spans="1:22" ht="15.75" thickBot="1" x14ac:dyDescent="0.3">
      <c r="A69" s="110" t="s">
        <v>27</v>
      </c>
      <c r="B69" s="111"/>
      <c r="C69" s="22">
        <v>9</v>
      </c>
      <c r="D69" s="22"/>
      <c r="E69" s="25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9</v>
      </c>
      <c r="P69" s="24">
        <v>0</v>
      </c>
      <c r="Q69" s="11">
        <f>SUM(E69:O69)</f>
        <v>9</v>
      </c>
      <c r="R69" s="1">
        <f t="shared" si="54"/>
        <v>0</v>
      </c>
      <c r="S69" s="13">
        <f t="shared" si="55"/>
        <v>0</v>
      </c>
      <c r="T69" s="31"/>
      <c r="U69" s="13">
        <f t="shared" si="56"/>
        <v>0</v>
      </c>
      <c r="V69" s="46"/>
    </row>
    <row r="70" spans="1:22" ht="15.75" thickBot="1" x14ac:dyDescent="0.3">
      <c r="A70" s="112" t="s">
        <v>28</v>
      </c>
      <c r="B70" s="113"/>
      <c r="C70" s="22">
        <v>9</v>
      </c>
      <c r="D70" s="9"/>
      <c r="E70" s="25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2</v>
      </c>
      <c r="L70" s="23">
        <v>1</v>
      </c>
      <c r="M70" s="23">
        <v>1</v>
      </c>
      <c r="N70" s="23">
        <v>1</v>
      </c>
      <c r="O70" s="23">
        <v>4</v>
      </c>
      <c r="P70" s="24">
        <v>0</v>
      </c>
      <c r="Q70" s="25">
        <f t="shared" ref="Q70" si="58">SUM(E70:O70)</f>
        <v>9</v>
      </c>
      <c r="R70" s="23">
        <f t="shared" si="54"/>
        <v>2</v>
      </c>
      <c r="S70" s="31">
        <f t="shared" si="55"/>
        <v>22.222222222222221</v>
      </c>
      <c r="T70" s="31"/>
      <c r="U70" s="31">
        <f t="shared" si="56"/>
        <v>0.88888888888888884</v>
      </c>
      <c r="V70" s="49"/>
    </row>
    <row r="71" spans="1:22" x14ac:dyDescent="0.25">
      <c r="A71" s="114">
        <v>14</v>
      </c>
      <c r="B71" s="116" t="s">
        <v>37</v>
      </c>
      <c r="C71" s="57">
        <v>28</v>
      </c>
      <c r="D71" s="57" t="s">
        <v>23</v>
      </c>
      <c r="E71" s="58">
        <v>0</v>
      </c>
      <c r="F71" s="59">
        <v>0</v>
      </c>
      <c r="G71" s="59">
        <v>0</v>
      </c>
      <c r="H71" s="59">
        <v>0</v>
      </c>
      <c r="I71" s="59">
        <v>0</v>
      </c>
      <c r="J71" s="59">
        <v>1</v>
      </c>
      <c r="K71" s="59">
        <v>2</v>
      </c>
      <c r="L71" s="59">
        <v>0</v>
      </c>
      <c r="M71" s="59">
        <v>1</v>
      </c>
      <c r="N71" s="59">
        <v>2</v>
      </c>
      <c r="O71" s="59">
        <v>18</v>
      </c>
      <c r="P71" s="60">
        <v>4</v>
      </c>
      <c r="Q71" s="61">
        <f>SUM(E71:O71)</f>
        <v>24</v>
      </c>
      <c r="R71" s="62">
        <f>SUM(E71:K71)</f>
        <v>3</v>
      </c>
      <c r="S71" s="63">
        <f>R71/Q71*100</f>
        <v>12.5</v>
      </c>
      <c r="T71" s="64"/>
      <c r="U71" s="63">
        <f>(E71*4+F71*3.67+G71*3.33+H71*3+I71*2.67+J71*2.33+K71*2+L71*1.67+M71*1.33+N71*1)/Q71</f>
        <v>0.40250000000000002</v>
      </c>
      <c r="V71" s="65"/>
    </row>
    <row r="72" spans="1:22" ht="15.75" thickBot="1" x14ac:dyDescent="0.3">
      <c r="A72" s="115"/>
      <c r="B72" s="117"/>
      <c r="C72" s="8">
        <v>36</v>
      </c>
      <c r="D72" s="8" t="s">
        <v>29</v>
      </c>
      <c r="E72" s="11">
        <v>0</v>
      </c>
      <c r="F72" s="1">
        <v>0</v>
      </c>
      <c r="G72" s="1">
        <v>0</v>
      </c>
      <c r="H72" s="1">
        <v>0</v>
      </c>
      <c r="I72" s="1">
        <v>2</v>
      </c>
      <c r="J72" s="1">
        <v>4</v>
      </c>
      <c r="K72" s="1">
        <v>10</v>
      </c>
      <c r="L72" s="1">
        <v>3</v>
      </c>
      <c r="M72" s="1">
        <v>2</v>
      </c>
      <c r="N72" s="1">
        <v>4</v>
      </c>
      <c r="O72" s="1">
        <v>9</v>
      </c>
      <c r="P72" s="2">
        <v>2</v>
      </c>
      <c r="Q72" s="11">
        <f>SUM(E72:O72)</f>
        <v>34</v>
      </c>
      <c r="R72" s="1">
        <f t="shared" ref="R72:R75" si="59">SUM(E72:K72)</f>
        <v>16</v>
      </c>
      <c r="S72" s="13">
        <f t="shared" ref="S72:S75" si="60">R72/Q72*100</f>
        <v>47.058823529411761</v>
      </c>
      <c r="T72" s="26">
        <f>S71-S72</f>
        <v>-34.558823529411761</v>
      </c>
      <c r="U72" s="13">
        <f t="shared" ref="U72:U75" si="61">(E72*4+F72*3.67+G72*3.33+H72*3+I72*2.67+J72*2.33+K72*2+L72*1.67+M72*1.33+N72*1)/Q72</f>
        <v>1.3626470588235293</v>
      </c>
      <c r="V72" s="45">
        <f>U71-U72</f>
        <v>-0.96014705882352924</v>
      </c>
    </row>
    <row r="73" spans="1:22" ht="15.75" thickBot="1" x14ac:dyDescent="0.3">
      <c r="A73" s="110" t="s">
        <v>26</v>
      </c>
      <c r="B73" s="111"/>
      <c r="C73" s="22">
        <v>25</v>
      </c>
      <c r="D73" s="22"/>
      <c r="E73" s="25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3</v>
      </c>
      <c r="N73" s="23">
        <v>0</v>
      </c>
      <c r="O73" s="23">
        <v>22</v>
      </c>
      <c r="P73" s="24">
        <v>0</v>
      </c>
      <c r="Q73" s="11">
        <f t="shared" ref="Q73:Q75" si="62">SUM(E73:O73)</f>
        <v>25</v>
      </c>
      <c r="R73" s="1">
        <f t="shared" si="59"/>
        <v>0</v>
      </c>
      <c r="S73" s="13">
        <f t="shared" si="60"/>
        <v>0</v>
      </c>
      <c r="T73" s="13"/>
      <c r="U73" s="13">
        <f t="shared" si="61"/>
        <v>0.15960000000000002</v>
      </c>
      <c r="V73" s="46"/>
    </row>
    <row r="74" spans="1:22" ht="15.75" thickBot="1" x14ac:dyDescent="0.3">
      <c r="A74" s="110" t="s">
        <v>27</v>
      </c>
      <c r="B74" s="111"/>
      <c r="C74" s="22">
        <v>25</v>
      </c>
      <c r="D74" s="22"/>
      <c r="E74" s="25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3</v>
      </c>
      <c r="N74" s="23">
        <v>0</v>
      </c>
      <c r="O74" s="23">
        <v>22</v>
      </c>
      <c r="P74" s="24">
        <v>0</v>
      </c>
      <c r="Q74" s="11">
        <f t="shared" si="62"/>
        <v>25</v>
      </c>
      <c r="R74" s="1">
        <f t="shared" si="59"/>
        <v>0</v>
      </c>
      <c r="S74" s="13">
        <f t="shared" si="60"/>
        <v>0</v>
      </c>
      <c r="T74" s="31"/>
      <c r="U74" s="13">
        <f t="shared" si="61"/>
        <v>0.15960000000000002</v>
      </c>
      <c r="V74" s="46"/>
    </row>
    <row r="75" spans="1:22" ht="15.75" thickBot="1" x14ac:dyDescent="0.3">
      <c r="A75" s="112" t="s">
        <v>28</v>
      </c>
      <c r="B75" s="113"/>
      <c r="C75" s="9">
        <v>25</v>
      </c>
      <c r="D75" s="9"/>
      <c r="E75" s="12">
        <v>0</v>
      </c>
      <c r="F75" s="4">
        <v>0</v>
      </c>
      <c r="G75" s="4">
        <v>0</v>
      </c>
      <c r="H75" s="4">
        <v>0</v>
      </c>
      <c r="I75" s="4">
        <v>1</v>
      </c>
      <c r="J75" s="4">
        <v>2</v>
      </c>
      <c r="K75" s="4">
        <v>5</v>
      </c>
      <c r="L75" s="4">
        <v>3</v>
      </c>
      <c r="M75" s="4">
        <v>2</v>
      </c>
      <c r="N75" s="4">
        <v>5</v>
      </c>
      <c r="O75" s="4">
        <v>7</v>
      </c>
      <c r="P75" s="10">
        <v>0</v>
      </c>
      <c r="Q75" s="12">
        <f t="shared" si="62"/>
        <v>25</v>
      </c>
      <c r="R75" s="4">
        <f t="shared" si="59"/>
        <v>8</v>
      </c>
      <c r="S75" s="30">
        <f t="shared" si="60"/>
        <v>32</v>
      </c>
      <c r="T75" s="30"/>
      <c r="U75" s="30">
        <f t="shared" si="61"/>
        <v>1.2</v>
      </c>
      <c r="V75" s="47"/>
    </row>
    <row r="76" spans="1:22" x14ac:dyDescent="0.25">
      <c r="A76" s="118" t="s">
        <v>22</v>
      </c>
      <c r="B76" s="119"/>
      <c r="C76" s="14">
        <f>C6+C11+C16+C21+C26+C31+C36+C41+C46+C51+C56+C61+C66+C71</f>
        <v>383</v>
      </c>
      <c r="D76" s="52" t="s">
        <v>23</v>
      </c>
      <c r="E76" s="16">
        <f>E6+E11+E16+E21+E26+E31+E36+E41+E46+E51+E56+E61+E66+E71</f>
        <v>24</v>
      </c>
      <c r="F76" s="54">
        <f t="shared" ref="F76:P76" si="63">F6+F11+F16+F21+F26+F31+F36+F41+F46+F51+F56+F61+F66+F71</f>
        <v>2</v>
      </c>
      <c r="G76" s="54">
        <f t="shared" si="63"/>
        <v>5</v>
      </c>
      <c r="H76" s="54">
        <f t="shared" si="63"/>
        <v>6</v>
      </c>
      <c r="I76" s="54">
        <f t="shared" si="63"/>
        <v>19</v>
      </c>
      <c r="J76" s="54">
        <f t="shared" si="63"/>
        <v>35</v>
      </c>
      <c r="K76" s="54">
        <f t="shared" si="63"/>
        <v>34</v>
      </c>
      <c r="L76" s="54">
        <f t="shared" si="63"/>
        <v>12</v>
      </c>
      <c r="M76" s="54">
        <f t="shared" si="63"/>
        <v>26</v>
      </c>
      <c r="N76" s="54">
        <f t="shared" si="63"/>
        <v>19</v>
      </c>
      <c r="O76" s="54">
        <f t="shared" si="63"/>
        <v>169</v>
      </c>
      <c r="P76" s="15">
        <f t="shared" si="63"/>
        <v>32</v>
      </c>
      <c r="Q76" s="16">
        <f>Q6+Q11+Q16+Q21+Q26+Q31+Q36+Q41+Q46+Q51+Q56+Q61+Q66+Q71</f>
        <v>351</v>
      </c>
      <c r="R76" s="54">
        <f>R6+R11+R16+R21+R26+R31+R36+R41+R46+R51+R56+R61+R66+R71</f>
        <v>125</v>
      </c>
      <c r="S76" s="32">
        <f>(S6+S11+S16+S21+S26+S31+S36+S41+S46+S51+S56+S61+S66+S71)/14</f>
        <v>33.011845088912757</v>
      </c>
      <c r="T76" s="29"/>
      <c r="U76" s="32">
        <f>(U6+U11+U16+U21+U26+U31+U36+U41+U46+U51+U56+U61+U66+U71)/14</f>
        <v>1.1217913500682923</v>
      </c>
      <c r="V76" s="44"/>
    </row>
    <row r="77" spans="1:22" ht="15.75" thickBot="1" x14ac:dyDescent="0.3">
      <c r="A77" s="120"/>
      <c r="B77" s="121"/>
      <c r="C77" s="17">
        <f t="shared" ref="C77:C80" si="64">C7+C12+C17+C22+C27+C32+C37+C42+C47+C52+C57+C62+C67+C72</f>
        <v>477</v>
      </c>
      <c r="D77" s="53" t="s">
        <v>29</v>
      </c>
      <c r="E77" s="18">
        <f t="shared" ref="E77:R77" si="65">E7+E12+E17+E22+E27+E32+E37+E42+E47+E52+E57+E62+E67+E72</f>
        <v>24</v>
      </c>
      <c r="F77" s="55">
        <f t="shared" si="65"/>
        <v>13</v>
      </c>
      <c r="G77" s="55">
        <f t="shared" si="65"/>
        <v>13</v>
      </c>
      <c r="H77" s="55">
        <f t="shared" si="65"/>
        <v>39</v>
      </c>
      <c r="I77" s="55">
        <f t="shared" si="65"/>
        <v>51</v>
      </c>
      <c r="J77" s="55">
        <f t="shared" si="65"/>
        <v>44</v>
      </c>
      <c r="K77" s="55">
        <f t="shared" si="65"/>
        <v>94</v>
      </c>
      <c r="L77" s="55">
        <f t="shared" si="65"/>
        <v>36</v>
      </c>
      <c r="M77" s="55">
        <f t="shared" si="65"/>
        <v>22</v>
      </c>
      <c r="N77" s="55">
        <f t="shared" si="65"/>
        <v>28</v>
      </c>
      <c r="O77" s="55">
        <f t="shared" si="65"/>
        <v>105</v>
      </c>
      <c r="P77" s="56">
        <f t="shared" si="65"/>
        <v>8</v>
      </c>
      <c r="Q77" s="18">
        <f t="shared" si="65"/>
        <v>469</v>
      </c>
      <c r="R77" s="55">
        <f t="shared" si="65"/>
        <v>278</v>
      </c>
      <c r="S77" s="19">
        <f t="shared" ref="S77:S80" si="66">(S7+S12+S17+S22+S27+S32+S37+S42+S47+S52+S57+S62+S67+S72)/14</f>
        <v>58.161126258870617</v>
      </c>
      <c r="T77" s="50">
        <f>S76-S77</f>
        <v>-25.14928116995786</v>
      </c>
      <c r="U77" s="19">
        <f t="shared" ref="U77:U80" si="67">(U7+U12+U17+U22+U27+U32+U37+U42+U47+U52+U57+U62+U67+U72)/14</f>
        <v>1.7696346738830484</v>
      </c>
      <c r="V77" s="51">
        <f>U76-U77</f>
        <v>-0.64784332381475607</v>
      </c>
    </row>
    <row r="78" spans="1:22" ht="15.75" thickBot="1" x14ac:dyDescent="0.3">
      <c r="A78" s="110" t="s">
        <v>26</v>
      </c>
      <c r="B78" s="151"/>
      <c r="C78" s="17">
        <f t="shared" si="64"/>
        <v>372</v>
      </c>
      <c r="D78" s="27"/>
      <c r="E78" s="18">
        <f t="shared" ref="E78:R78" si="68">E8+E13+E18+E23+E28+E33+E38+E43+E48+E53+E58+E63+E68+E73</f>
        <v>4</v>
      </c>
      <c r="F78" s="55">
        <f t="shared" si="68"/>
        <v>6</v>
      </c>
      <c r="G78" s="55">
        <f t="shared" si="68"/>
        <v>15</v>
      </c>
      <c r="H78" s="55">
        <f t="shared" si="68"/>
        <v>15</v>
      </c>
      <c r="I78" s="55">
        <f t="shared" si="68"/>
        <v>21</v>
      </c>
      <c r="J78" s="55">
        <f t="shared" si="68"/>
        <v>28</v>
      </c>
      <c r="K78" s="55">
        <f t="shared" si="68"/>
        <v>43</v>
      </c>
      <c r="L78" s="55">
        <f t="shared" si="68"/>
        <v>29</v>
      </c>
      <c r="M78" s="55">
        <f t="shared" si="68"/>
        <v>36</v>
      </c>
      <c r="N78" s="55">
        <f t="shared" si="68"/>
        <v>41</v>
      </c>
      <c r="O78" s="55">
        <f t="shared" si="68"/>
        <v>133</v>
      </c>
      <c r="P78" s="56">
        <f t="shared" si="68"/>
        <v>1</v>
      </c>
      <c r="Q78" s="18">
        <f t="shared" si="68"/>
        <v>371</v>
      </c>
      <c r="R78" s="55">
        <f t="shared" si="68"/>
        <v>132</v>
      </c>
      <c r="S78" s="19">
        <f t="shared" si="66"/>
        <v>33.940752446988981</v>
      </c>
      <c r="T78" s="19"/>
      <c r="U78" s="19">
        <f t="shared" si="67"/>
        <v>1.208300994124059</v>
      </c>
      <c r="V78" s="46"/>
    </row>
    <row r="79" spans="1:22" ht="15.75" thickBot="1" x14ac:dyDescent="0.3">
      <c r="A79" s="110" t="s">
        <v>27</v>
      </c>
      <c r="B79" s="151"/>
      <c r="C79" s="17">
        <f t="shared" si="64"/>
        <v>372</v>
      </c>
      <c r="D79" s="48"/>
      <c r="E79" s="18">
        <f t="shared" ref="E79:R79" si="69">E9+E14+E19+E24+E29+E34+E39+E44+E49+E54+E59+E64+E69+E74</f>
        <v>4</v>
      </c>
      <c r="F79" s="55">
        <f t="shared" si="69"/>
        <v>6</v>
      </c>
      <c r="G79" s="55">
        <f t="shared" si="69"/>
        <v>10</v>
      </c>
      <c r="H79" s="55">
        <f t="shared" si="69"/>
        <v>8</v>
      </c>
      <c r="I79" s="55">
        <f t="shared" si="69"/>
        <v>8</v>
      </c>
      <c r="J79" s="55">
        <f t="shared" si="69"/>
        <v>14</v>
      </c>
      <c r="K79" s="55">
        <f t="shared" si="69"/>
        <v>44</v>
      </c>
      <c r="L79" s="55">
        <f t="shared" si="69"/>
        <v>27</v>
      </c>
      <c r="M79" s="55">
        <f t="shared" si="69"/>
        <v>33</v>
      </c>
      <c r="N79" s="55">
        <f t="shared" si="69"/>
        <v>37</v>
      </c>
      <c r="O79" s="55">
        <f t="shared" si="69"/>
        <v>171</v>
      </c>
      <c r="P79" s="56">
        <f t="shared" si="69"/>
        <v>10</v>
      </c>
      <c r="Q79" s="18">
        <f t="shared" si="69"/>
        <v>362</v>
      </c>
      <c r="R79" s="55">
        <f t="shared" si="69"/>
        <v>94</v>
      </c>
      <c r="S79" s="19">
        <f t="shared" si="66"/>
        <v>26.656246539362776</v>
      </c>
      <c r="T79" s="19"/>
      <c r="U79" s="19">
        <f t="shared" si="67"/>
        <v>0.99020964003856504</v>
      </c>
      <c r="V79" s="46"/>
    </row>
    <row r="80" spans="1:22" ht="15.75" thickBot="1" x14ac:dyDescent="0.3">
      <c r="A80" s="112" t="s">
        <v>28</v>
      </c>
      <c r="B80" s="152"/>
      <c r="C80" s="20">
        <f t="shared" si="64"/>
        <v>372</v>
      </c>
      <c r="D80" s="28"/>
      <c r="E80" s="21">
        <f t="shared" ref="E80:R80" si="70">E10+E15+E20+E25+E30+E35+E40+E45+E50+E55+E60+E65+E70+E75</f>
        <v>23</v>
      </c>
      <c r="F80" s="5">
        <f t="shared" si="70"/>
        <v>18</v>
      </c>
      <c r="G80" s="5">
        <f t="shared" si="70"/>
        <v>19</v>
      </c>
      <c r="H80" s="5">
        <f t="shared" si="70"/>
        <v>22</v>
      </c>
      <c r="I80" s="5">
        <f t="shared" si="70"/>
        <v>38</v>
      </c>
      <c r="J80" s="5">
        <f t="shared" si="70"/>
        <v>39</v>
      </c>
      <c r="K80" s="5">
        <f t="shared" si="70"/>
        <v>121</v>
      </c>
      <c r="L80" s="5">
        <f t="shared" si="70"/>
        <v>29</v>
      </c>
      <c r="M80" s="5">
        <f t="shared" si="70"/>
        <v>18</v>
      </c>
      <c r="N80" s="5">
        <f t="shared" si="70"/>
        <v>27</v>
      </c>
      <c r="O80" s="5">
        <f t="shared" si="70"/>
        <v>18</v>
      </c>
      <c r="P80" s="6">
        <f t="shared" si="70"/>
        <v>0</v>
      </c>
      <c r="Q80" s="21">
        <f t="shared" si="70"/>
        <v>372</v>
      </c>
      <c r="R80" s="5">
        <f t="shared" si="70"/>
        <v>280</v>
      </c>
      <c r="S80" s="33">
        <f t="shared" si="66"/>
        <v>68.459303772688912</v>
      </c>
      <c r="T80" s="30"/>
      <c r="U80" s="33">
        <f t="shared" si="67"/>
        <v>2.0489216488076494</v>
      </c>
      <c r="V80" s="47"/>
    </row>
  </sheetData>
  <mergeCells count="91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V3:V5"/>
    <mergeCell ref="E4:F4"/>
    <mergeCell ref="G4:I4"/>
    <mergeCell ref="J4:L4"/>
    <mergeCell ref="M4:N4"/>
    <mergeCell ref="A11:A12"/>
    <mergeCell ref="B11:B12"/>
    <mergeCell ref="T3:T5"/>
    <mergeCell ref="U3:U5"/>
    <mergeCell ref="A19:B19"/>
    <mergeCell ref="A13:B13"/>
    <mergeCell ref="A14:B14"/>
    <mergeCell ref="A15:B15"/>
    <mergeCell ref="A16:A17"/>
    <mergeCell ref="B16:B17"/>
    <mergeCell ref="A18:B18"/>
    <mergeCell ref="A6:A7"/>
    <mergeCell ref="B6:B7"/>
    <mergeCell ref="A8:B8"/>
    <mergeCell ref="A9:B9"/>
    <mergeCell ref="A10:B10"/>
    <mergeCell ref="A20:B20"/>
    <mergeCell ref="A21:A22"/>
    <mergeCell ref="B21:B22"/>
    <mergeCell ref="A23:B23"/>
    <mergeCell ref="A24:B24"/>
    <mergeCell ref="A36:A37"/>
    <mergeCell ref="B36:B37"/>
    <mergeCell ref="A25:B25"/>
    <mergeCell ref="A26:A27"/>
    <mergeCell ref="B26:B27"/>
    <mergeCell ref="A28:B28"/>
    <mergeCell ref="A29:B29"/>
    <mergeCell ref="A30:B30"/>
    <mergeCell ref="A31:A32"/>
    <mergeCell ref="B31:B32"/>
    <mergeCell ref="A33:B33"/>
    <mergeCell ref="A34:B34"/>
    <mergeCell ref="A35:B35"/>
    <mergeCell ref="A49:B49"/>
    <mergeCell ref="A38:B38"/>
    <mergeCell ref="A39:B39"/>
    <mergeCell ref="A40:B40"/>
    <mergeCell ref="A41:A42"/>
    <mergeCell ref="B41:B42"/>
    <mergeCell ref="A43:B43"/>
    <mergeCell ref="A44:B44"/>
    <mergeCell ref="A45:B45"/>
    <mergeCell ref="A46:A47"/>
    <mergeCell ref="B46:B47"/>
    <mergeCell ref="A48:B48"/>
    <mergeCell ref="A61:A62"/>
    <mergeCell ref="B61:B62"/>
    <mergeCell ref="A50:B50"/>
    <mergeCell ref="A51:A52"/>
    <mergeCell ref="B51:B52"/>
    <mergeCell ref="A53:B53"/>
    <mergeCell ref="A54:B54"/>
    <mergeCell ref="A55:B55"/>
    <mergeCell ref="A56:A57"/>
    <mergeCell ref="B56:B57"/>
    <mergeCell ref="A58:B58"/>
    <mergeCell ref="A59:B59"/>
    <mergeCell ref="A60:B60"/>
    <mergeCell ref="A74:B74"/>
    <mergeCell ref="A63:B63"/>
    <mergeCell ref="A64:B64"/>
    <mergeCell ref="A65:B65"/>
    <mergeCell ref="A66:A67"/>
    <mergeCell ref="B66:B67"/>
    <mergeCell ref="A68:B68"/>
    <mergeCell ref="A69:B69"/>
    <mergeCell ref="A70:B70"/>
    <mergeCell ref="A71:A72"/>
    <mergeCell ref="B71:B72"/>
    <mergeCell ref="A73:B73"/>
    <mergeCell ref="A75:B75"/>
    <mergeCell ref="A76:B77"/>
    <mergeCell ref="A78:B78"/>
    <mergeCell ref="A79:B79"/>
    <mergeCell ref="A80:B80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topLeftCell="A25" workbookViewId="0">
      <selection activeCell="A2" sqref="A2:V2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37</v>
      </c>
      <c r="C6" s="57">
        <v>31</v>
      </c>
      <c r="D6" s="57" t="s">
        <v>23</v>
      </c>
      <c r="E6" s="58">
        <v>0</v>
      </c>
      <c r="F6" s="59">
        <v>1</v>
      </c>
      <c r="G6" s="59">
        <v>0</v>
      </c>
      <c r="H6" s="59">
        <v>3</v>
      </c>
      <c r="I6" s="59">
        <v>3</v>
      </c>
      <c r="J6" s="59">
        <v>3</v>
      </c>
      <c r="K6" s="59">
        <v>6</v>
      </c>
      <c r="L6" s="59">
        <v>3</v>
      </c>
      <c r="M6" s="59">
        <v>2</v>
      </c>
      <c r="N6" s="59">
        <v>3</v>
      </c>
      <c r="O6" s="59">
        <v>4</v>
      </c>
      <c r="P6" s="60">
        <v>3</v>
      </c>
      <c r="Q6" s="61">
        <f>SUM(E6:O6)</f>
        <v>28</v>
      </c>
      <c r="R6" s="62">
        <f>SUM(E6:K6)</f>
        <v>16</v>
      </c>
      <c r="S6" s="63">
        <f>R6/Q6*100</f>
        <v>57.142857142857139</v>
      </c>
      <c r="T6" s="64"/>
      <c r="U6" s="63">
        <f>(E6*4+F6*3.67+G6*3.33+H6*3+I6*2.67+J6*2.33+K6*2+L6*1.67+M6*1.33+N6*1)/Q6</f>
        <v>1.797857142857143</v>
      </c>
      <c r="V6" s="65"/>
    </row>
    <row r="7" spans="1:22" ht="15.75" thickBot="1" x14ac:dyDescent="0.3">
      <c r="A7" s="115"/>
      <c r="B7" s="117"/>
      <c r="C7" s="8">
        <v>36</v>
      </c>
      <c r="D7" s="8" t="s">
        <v>29</v>
      </c>
      <c r="E7" s="11">
        <v>12</v>
      </c>
      <c r="F7" s="1">
        <v>5</v>
      </c>
      <c r="G7" s="1">
        <v>11</v>
      </c>
      <c r="H7" s="1">
        <v>2</v>
      </c>
      <c r="I7" s="1">
        <v>1</v>
      </c>
      <c r="J7" s="1">
        <v>0</v>
      </c>
      <c r="K7" s="1">
        <v>1</v>
      </c>
      <c r="L7" s="1">
        <v>0</v>
      </c>
      <c r="M7" s="1">
        <v>0</v>
      </c>
      <c r="N7" s="1">
        <v>1</v>
      </c>
      <c r="O7" s="1">
        <v>2</v>
      </c>
      <c r="P7" s="2">
        <v>1</v>
      </c>
      <c r="Q7" s="11">
        <f>SUM(E7:O7)</f>
        <v>35</v>
      </c>
      <c r="R7" s="1">
        <f t="shared" ref="R7:R10" si="0">SUM(E7:K7)</f>
        <v>32</v>
      </c>
      <c r="S7" s="13">
        <f t="shared" ref="S7:S10" si="1">R7/Q7*100</f>
        <v>91.428571428571431</v>
      </c>
      <c r="T7" s="26">
        <f>S6-S7</f>
        <v>-34.285714285714292</v>
      </c>
      <c r="U7" s="13">
        <f t="shared" ref="U7:U10" si="2">(E7*4+F7*3.67+G7*3.33+H7*3+I7*2.67+J7*2.33+K7*2+L7*1.67+M7*1.33+N7*1)/Q7</f>
        <v>3.2757142857142854</v>
      </c>
      <c r="V7" s="45">
        <f>U6-U7</f>
        <v>-1.4778571428571423</v>
      </c>
    </row>
    <row r="8" spans="1:22" ht="15.75" thickBot="1" x14ac:dyDescent="0.3">
      <c r="A8" s="110" t="s">
        <v>26</v>
      </c>
      <c r="B8" s="111"/>
      <c r="C8" s="22">
        <v>29</v>
      </c>
      <c r="D8" s="22"/>
      <c r="E8" s="25">
        <v>0</v>
      </c>
      <c r="F8" s="23">
        <v>1</v>
      </c>
      <c r="G8" s="23">
        <v>4</v>
      </c>
      <c r="H8" s="23">
        <v>5</v>
      </c>
      <c r="I8" s="23">
        <v>3</v>
      </c>
      <c r="J8" s="23">
        <v>2</v>
      </c>
      <c r="K8" s="23">
        <v>3</v>
      </c>
      <c r="L8" s="23">
        <v>6</v>
      </c>
      <c r="M8" s="23">
        <v>2</v>
      </c>
      <c r="N8" s="23">
        <v>0</v>
      </c>
      <c r="O8" s="23">
        <v>3</v>
      </c>
      <c r="P8" s="24">
        <v>0</v>
      </c>
      <c r="Q8" s="11">
        <f>SUM(E8:O8)</f>
        <v>29</v>
      </c>
      <c r="R8" s="1">
        <f t="shared" si="0"/>
        <v>18</v>
      </c>
      <c r="S8" s="13">
        <f t="shared" si="1"/>
        <v>62.068965517241381</v>
      </c>
      <c r="T8" s="13"/>
      <c r="U8" s="13">
        <f t="shared" si="2"/>
        <v>2.1841379310344822</v>
      </c>
      <c r="V8" s="46"/>
    </row>
    <row r="9" spans="1:22" ht="15.75" thickBot="1" x14ac:dyDescent="0.3">
      <c r="A9" s="110" t="s">
        <v>27</v>
      </c>
      <c r="B9" s="111"/>
      <c r="C9" s="22">
        <v>29</v>
      </c>
      <c r="D9" s="22"/>
      <c r="E9" s="25">
        <v>0</v>
      </c>
      <c r="F9" s="23">
        <v>1</v>
      </c>
      <c r="G9" s="23">
        <v>4</v>
      </c>
      <c r="H9" s="23">
        <v>5</v>
      </c>
      <c r="I9" s="23">
        <v>3</v>
      </c>
      <c r="J9" s="23">
        <v>2</v>
      </c>
      <c r="K9" s="23">
        <v>3</v>
      </c>
      <c r="L9" s="23">
        <v>6</v>
      </c>
      <c r="M9" s="23">
        <v>2</v>
      </c>
      <c r="N9" s="23">
        <v>0</v>
      </c>
      <c r="O9" s="23">
        <v>3</v>
      </c>
      <c r="P9" s="24">
        <v>0</v>
      </c>
      <c r="Q9" s="11">
        <f t="shared" ref="Q9:Q10" si="3">SUM(E9:O9)</f>
        <v>29</v>
      </c>
      <c r="R9" s="1">
        <f t="shared" si="0"/>
        <v>18</v>
      </c>
      <c r="S9" s="13">
        <f t="shared" si="1"/>
        <v>62.068965517241381</v>
      </c>
      <c r="T9" s="31"/>
      <c r="U9" s="13">
        <f t="shared" si="2"/>
        <v>2.1841379310344822</v>
      </c>
      <c r="V9" s="46"/>
    </row>
    <row r="10" spans="1:22" ht="15.75" thickBot="1" x14ac:dyDescent="0.3">
      <c r="A10" s="112" t="s">
        <v>28</v>
      </c>
      <c r="B10" s="113"/>
      <c r="C10" s="9">
        <v>29</v>
      </c>
      <c r="D10" s="9"/>
      <c r="E10" s="12">
        <v>2</v>
      </c>
      <c r="F10" s="4">
        <v>3</v>
      </c>
      <c r="G10" s="4">
        <v>2</v>
      </c>
      <c r="H10" s="4">
        <v>2</v>
      </c>
      <c r="I10" s="4">
        <v>2</v>
      </c>
      <c r="J10" s="4">
        <v>3</v>
      </c>
      <c r="K10" s="4">
        <v>12</v>
      </c>
      <c r="L10" s="4">
        <v>1</v>
      </c>
      <c r="M10" s="4">
        <v>0</v>
      </c>
      <c r="N10" s="4">
        <v>0</v>
      </c>
      <c r="O10" s="4">
        <v>2</v>
      </c>
      <c r="P10" s="10">
        <v>0</v>
      </c>
      <c r="Q10" s="12">
        <f t="shared" si="3"/>
        <v>29</v>
      </c>
      <c r="R10" s="4">
        <f t="shared" si="0"/>
        <v>26</v>
      </c>
      <c r="S10" s="30">
        <f t="shared" si="1"/>
        <v>89.65517241379311</v>
      </c>
      <c r="T10" s="30"/>
      <c r="U10" s="30">
        <f t="shared" si="2"/>
        <v>2.4024137931034484</v>
      </c>
      <c r="V10" s="47"/>
    </row>
    <row r="11" spans="1:22" ht="15" customHeight="1" x14ac:dyDescent="0.25">
      <c r="A11" s="114">
        <v>2</v>
      </c>
      <c r="B11" s="116" t="s">
        <v>36</v>
      </c>
      <c r="C11" s="57">
        <v>31</v>
      </c>
      <c r="D11" s="57" t="s">
        <v>23</v>
      </c>
      <c r="E11" s="58">
        <v>0</v>
      </c>
      <c r="F11" s="59">
        <v>0</v>
      </c>
      <c r="G11" s="59">
        <v>0</v>
      </c>
      <c r="H11" s="59">
        <v>1</v>
      </c>
      <c r="I11" s="59">
        <v>5</v>
      </c>
      <c r="J11" s="59">
        <v>4</v>
      </c>
      <c r="K11" s="59">
        <v>4</v>
      </c>
      <c r="L11" s="59">
        <v>4</v>
      </c>
      <c r="M11" s="59">
        <v>2</v>
      </c>
      <c r="N11" s="59">
        <v>2</v>
      </c>
      <c r="O11" s="59">
        <v>9</v>
      </c>
      <c r="P11" s="60">
        <v>0</v>
      </c>
      <c r="Q11" s="61">
        <f>SUM(E11:O11)</f>
        <v>31</v>
      </c>
      <c r="R11" s="62">
        <f>SUM(E11:K11)</f>
        <v>14</v>
      </c>
      <c r="S11" s="63">
        <f>R11/Q11*100</f>
        <v>45.161290322580641</v>
      </c>
      <c r="T11" s="64"/>
      <c r="U11" s="63">
        <f>(E11*4+F11*3.67+G11*3.33+H11*3+I11*2.67+J11*2.33+K11*2+L11*1.67+M11*1.33+N11*1)/Q11</f>
        <v>1.4519354838709679</v>
      </c>
      <c r="V11" s="65"/>
    </row>
    <row r="12" spans="1:22" ht="15.75" thickBot="1" x14ac:dyDescent="0.3">
      <c r="A12" s="115"/>
      <c r="B12" s="117"/>
      <c r="C12" s="8">
        <v>17</v>
      </c>
      <c r="D12" s="8" t="s">
        <v>29</v>
      </c>
      <c r="E12" s="11">
        <v>8</v>
      </c>
      <c r="F12" s="1">
        <v>2</v>
      </c>
      <c r="G12" s="1">
        <v>1</v>
      </c>
      <c r="H12" s="1">
        <v>1</v>
      </c>
      <c r="I12" s="1">
        <v>2</v>
      </c>
      <c r="J12" s="1">
        <v>0</v>
      </c>
      <c r="K12" s="1">
        <v>0</v>
      </c>
      <c r="L12" s="1">
        <v>1</v>
      </c>
      <c r="M12" s="1">
        <v>0</v>
      </c>
      <c r="N12" s="1">
        <v>0</v>
      </c>
      <c r="O12" s="1">
        <v>2</v>
      </c>
      <c r="P12" s="2">
        <v>0</v>
      </c>
      <c r="Q12" s="11">
        <f>SUM(E12:O12)</f>
        <v>17</v>
      </c>
      <c r="R12" s="1">
        <f t="shared" ref="R12:R15" si="4">SUM(E12:K12)</f>
        <v>14</v>
      </c>
      <c r="S12" s="13">
        <f t="shared" ref="S12:S15" si="5">R12/Q12*100</f>
        <v>82.35294117647058</v>
      </c>
      <c r="T12" s="26">
        <f>S11-S12</f>
        <v>-37.191650853889939</v>
      </c>
      <c r="U12" s="13">
        <f t="shared" ref="U12:U15" si="6">(E12*4+F12*3.67+G12*3.33+H12*3+I12*2.67+J12*2.33+K12*2+L12*1.67+M12*1.33+N12*1)/Q12</f>
        <v>3.098823529411765</v>
      </c>
      <c r="V12" s="45">
        <f>U11-U12</f>
        <v>-1.646888045540797</v>
      </c>
    </row>
    <row r="13" spans="1:22" ht="15.75" thickBot="1" x14ac:dyDescent="0.3">
      <c r="A13" s="110" t="s">
        <v>26</v>
      </c>
      <c r="B13" s="111"/>
      <c r="C13" s="22">
        <v>31</v>
      </c>
      <c r="D13" s="22"/>
      <c r="E13" s="25">
        <v>1</v>
      </c>
      <c r="F13" s="23">
        <v>1</v>
      </c>
      <c r="G13" s="23">
        <v>1</v>
      </c>
      <c r="H13" s="23">
        <v>3</v>
      </c>
      <c r="I13" s="23">
        <v>2</v>
      </c>
      <c r="J13" s="23">
        <v>2</v>
      </c>
      <c r="K13" s="23">
        <v>5</v>
      </c>
      <c r="L13" s="23">
        <v>5</v>
      </c>
      <c r="M13" s="23">
        <v>4</v>
      </c>
      <c r="N13" s="23">
        <v>3</v>
      </c>
      <c r="O13" s="23">
        <v>4</v>
      </c>
      <c r="P13" s="24">
        <v>0</v>
      </c>
      <c r="Q13" s="11">
        <f>SUM(E13:O13)</f>
        <v>31</v>
      </c>
      <c r="R13" s="1">
        <f t="shared" si="4"/>
        <v>15</v>
      </c>
      <c r="S13" s="13">
        <f t="shared" si="5"/>
        <v>48.387096774193552</v>
      </c>
      <c r="T13" s="13"/>
      <c r="U13" s="13">
        <f t="shared" si="6"/>
        <v>1.8280645161290323</v>
      </c>
      <c r="V13" s="46"/>
    </row>
    <row r="14" spans="1:22" ht="15.75" thickBot="1" x14ac:dyDescent="0.3">
      <c r="A14" s="110" t="s">
        <v>27</v>
      </c>
      <c r="B14" s="111"/>
      <c r="C14" s="22">
        <v>31</v>
      </c>
      <c r="D14" s="22"/>
      <c r="E14" s="25">
        <v>0</v>
      </c>
      <c r="F14" s="23">
        <v>0</v>
      </c>
      <c r="G14" s="23">
        <v>0</v>
      </c>
      <c r="H14" s="23">
        <v>0</v>
      </c>
      <c r="I14" s="23">
        <v>1</v>
      </c>
      <c r="J14" s="23">
        <v>1</v>
      </c>
      <c r="K14" s="23">
        <v>0</v>
      </c>
      <c r="L14" s="23">
        <v>1</v>
      </c>
      <c r="M14" s="23">
        <v>2</v>
      </c>
      <c r="N14" s="23">
        <v>5</v>
      </c>
      <c r="O14" s="23">
        <v>21</v>
      </c>
      <c r="P14" s="24">
        <v>0</v>
      </c>
      <c r="Q14" s="11">
        <f t="shared" ref="Q14:Q15" si="7">SUM(E14:O14)</f>
        <v>31</v>
      </c>
      <c r="R14" s="1">
        <f t="shared" si="4"/>
        <v>2</v>
      </c>
      <c r="S14" s="13">
        <f t="shared" si="5"/>
        <v>6.4516129032258061</v>
      </c>
      <c r="T14" s="31"/>
      <c r="U14" s="13">
        <f t="shared" si="6"/>
        <v>0.46225806451612905</v>
      </c>
      <c r="V14" s="46"/>
    </row>
    <row r="15" spans="1:22" ht="15.75" thickBot="1" x14ac:dyDescent="0.3">
      <c r="A15" s="112" t="s">
        <v>28</v>
      </c>
      <c r="B15" s="113"/>
      <c r="C15" s="9">
        <v>31</v>
      </c>
      <c r="D15" s="9"/>
      <c r="E15" s="12">
        <v>2</v>
      </c>
      <c r="F15" s="4">
        <v>2</v>
      </c>
      <c r="G15" s="4">
        <v>2</v>
      </c>
      <c r="H15" s="4">
        <v>4</v>
      </c>
      <c r="I15" s="4">
        <v>3</v>
      </c>
      <c r="J15" s="4">
        <v>3</v>
      </c>
      <c r="K15" s="4">
        <v>6</v>
      </c>
      <c r="L15" s="4">
        <v>5</v>
      </c>
      <c r="M15" s="4">
        <v>3</v>
      </c>
      <c r="N15" s="4">
        <v>1</v>
      </c>
      <c r="O15" s="4">
        <v>0</v>
      </c>
      <c r="P15" s="10">
        <v>0</v>
      </c>
      <c r="Q15" s="12">
        <f t="shared" si="7"/>
        <v>31</v>
      </c>
      <c r="R15" s="4">
        <f t="shared" si="4"/>
        <v>22</v>
      </c>
      <c r="S15" s="30">
        <f t="shared" si="5"/>
        <v>70.967741935483872</v>
      </c>
      <c r="T15" s="30"/>
      <c r="U15" s="30">
        <f t="shared" si="6"/>
        <v>2.3980645161290317</v>
      </c>
      <c r="V15" s="47"/>
    </row>
    <row r="16" spans="1:22" ht="15" customHeight="1" x14ac:dyDescent="0.25">
      <c r="A16" s="114">
        <v>3</v>
      </c>
      <c r="B16" s="116" t="s">
        <v>21</v>
      </c>
      <c r="C16" s="57">
        <v>18</v>
      </c>
      <c r="D16" s="57" t="s">
        <v>23</v>
      </c>
      <c r="E16" s="58">
        <v>0</v>
      </c>
      <c r="F16" s="59">
        <v>0</v>
      </c>
      <c r="G16" s="59">
        <v>0</v>
      </c>
      <c r="H16" s="59">
        <v>0</v>
      </c>
      <c r="I16" s="59">
        <v>0</v>
      </c>
      <c r="J16" s="59">
        <v>2</v>
      </c>
      <c r="K16" s="59">
        <v>3</v>
      </c>
      <c r="L16" s="59">
        <v>4</v>
      </c>
      <c r="M16" s="59">
        <v>0</v>
      </c>
      <c r="N16" s="59">
        <v>3</v>
      </c>
      <c r="O16" s="59">
        <v>4</v>
      </c>
      <c r="P16" s="60">
        <v>2</v>
      </c>
      <c r="Q16" s="61">
        <f>SUM(E16:O16)</f>
        <v>16</v>
      </c>
      <c r="R16" s="62">
        <f>SUM(E16:K16)</f>
        <v>5</v>
      </c>
      <c r="S16" s="63">
        <f>R16/Q16*100</f>
        <v>31.25</v>
      </c>
      <c r="T16" s="64"/>
      <c r="U16" s="63">
        <f>(E16*4+F16*3.67+G16*3.33+H16*3+I16*2.67+J16*2.33+K16*2+L16*1.67+M16*1.33+N16*1)/Q16</f>
        <v>1.27125</v>
      </c>
      <c r="V16" s="65"/>
    </row>
    <row r="17" spans="1:22" ht="15.75" thickBot="1" x14ac:dyDescent="0.3">
      <c r="A17" s="115"/>
      <c r="B17" s="117"/>
      <c r="C17" s="8">
        <v>12</v>
      </c>
      <c r="D17" s="8" t="s">
        <v>29</v>
      </c>
      <c r="E17" s="11">
        <v>0</v>
      </c>
      <c r="F17" s="1">
        <v>2</v>
      </c>
      <c r="G17" s="1">
        <v>3</v>
      </c>
      <c r="H17" s="1">
        <v>1</v>
      </c>
      <c r="I17" s="1">
        <v>2</v>
      </c>
      <c r="J17" s="1">
        <v>1</v>
      </c>
      <c r="K17" s="1">
        <v>1</v>
      </c>
      <c r="L17" s="1">
        <v>0</v>
      </c>
      <c r="M17" s="1">
        <v>1</v>
      </c>
      <c r="N17" s="1">
        <v>0</v>
      </c>
      <c r="O17" s="1">
        <v>0</v>
      </c>
      <c r="P17" s="2">
        <v>1</v>
      </c>
      <c r="Q17" s="11">
        <f>SUM(E17:O17)</f>
        <v>11</v>
      </c>
      <c r="R17" s="1">
        <f t="shared" ref="R17:R20" si="8">SUM(E17:K17)</f>
        <v>10</v>
      </c>
      <c r="S17" s="13">
        <f t="shared" ref="S17:S20" si="9">R17/Q17*100</f>
        <v>90.909090909090907</v>
      </c>
      <c r="T17" s="26">
        <f>S16-S17</f>
        <v>-59.659090909090907</v>
      </c>
      <c r="U17" s="13">
        <f t="shared" ref="U17:U20" si="10">(E17*4+F17*3.67+G17*3.33+H17*3+I17*2.67+J17*2.33+K17*2+L17*1.67+M17*1.33+N17*1)/Q17</f>
        <v>2.8481818181818181</v>
      </c>
      <c r="V17" s="45">
        <f>U16-U17</f>
        <v>-1.5769318181818182</v>
      </c>
    </row>
    <row r="18" spans="1:22" ht="15.75" thickBot="1" x14ac:dyDescent="0.3">
      <c r="A18" s="110" t="s">
        <v>26</v>
      </c>
      <c r="B18" s="111"/>
      <c r="C18" s="22">
        <v>17</v>
      </c>
      <c r="D18" s="22"/>
      <c r="E18" s="25">
        <v>2</v>
      </c>
      <c r="F18" s="23">
        <v>2</v>
      </c>
      <c r="G18" s="23">
        <v>3</v>
      </c>
      <c r="H18" s="23">
        <v>4</v>
      </c>
      <c r="I18" s="23">
        <v>3</v>
      </c>
      <c r="J18" s="23">
        <v>2</v>
      </c>
      <c r="K18" s="23">
        <v>1</v>
      </c>
      <c r="L18" s="23">
        <v>0</v>
      </c>
      <c r="M18" s="23">
        <v>0</v>
      </c>
      <c r="N18" s="23">
        <v>0</v>
      </c>
      <c r="O18" s="23">
        <v>0</v>
      </c>
      <c r="P18" s="24">
        <v>0</v>
      </c>
      <c r="Q18" s="11">
        <f t="shared" ref="Q18:Q20" si="11">SUM(E18:O18)</f>
        <v>17</v>
      </c>
      <c r="R18" s="1">
        <f t="shared" si="8"/>
        <v>17</v>
      </c>
      <c r="S18" s="13">
        <f t="shared" si="9"/>
        <v>100</v>
      </c>
      <c r="T18" s="13"/>
      <c r="U18" s="13">
        <f t="shared" si="10"/>
        <v>3.0588235294117645</v>
      </c>
      <c r="V18" s="46"/>
    </row>
    <row r="19" spans="1:22" ht="15.75" thickBot="1" x14ac:dyDescent="0.3">
      <c r="A19" s="110" t="s">
        <v>27</v>
      </c>
      <c r="B19" s="111"/>
      <c r="C19" s="22">
        <v>17</v>
      </c>
      <c r="D19" s="22"/>
      <c r="E19" s="25">
        <v>1</v>
      </c>
      <c r="F19" s="23">
        <v>2</v>
      </c>
      <c r="G19" s="23">
        <v>7</v>
      </c>
      <c r="H19" s="23">
        <v>3</v>
      </c>
      <c r="I19" s="23">
        <v>2</v>
      </c>
      <c r="J19" s="23">
        <v>2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4">
        <v>0</v>
      </c>
      <c r="Q19" s="11">
        <f t="shared" si="11"/>
        <v>17</v>
      </c>
      <c r="R19" s="1">
        <f t="shared" si="8"/>
        <v>17</v>
      </c>
      <c r="S19" s="13">
        <f t="shared" si="9"/>
        <v>100</v>
      </c>
      <c r="T19" s="31"/>
      <c r="U19" s="13">
        <f t="shared" si="10"/>
        <v>3.1558823529411768</v>
      </c>
      <c r="V19" s="46"/>
    </row>
    <row r="20" spans="1:22" ht="15.75" thickBot="1" x14ac:dyDescent="0.3">
      <c r="A20" s="112" t="s">
        <v>28</v>
      </c>
      <c r="B20" s="113"/>
      <c r="C20" s="9">
        <v>17</v>
      </c>
      <c r="D20" s="9"/>
      <c r="E20" s="12">
        <v>2</v>
      </c>
      <c r="F20" s="4">
        <v>3</v>
      </c>
      <c r="G20" s="4">
        <v>6</v>
      </c>
      <c r="H20" s="4">
        <v>3</v>
      </c>
      <c r="I20" s="4">
        <v>2</v>
      </c>
      <c r="J20" s="4">
        <v>1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10">
        <v>0</v>
      </c>
      <c r="Q20" s="12">
        <f t="shared" si="11"/>
        <v>17</v>
      </c>
      <c r="R20" s="4">
        <f t="shared" si="8"/>
        <v>17</v>
      </c>
      <c r="S20" s="30">
        <f t="shared" si="9"/>
        <v>100</v>
      </c>
      <c r="T20" s="30"/>
      <c r="U20" s="30">
        <f t="shared" si="10"/>
        <v>3.2741176470588234</v>
      </c>
      <c r="V20" s="47"/>
    </row>
    <row r="21" spans="1:22" x14ac:dyDescent="0.25">
      <c r="A21" s="114">
        <v>4</v>
      </c>
      <c r="B21" s="116" t="s">
        <v>38</v>
      </c>
      <c r="C21" s="57">
        <v>10</v>
      </c>
      <c r="D21" s="57" t="s">
        <v>23</v>
      </c>
      <c r="E21" s="58">
        <v>0</v>
      </c>
      <c r="F21" s="59">
        <v>0</v>
      </c>
      <c r="G21" s="59">
        <v>0</v>
      </c>
      <c r="H21" s="59">
        <v>1</v>
      </c>
      <c r="I21" s="59">
        <v>1</v>
      </c>
      <c r="J21" s="59">
        <v>0</v>
      </c>
      <c r="K21" s="59">
        <v>1</v>
      </c>
      <c r="L21" s="59">
        <v>2</v>
      </c>
      <c r="M21" s="59">
        <v>0</v>
      </c>
      <c r="N21" s="59">
        <v>0</v>
      </c>
      <c r="O21" s="59">
        <v>4</v>
      </c>
      <c r="P21" s="60">
        <v>1</v>
      </c>
      <c r="Q21" s="61">
        <f>SUM(E21:O21)</f>
        <v>9</v>
      </c>
      <c r="R21" s="62">
        <f>SUM(E21:K21)</f>
        <v>3</v>
      </c>
      <c r="S21" s="63">
        <f>R21/Q21*100</f>
        <v>33.333333333333329</v>
      </c>
      <c r="T21" s="64"/>
      <c r="U21" s="63">
        <f>(E21*4+F21*3.67+G21*3.33+H21*3+I21*2.67+J21*2.33+K21*2+L21*1.67+M21*1.33+N21*1)/Q21</f>
        <v>1.2233333333333334</v>
      </c>
      <c r="V21" s="65"/>
    </row>
    <row r="22" spans="1:22" ht="15.75" thickBot="1" x14ac:dyDescent="0.3">
      <c r="A22" s="115"/>
      <c r="B22" s="117"/>
      <c r="C22" s="8">
        <v>8</v>
      </c>
      <c r="D22" s="8" t="s">
        <v>29</v>
      </c>
      <c r="E22" s="11">
        <v>4</v>
      </c>
      <c r="F22" s="1">
        <v>0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2">
        <v>1</v>
      </c>
      <c r="Q22" s="11">
        <f>SUM(E22:O22)</f>
        <v>7</v>
      </c>
      <c r="R22" s="1">
        <f t="shared" ref="R22:R25" si="12">SUM(E22:K22)</f>
        <v>7</v>
      </c>
      <c r="S22" s="13">
        <f t="shared" ref="S22:S25" si="13">R22/Q22*100</f>
        <v>100</v>
      </c>
      <c r="T22" s="26">
        <f>S21-S22</f>
        <v>-66.666666666666671</v>
      </c>
      <c r="U22" s="13">
        <f t="shared" ref="U22:U25" si="14">(E22*4+F22*3.67+G22*3.33+H22*3+I22*2.67+J22*2.33+K22*2+L22*1.67+M22*1.33+N22*1)/Q22</f>
        <v>3.4757142857142855</v>
      </c>
      <c r="V22" s="45">
        <f>U21-U22</f>
        <v>-2.2523809523809524</v>
      </c>
    </row>
    <row r="23" spans="1:22" ht="15.75" thickBot="1" x14ac:dyDescent="0.3">
      <c r="A23" s="110" t="s">
        <v>26</v>
      </c>
      <c r="B23" s="111"/>
      <c r="C23" s="22">
        <v>10</v>
      </c>
      <c r="D23" s="22"/>
      <c r="E23" s="25">
        <v>0</v>
      </c>
      <c r="F23" s="23">
        <v>2</v>
      </c>
      <c r="G23" s="23">
        <v>4</v>
      </c>
      <c r="H23" s="23">
        <v>1</v>
      </c>
      <c r="I23" s="23">
        <v>1</v>
      </c>
      <c r="J23" s="23">
        <v>0</v>
      </c>
      <c r="K23" s="23">
        <v>0</v>
      </c>
      <c r="L23" s="23">
        <v>0</v>
      </c>
      <c r="M23" s="23">
        <v>0</v>
      </c>
      <c r="N23" s="23">
        <v>2</v>
      </c>
      <c r="O23" s="23">
        <v>0</v>
      </c>
      <c r="P23" s="24">
        <v>0</v>
      </c>
      <c r="Q23" s="11">
        <f>SUM(E23:O23)</f>
        <v>10</v>
      </c>
      <c r="R23" s="1">
        <f t="shared" si="12"/>
        <v>8</v>
      </c>
      <c r="S23" s="13">
        <f t="shared" si="13"/>
        <v>80</v>
      </c>
      <c r="T23" s="13"/>
      <c r="U23" s="13">
        <f t="shared" si="14"/>
        <v>2.8329999999999997</v>
      </c>
      <c r="V23" s="46"/>
    </row>
    <row r="24" spans="1:22" ht="15.75" thickBot="1" x14ac:dyDescent="0.3">
      <c r="A24" s="110" t="s">
        <v>27</v>
      </c>
      <c r="B24" s="111"/>
      <c r="C24" s="22">
        <v>10</v>
      </c>
      <c r="D24" s="22"/>
      <c r="E24" s="25">
        <v>0</v>
      </c>
      <c r="F24" s="23">
        <v>0</v>
      </c>
      <c r="G24" s="23">
        <v>0</v>
      </c>
      <c r="H24" s="23">
        <v>0</v>
      </c>
      <c r="I24" s="23">
        <v>0</v>
      </c>
      <c r="J24" s="23">
        <v>1</v>
      </c>
      <c r="K24" s="23">
        <v>3</v>
      </c>
      <c r="L24" s="23">
        <v>0</v>
      </c>
      <c r="M24" s="23">
        <v>2</v>
      </c>
      <c r="N24" s="23">
        <v>3</v>
      </c>
      <c r="O24" s="23">
        <v>1</v>
      </c>
      <c r="P24" s="24">
        <v>0</v>
      </c>
      <c r="Q24" s="11">
        <f t="shared" ref="Q24:Q25" si="15">SUM(E24:O24)</f>
        <v>10</v>
      </c>
      <c r="R24" s="1">
        <f t="shared" si="12"/>
        <v>4</v>
      </c>
      <c r="S24" s="13">
        <f t="shared" si="13"/>
        <v>40</v>
      </c>
      <c r="T24" s="31"/>
      <c r="U24" s="13">
        <f t="shared" si="14"/>
        <v>1.399</v>
      </c>
      <c r="V24" s="46"/>
    </row>
    <row r="25" spans="1:22" ht="15.75" thickBot="1" x14ac:dyDescent="0.3">
      <c r="A25" s="112" t="s">
        <v>28</v>
      </c>
      <c r="B25" s="113"/>
      <c r="C25" s="9">
        <v>10</v>
      </c>
      <c r="D25" s="9"/>
      <c r="E25" s="12">
        <v>0</v>
      </c>
      <c r="F25" s="4">
        <v>2</v>
      </c>
      <c r="G25" s="4">
        <v>4</v>
      </c>
      <c r="H25" s="4">
        <v>2</v>
      </c>
      <c r="I25" s="4">
        <v>1</v>
      </c>
      <c r="J25" s="4">
        <v>1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10">
        <v>0</v>
      </c>
      <c r="Q25" s="12">
        <f t="shared" si="15"/>
        <v>10</v>
      </c>
      <c r="R25" s="4">
        <f t="shared" si="12"/>
        <v>10</v>
      </c>
      <c r="S25" s="30">
        <f t="shared" si="13"/>
        <v>100</v>
      </c>
      <c r="T25" s="30"/>
      <c r="U25" s="30">
        <f t="shared" si="14"/>
        <v>3.1659999999999995</v>
      </c>
      <c r="V25" s="47"/>
    </row>
    <row r="26" spans="1:22" ht="15" customHeight="1" x14ac:dyDescent="0.25">
      <c r="A26" s="114">
        <v>5</v>
      </c>
      <c r="B26" s="116" t="s">
        <v>39</v>
      </c>
      <c r="C26" s="57">
        <v>4</v>
      </c>
      <c r="D26" s="57" t="s">
        <v>23</v>
      </c>
      <c r="E26" s="58">
        <v>0</v>
      </c>
      <c r="F26" s="59">
        <v>0</v>
      </c>
      <c r="G26" s="59">
        <v>0</v>
      </c>
      <c r="H26" s="59">
        <v>1</v>
      </c>
      <c r="I26" s="59">
        <v>0</v>
      </c>
      <c r="J26" s="59">
        <v>0</v>
      </c>
      <c r="K26" s="59">
        <v>0</v>
      </c>
      <c r="L26" s="59">
        <v>1</v>
      </c>
      <c r="M26" s="59">
        <v>0</v>
      </c>
      <c r="N26" s="59">
        <v>0</v>
      </c>
      <c r="O26" s="59">
        <v>2</v>
      </c>
      <c r="P26" s="60">
        <v>0</v>
      </c>
      <c r="Q26" s="61">
        <f>SUM(E26:O26)</f>
        <v>4</v>
      </c>
      <c r="R26" s="62">
        <f>SUM(E26:K26)</f>
        <v>1</v>
      </c>
      <c r="S26" s="63">
        <f>R26/Q26*100</f>
        <v>25</v>
      </c>
      <c r="T26" s="64"/>
      <c r="U26" s="63">
        <f>(E26*4+F26*3.67+G26*3.33+H26*3+I26*2.67+J26*2.33+K26*2+L26*1.67+M26*1.33+N26*1)/Q26</f>
        <v>1.1675</v>
      </c>
      <c r="V26" s="65"/>
    </row>
    <row r="27" spans="1:22" ht="15.75" thickBot="1" x14ac:dyDescent="0.3">
      <c r="A27" s="115"/>
      <c r="B27" s="117"/>
      <c r="C27" s="8">
        <v>8</v>
      </c>
      <c r="D27" s="8" t="s">
        <v>29</v>
      </c>
      <c r="E27" s="11">
        <v>5</v>
      </c>
      <c r="F27" s="1">
        <v>1</v>
      </c>
      <c r="G27" s="1">
        <v>0</v>
      </c>
      <c r="H27" s="1">
        <v>0</v>
      </c>
      <c r="I27" s="1">
        <v>2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2">
        <v>0</v>
      </c>
      <c r="Q27" s="11">
        <f>SUM(E27:O27)</f>
        <v>8</v>
      </c>
      <c r="R27" s="1">
        <f t="shared" ref="R27:R30" si="16">SUM(E27:K27)</f>
        <v>8</v>
      </c>
      <c r="S27" s="13">
        <f t="shared" ref="S27:S30" si="17">R27/Q27*100</f>
        <v>100</v>
      </c>
      <c r="T27" s="26">
        <f>S26-S27</f>
        <v>-75</v>
      </c>
      <c r="U27" s="13">
        <f t="shared" ref="U27:U30" si="18">(E27*4+F27*3.67+G27*3.33+H27*3+I27*2.67+J27*2.33+K27*2+L27*1.67+M27*1.33+N27*1)/Q27</f>
        <v>3.6262500000000002</v>
      </c>
      <c r="V27" s="45">
        <f>U26-U27</f>
        <v>-2.4587500000000002</v>
      </c>
    </row>
    <row r="28" spans="1:22" ht="15.75" thickBot="1" x14ac:dyDescent="0.3">
      <c r="A28" s="110" t="s">
        <v>26</v>
      </c>
      <c r="B28" s="111"/>
      <c r="C28" s="22">
        <v>4</v>
      </c>
      <c r="D28" s="22"/>
      <c r="E28" s="25">
        <v>0</v>
      </c>
      <c r="F28" s="23">
        <v>0</v>
      </c>
      <c r="G28" s="23">
        <v>0</v>
      </c>
      <c r="H28" s="23">
        <v>2</v>
      </c>
      <c r="I28" s="23">
        <v>0</v>
      </c>
      <c r="J28" s="23">
        <v>2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4">
        <v>0</v>
      </c>
      <c r="Q28" s="11">
        <f>SUM(E28:O28)</f>
        <v>4</v>
      </c>
      <c r="R28" s="1">
        <f t="shared" si="16"/>
        <v>4</v>
      </c>
      <c r="S28" s="13">
        <f t="shared" si="17"/>
        <v>100</v>
      </c>
      <c r="T28" s="13"/>
      <c r="U28" s="13">
        <f t="shared" si="18"/>
        <v>2.665</v>
      </c>
      <c r="V28" s="46"/>
    </row>
    <row r="29" spans="1:22" ht="15" customHeight="1" thickBot="1" x14ac:dyDescent="0.3">
      <c r="A29" s="110" t="s">
        <v>27</v>
      </c>
      <c r="B29" s="111"/>
      <c r="C29" s="22">
        <v>4</v>
      </c>
      <c r="D29" s="22"/>
      <c r="E29" s="25">
        <v>0</v>
      </c>
      <c r="F29" s="23">
        <v>0</v>
      </c>
      <c r="G29" s="23">
        <v>2</v>
      </c>
      <c r="H29" s="23">
        <v>0</v>
      </c>
      <c r="I29" s="23">
        <v>0</v>
      </c>
      <c r="J29" s="23">
        <v>0</v>
      </c>
      <c r="K29" s="23">
        <v>2</v>
      </c>
      <c r="L29" s="23">
        <v>0</v>
      </c>
      <c r="M29" s="23">
        <v>0</v>
      </c>
      <c r="N29" s="23">
        <v>0</v>
      </c>
      <c r="O29" s="23">
        <v>0</v>
      </c>
      <c r="P29" s="24">
        <v>0</v>
      </c>
      <c r="Q29" s="11">
        <f t="shared" ref="Q29:Q30" si="19">SUM(E29:O29)</f>
        <v>4</v>
      </c>
      <c r="R29" s="1">
        <f t="shared" si="16"/>
        <v>4</v>
      </c>
      <c r="S29" s="13">
        <f t="shared" si="17"/>
        <v>100</v>
      </c>
      <c r="T29" s="31"/>
      <c r="U29" s="13">
        <f t="shared" si="18"/>
        <v>2.665</v>
      </c>
      <c r="V29" s="46"/>
    </row>
    <row r="30" spans="1:22" ht="15.75" thickBot="1" x14ac:dyDescent="0.3">
      <c r="A30" s="112" t="s">
        <v>28</v>
      </c>
      <c r="B30" s="113"/>
      <c r="C30" s="9">
        <v>4</v>
      </c>
      <c r="D30" s="9"/>
      <c r="E30" s="12">
        <v>0</v>
      </c>
      <c r="F30" s="4">
        <v>0</v>
      </c>
      <c r="G30" s="4">
        <v>2</v>
      </c>
      <c r="H30" s="4">
        <v>2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10">
        <v>0</v>
      </c>
      <c r="Q30" s="12">
        <f t="shared" si="19"/>
        <v>4</v>
      </c>
      <c r="R30" s="4">
        <f t="shared" si="16"/>
        <v>4</v>
      </c>
      <c r="S30" s="30">
        <f t="shared" si="17"/>
        <v>100</v>
      </c>
      <c r="T30" s="30"/>
      <c r="U30" s="30">
        <f t="shared" si="18"/>
        <v>3.165</v>
      </c>
      <c r="V30" s="47"/>
    </row>
    <row r="31" spans="1:22" x14ac:dyDescent="0.25">
      <c r="A31" s="114">
        <v>6</v>
      </c>
      <c r="B31" s="116" t="s">
        <v>30</v>
      </c>
      <c r="C31" s="57">
        <v>20</v>
      </c>
      <c r="D31" s="57" t="s">
        <v>23</v>
      </c>
      <c r="E31" s="58">
        <v>0</v>
      </c>
      <c r="F31" s="59">
        <v>0</v>
      </c>
      <c r="G31" s="59">
        <v>0</v>
      </c>
      <c r="H31" s="59">
        <v>0</v>
      </c>
      <c r="I31" s="59">
        <v>1</v>
      </c>
      <c r="J31" s="59">
        <v>2</v>
      </c>
      <c r="K31" s="59">
        <v>2</v>
      </c>
      <c r="L31" s="59">
        <v>2</v>
      </c>
      <c r="M31" s="59">
        <v>1</v>
      </c>
      <c r="N31" s="59">
        <v>1</v>
      </c>
      <c r="O31" s="59">
        <v>9</v>
      </c>
      <c r="P31" s="60">
        <v>2</v>
      </c>
      <c r="Q31" s="61">
        <f>SUM(E31:O31)</f>
        <v>18</v>
      </c>
      <c r="R31" s="62">
        <f>SUM(E31:K31)</f>
        <v>5</v>
      </c>
      <c r="S31" s="63">
        <f>R31/Q31*100</f>
        <v>27.777777777777779</v>
      </c>
      <c r="T31" s="64"/>
      <c r="U31" s="63">
        <f>(E31*4+F31*3.67+G31*3.33+H31*3+I31*2.67+J31*2.33+K31*2+L31*1.67+M31*1.33+N31*1)/Q31</f>
        <v>0.94444444444444442</v>
      </c>
      <c r="V31" s="65"/>
    </row>
    <row r="32" spans="1:22" ht="15.75" thickBot="1" x14ac:dyDescent="0.3">
      <c r="A32" s="115"/>
      <c r="B32" s="117"/>
      <c r="C32" s="8">
        <v>17</v>
      </c>
      <c r="D32" s="8" t="s">
        <v>29</v>
      </c>
      <c r="E32" s="11">
        <v>9</v>
      </c>
      <c r="F32" s="1">
        <v>1</v>
      </c>
      <c r="G32" s="1">
        <v>3</v>
      </c>
      <c r="H32" s="1">
        <v>0</v>
      </c>
      <c r="I32" s="1">
        <v>3</v>
      </c>
      <c r="J32" s="1">
        <v>0</v>
      </c>
      <c r="K32" s="1">
        <v>1</v>
      </c>
      <c r="L32" s="1">
        <v>0</v>
      </c>
      <c r="M32" s="1">
        <v>0</v>
      </c>
      <c r="N32" s="1">
        <v>0</v>
      </c>
      <c r="O32" s="1">
        <v>0</v>
      </c>
      <c r="P32" s="2">
        <v>0</v>
      </c>
      <c r="Q32" s="11">
        <f>SUM(E32:O32)</f>
        <v>17</v>
      </c>
      <c r="R32" s="1">
        <f t="shared" ref="R32:R35" si="20">SUM(E32:K32)</f>
        <v>17</v>
      </c>
      <c r="S32" s="13">
        <f t="shared" ref="S32:S35" si="21">R32/Q32*100</f>
        <v>100</v>
      </c>
      <c r="T32" s="26">
        <f>S31-S32</f>
        <v>-72.222222222222229</v>
      </c>
      <c r="U32" s="13">
        <f t="shared" ref="U32:U35" si="22">(E32*4+F32*3.67+G32*3.33+H32*3+I32*2.67+J32*2.33+K32*2+L32*1.67+M32*1.33+N32*1)/Q32</f>
        <v>3.5100000000000002</v>
      </c>
      <c r="V32" s="45">
        <f>U31-U32</f>
        <v>-2.565555555555556</v>
      </c>
    </row>
    <row r="33" spans="1:22" ht="15.75" thickBot="1" x14ac:dyDescent="0.3">
      <c r="A33" s="110" t="s">
        <v>26</v>
      </c>
      <c r="B33" s="111"/>
      <c r="C33" s="22">
        <v>20</v>
      </c>
      <c r="D33" s="22"/>
      <c r="E33" s="25">
        <v>0</v>
      </c>
      <c r="F33" s="23">
        <v>0</v>
      </c>
      <c r="G33" s="23">
        <v>0</v>
      </c>
      <c r="H33" s="23">
        <v>0</v>
      </c>
      <c r="I33" s="23">
        <v>3</v>
      </c>
      <c r="J33" s="23">
        <v>3</v>
      </c>
      <c r="K33" s="23">
        <v>3</v>
      </c>
      <c r="L33" s="23">
        <v>5</v>
      </c>
      <c r="M33" s="23">
        <v>2</v>
      </c>
      <c r="N33" s="23">
        <v>2</v>
      </c>
      <c r="O33" s="23">
        <v>2</v>
      </c>
      <c r="P33" s="24">
        <v>0</v>
      </c>
      <c r="Q33" s="11">
        <f>SUM(E33:O33)</f>
        <v>20</v>
      </c>
      <c r="R33" s="1">
        <f t="shared" si="20"/>
        <v>9</v>
      </c>
      <c r="S33" s="13">
        <f t="shared" si="21"/>
        <v>45</v>
      </c>
      <c r="T33" s="13"/>
      <c r="U33" s="13">
        <f t="shared" si="22"/>
        <v>1.7005000000000003</v>
      </c>
      <c r="V33" s="46"/>
    </row>
    <row r="34" spans="1:22" ht="15.75" thickBot="1" x14ac:dyDescent="0.3">
      <c r="A34" s="110" t="s">
        <v>27</v>
      </c>
      <c r="B34" s="111"/>
      <c r="C34" s="22">
        <v>20</v>
      </c>
      <c r="D34" s="22"/>
      <c r="E34" s="25">
        <v>0</v>
      </c>
      <c r="F34" s="23">
        <v>0</v>
      </c>
      <c r="G34" s="23">
        <v>0</v>
      </c>
      <c r="H34" s="23">
        <v>0</v>
      </c>
      <c r="I34" s="23">
        <v>3</v>
      </c>
      <c r="J34" s="23">
        <v>3</v>
      </c>
      <c r="K34" s="23">
        <v>3</v>
      </c>
      <c r="L34" s="23">
        <v>5</v>
      </c>
      <c r="M34" s="23">
        <v>2</v>
      </c>
      <c r="N34" s="23">
        <v>2</v>
      </c>
      <c r="O34" s="23">
        <v>2</v>
      </c>
      <c r="P34" s="24">
        <v>0</v>
      </c>
      <c r="Q34" s="11">
        <f t="shared" ref="Q34:Q35" si="23">SUM(E34:O34)</f>
        <v>20</v>
      </c>
      <c r="R34" s="1">
        <f t="shared" si="20"/>
        <v>9</v>
      </c>
      <c r="S34" s="13">
        <f t="shared" si="21"/>
        <v>45</v>
      </c>
      <c r="T34" s="31"/>
      <c r="U34" s="13">
        <f t="shared" si="22"/>
        <v>1.7005000000000003</v>
      </c>
      <c r="V34" s="46"/>
    </row>
    <row r="35" spans="1:22" ht="15.75" thickBot="1" x14ac:dyDescent="0.3">
      <c r="A35" s="112" t="s">
        <v>28</v>
      </c>
      <c r="B35" s="113"/>
      <c r="C35" s="9">
        <v>20</v>
      </c>
      <c r="D35" s="9"/>
      <c r="E35" s="25">
        <v>0</v>
      </c>
      <c r="F35" s="23">
        <v>0</v>
      </c>
      <c r="G35" s="23">
        <v>0</v>
      </c>
      <c r="H35" s="23">
        <v>3</v>
      </c>
      <c r="I35" s="23">
        <v>3</v>
      </c>
      <c r="J35" s="23">
        <v>5</v>
      </c>
      <c r="K35" s="23">
        <v>3</v>
      </c>
      <c r="L35" s="23">
        <v>2</v>
      </c>
      <c r="M35" s="23">
        <v>2</v>
      </c>
      <c r="N35" s="23">
        <v>2</v>
      </c>
      <c r="O35" s="23">
        <v>0</v>
      </c>
      <c r="P35" s="24">
        <v>0</v>
      </c>
      <c r="Q35" s="12">
        <f t="shared" si="23"/>
        <v>20</v>
      </c>
      <c r="R35" s="4">
        <f t="shared" si="20"/>
        <v>14</v>
      </c>
      <c r="S35" s="30">
        <f t="shared" si="21"/>
        <v>70</v>
      </c>
      <c r="T35" s="30"/>
      <c r="U35" s="30">
        <f t="shared" si="22"/>
        <v>2.133</v>
      </c>
      <c r="V35" s="47"/>
    </row>
    <row r="36" spans="1:22" x14ac:dyDescent="0.25">
      <c r="A36" s="114">
        <v>7</v>
      </c>
      <c r="B36" s="116" t="s">
        <v>41</v>
      </c>
      <c r="C36" s="57">
        <v>16</v>
      </c>
      <c r="D36" s="57" t="s">
        <v>23</v>
      </c>
      <c r="E36" s="58">
        <v>0</v>
      </c>
      <c r="F36" s="59">
        <v>0</v>
      </c>
      <c r="G36" s="59">
        <v>0</v>
      </c>
      <c r="H36" s="59">
        <v>1</v>
      </c>
      <c r="I36" s="59">
        <v>0</v>
      </c>
      <c r="J36" s="59">
        <v>1</v>
      </c>
      <c r="K36" s="59">
        <v>2</v>
      </c>
      <c r="L36" s="59">
        <v>0</v>
      </c>
      <c r="M36" s="59">
        <v>1</v>
      </c>
      <c r="N36" s="59">
        <v>2</v>
      </c>
      <c r="O36" s="59">
        <v>7</v>
      </c>
      <c r="P36" s="60">
        <v>2</v>
      </c>
      <c r="Q36" s="61">
        <f>SUM(E36:O36)</f>
        <v>14</v>
      </c>
      <c r="R36" s="62">
        <f>SUM(E36:K36)</f>
        <v>4</v>
      </c>
      <c r="S36" s="63">
        <f>R36/Q36*100</f>
        <v>28.571428571428569</v>
      </c>
      <c r="T36" s="64"/>
      <c r="U36" s="63">
        <f>(E36*4+F36*3.67+G36*3.33+H36*3+I36*2.67+J36*2.33+K36*2+L36*1.67+M36*1.33+N36*1)/Q36</f>
        <v>0.90428571428571425</v>
      </c>
      <c r="V36" s="65"/>
    </row>
    <row r="37" spans="1:22" ht="15.75" thickBot="1" x14ac:dyDescent="0.3">
      <c r="A37" s="115"/>
      <c r="B37" s="117"/>
      <c r="C37" s="8">
        <v>10</v>
      </c>
      <c r="D37" s="8" t="s">
        <v>29</v>
      </c>
      <c r="E37" s="11">
        <v>1</v>
      </c>
      <c r="F37" s="1">
        <v>2</v>
      </c>
      <c r="G37" s="1">
        <v>1</v>
      </c>
      <c r="H37" s="1">
        <v>1</v>
      </c>
      <c r="I37" s="1">
        <v>0</v>
      </c>
      <c r="J37" s="1">
        <v>0</v>
      </c>
      <c r="K37" s="1">
        <v>2</v>
      </c>
      <c r="L37" s="1">
        <v>0</v>
      </c>
      <c r="M37" s="1">
        <v>0</v>
      </c>
      <c r="N37" s="1">
        <v>0</v>
      </c>
      <c r="O37" s="1">
        <v>3</v>
      </c>
      <c r="P37" s="2">
        <v>0</v>
      </c>
      <c r="Q37" s="11">
        <f>SUM(E37:O37)</f>
        <v>10</v>
      </c>
      <c r="R37" s="1">
        <f t="shared" ref="R37:R40" si="24">SUM(E37:K37)</f>
        <v>7</v>
      </c>
      <c r="S37" s="13">
        <f t="shared" ref="S37:S40" si="25">R37/Q37*100</f>
        <v>70</v>
      </c>
      <c r="T37" s="26">
        <f>S36-S37</f>
        <v>-41.428571428571431</v>
      </c>
      <c r="U37" s="13">
        <f t="shared" ref="U37:U40" si="26">(E37*4+F37*3.67+G37*3.33+H37*3+I37*2.67+J37*2.33+K37*2+L37*1.67+M37*1.33+N37*1)/Q37</f>
        <v>2.1670000000000003</v>
      </c>
      <c r="V37" s="45">
        <f>U36-U37</f>
        <v>-1.2627142857142859</v>
      </c>
    </row>
    <row r="38" spans="1:22" ht="15.75" thickBot="1" x14ac:dyDescent="0.3">
      <c r="A38" s="110" t="s">
        <v>26</v>
      </c>
      <c r="B38" s="111"/>
      <c r="C38" s="22">
        <v>16</v>
      </c>
      <c r="D38" s="22"/>
      <c r="E38" s="25">
        <v>0</v>
      </c>
      <c r="F38" s="23">
        <v>0</v>
      </c>
      <c r="G38" s="23">
        <v>1</v>
      </c>
      <c r="H38" s="23">
        <v>1</v>
      </c>
      <c r="I38" s="23">
        <v>1</v>
      </c>
      <c r="J38" s="23">
        <v>2</v>
      </c>
      <c r="K38" s="23">
        <v>2</v>
      </c>
      <c r="L38" s="23">
        <v>3</v>
      </c>
      <c r="M38" s="23">
        <v>3</v>
      </c>
      <c r="N38" s="23">
        <v>3</v>
      </c>
      <c r="O38" s="23">
        <v>0</v>
      </c>
      <c r="P38" s="24">
        <v>0</v>
      </c>
      <c r="Q38" s="11">
        <f>SUM(E38:O38)</f>
        <v>16</v>
      </c>
      <c r="R38" s="1">
        <f t="shared" si="24"/>
        <v>7</v>
      </c>
      <c r="S38" s="13">
        <f t="shared" si="25"/>
        <v>43.75</v>
      </c>
      <c r="T38" s="13"/>
      <c r="U38" s="13">
        <f t="shared" si="26"/>
        <v>1.8537500000000002</v>
      </c>
      <c r="V38" s="46"/>
    </row>
    <row r="39" spans="1:22" ht="15.75" customHeight="1" thickBot="1" x14ac:dyDescent="0.3">
      <c r="A39" s="110" t="s">
        <v>27</v>
      </c>
      <c r="B39" s="111"/>
      <c r="C39" s="22">
        <v>16</v>
      </c>
      <c r="D39" s="22"/>
      <c r="E39" s="25">
        <v>0</v>
      </c>
      <c r="F39" s="23">
        <v>2</v>
      </c>
      <c r="G39" s="23">
        <v>3</v>
      </c>
      <c r="H39" s="23">
        <v>3</v>
      </c>
      <c r="I39" s="23">
        <v>0</v>
      </c>
      <c r="J39" s="23">
        <v>2</v>
      </c>
      <c r="K39" s="23">
        <v>1</v>
      </c>
      <c r="L39" s="23">
        <v>2</v>
      </c>
      <c r="M39" s="23">
        <v>2</v>
      </c>
      <c r="N39" s="23">
        <v>1</v>
      </c>
      <c r="O39" s="23">
        <v>0</v>
      </c>
      <c r="P39" s="24">
        <v>0</v>
      </c>
      <c r="Q39" s="11">
        <f t="shared" ref="Q39:Q40" si="27">SUM(E39:O39)</f>
        <v>16</v>
      </c>
      <c r="R39" s="1">
        <f t="shared" si="24"/>
        <v>11</v>
      </c>
      <c r="S39" s="13">
        <f t="shared" si="25"/>
        <v>68.75</v>
      </c>
      <c r="T39" s="31"/>
      <c r="U39" s="13">
        <f t="shared" si="26"/>
        <v>2.4993749999999997</v>
      </c>
      <c r="V39" s="46"/>
    </row>
    <row r="40" spans="1:22" ht="15.75" thickBot="1" x14ac:dyDescent="0.3">
      <c r="A40" s="112" t="s">
        <v>28</v>
      </c>
      <c r="B40" s="113"/>
      <c r="C40" s="9">
        <v>16</v>
      </c>
      <c r="D40" s="9"/>
      <c r="E40" s="12">
        <v>1</v>
      </c>
      <c r="F40" s="4">
        <v>1</v>
      </c>
      <c r="G40" s="4">
        <v>1</v>
      </c>
      <c r="H40" s="4">
        <v>1</v>
      </c>
      <c r="I40" s="4">
        <v>2</v>
      </c>
      <c r="J40" s="4">
        <v>3</v>
      </c>
      <c r="K40" s="4">
        <v>3</v>
      </c>
      <c r="L40" s="4">
        <v>2</v>
      </c>
      <c r="M40" s="4">
        <v>1</v>
      </c>
      <c r="N40" s="4">
        <v>1</v>
      </c>
      <c r="O40" s="4">
        <v>0</v>
      </c>
      <c r="P40" s="10">
        <v>0</v>
      </c>
      <c r="Q40" s="12">
        <f t="shared" si="27"/>
        <v>16</v>
      </c>
      <c r="R40" s="4">
        <f t="shared" si="24"/>
        <v>12</v>
      </c>
      <c r="S40" s="30">
        <f t="shared" si="25"/>
        <v>75</v>
      </c>
      <c r="T40" s="30"/>
      <c r="U40" s="30">
        <f t="shared" si="26"/>
        <v>2.375</v>
      </c>
      <c r="V40" s="47"/>
    </row>
    <row r="41" spans="1:22" x14ac:dyDescent="0.25">
      <c r="A41" s="114">
        <v>8</v>
      </c>
      <c r="B41" s="116" t="s">
        <v>35</v>
      </c>
      <c r="C41" s="57">
        <v>6</v>
      </c>
      <c r="D41" s="57" t="s">
        <v>23</v>
      </c>
      <c r="E41" s="58">
        <v>0</v>
      </c>
      <c r="F41" s="59">
        <v>0</v>
      </c>
      <c r="G41" s="59">
        <v>0</v>
      </c>
      <c r="H41" s="59">
        <v>0</v>
      </c>
      <c r="I41" s="59">
        <v>0</v>
      </c>
      <c r="J41" s="59">
        <v>0</v>
      </c>
      <c r="K41" s="59">
        <v>2</v>
      </c>
      <c r="L41" s="59">
        <v>0</v>
      </c>
      <c r="M41" s="59">
        <v>0</v>
      </c>
      <c r="N41" s="59">
        <v>1</v>
      </c>
      <c r="O41" s="59">
        <v>3</v>
      </c>
      <c r="P41" s="60">
        <v>0</v>
      </c>
      <c r="Q41" s="61">
        <f>SUM(E41:O41)</f>
        <v>6</v>
      </c>
      <c r="R41" s="62">
        <f>SUM(E41:K41)</f>
        <v>2</v>
      </c>
      <c r="S41" s="63">
        <f>R41/Q41*100</f>
        <v>33.333333333333329</v>
      </c>
      <c r="T41" s="64"/>
      <c r="U41" s="63">
        <f>(E41*4+F41*3.67+G41*3.33+H41*3+I41*2.67+J41*2.33+K41*2+L41*1.67+M41*1.33+N41*1)/Q41</f>
        <v>0.83333333333333337</v>
      </c>
      <c r="V41" s="65"/>
    </row>
    <row r="42" spans="1:22" ht="15.75" thickBot="1" x14ac:dyDescent="0.3">
      <c r="A42" s="115"/>
      <c r="B42" s="117"/>
      <c r="C42" s="8">
        <v>5</v>
      </c>
      <c r="D42" s="8" t="s">
        <v>29</v>
      </c>
      <c r="E42" s="11">
        <v>0</v>
      </c>
      <c r="F42" s="1">
        <v>3</v>
      </c>
      <c r="G42" s="1">
        <v>1</v>
      </c>
      <c r="H42" s="1">
        <v>1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2">
        <v>0</v>
      </c>
      <c r="Q42" s="11">
        <f>SUM(E42:O42)</f>
        <v>5</v>
      </c>
      <c r="R42" s="1">
        <f t="shared" ref="R42:R45" si="28">SUM(E42:K42)</f>
        <v>5</v>
      </c>
      <c r="S42" s="13">
        <f t="shared" ref="S42:S45" si="29">R42/Q42*100</f>
        <v>100</v>
      </c>
      <c r="T42" s="26">
        <f>S41-S42</f>
        <v>-66.666666666666671</v>
      </c>
      <c r="U42" s="13">
        <f t="shared" ref="U42:U45" si="30">(E42*4+F42*3.67+G42*3.33+H42*3+I42*2.67+J42*2.33+K42*2+L42*1.67+M42*1.33+N42*1)/Q42</f>
        <v>3.468</v>
      </c>
      <c r="V42" s="45">
        <f>U41-U42</f>
        <v>-2.6346666666666665</v>
      </c>
    </row>
    <row r="43" spans="1:22" ht="15.75" thickBot="1" x14ac:dyDescent="0.3">
      <c r="A43" s="110" t="s">
        <v>26</v>
      </c>
      <c r="B43" s="111"/>
      <c r="C43" s="22">
        <v>6</v>
      </c>
      <c r="D43" s="22"/>
      <c r="E43" s="25">
        <v>0</v>
      </c>
      <c r="F43" s="23">
        <v>0</v>
      </c>
      <c r="G43" s="23">
        <v>2</v>
      </c>
      <c r="H43" s="23">
        <v>2</v>
      </c>
      <c r="I43" s="23">
        <v>2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4">
        <v>0</v>
      </c>
      <c r="Q43" s="11">
        <f>SUM(E43:O43)</f>
        <v>6</v>
      </c>
      <c r="R43" s="1">
        <f t="shared" si="28"/>
        <v>6</v>
      </c>
      <c r="S43" s="13">
        <f t="shared" si="29"/>
        <v>100</v>
      </c>
      <c r="T43" s="13"/>
      <c r="U43" s="13">
        <f t="shared" si="30"/>
        <v>3</v>
      </c>
      <c r="V43" s="46"/>
    </row>
    <row r="44" spans="1:22" ht="15.75" thickBot="1" x14ac:dyDescent="0.3">
      <c r="A44" s="110" t="s">
        <v>27</v>
      </c>
      <c r="B44" s="111"/>
      <c r="C44" s="22">
        <v>6</v>
      </c>
      <c r="D44" s="22"/>
      <c r="E44" s="25">
        <v>0</v>
      </c>
      <c r="F44" s="23">
        <v>1</v>
      </c>
      <c r="G44" s="23">
        <v>3</v>
      </c>
      <c r="H44" s="23">
        <v>0</v>
      </c>
      <c r="I44" s="23">
        <v>1</v>
      </c>
      <c r="J44" s="23">
        <v>0</v>
      </c>
      <c r="K44" s="23">
        <v>0</v>
      </c>
      <c r="L44" s="23">
        <v>1</v>
      </c>
      <c r="M44" s="23">
        <v>0</v>
      </c>
      <c r="N44" s="23">
        <v>0</v>
      </c>
      <c r="O44" s="23">
        <v>0</v>
      </c>
      <c r="P44" s="24">
        <v>0</v>
      </c>
      <c r="Q44" s="11">
        <f t="shared" ref="Q44:Q45" si="31">SUM(E44:O44)</f>
        <v>6</v>
      </c>
      <c r="R44" s="1">
        <f t="shared" si="28"/>
        <v>5</v>
      </c>
      <c r="S44" s="13">
        <f t="shared" si="29"/>
        <v>83.333333333333343</v>
      </c>
      <c r="T44" s="31"/>
      <c r="U44" s="13">
        <f t="shared" si="30"/>
        <v>3</v>
      </c>
      <c r="V44" s="46"/>
    </row>
    <row r="45" spans="1:22" ht="15.75" thickBot="1" x14ac:dyDescent="0.3">
      <c r="A45" s="112" t="s">
        <v>28</v>
      </c>
      <c r="B45" s="113"/>
      <c r="C45" s="9">
        <v>6</v>
      </c>
      <c r="D45" s="9"/>
      <c r="E45" s="12">
        <v>1</v>
      </c>
      <c r="F45" s="4">
        <v>1</v>
      </c>
      <c r="G45" s="4">
        <v>1</v>
      </c>
      <c r="H45" s="4">
        <v>2</v>
      </c>
      <c r="I45" s="4">
        <v>1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10">
        <v>0</v>
      </c>
      <c r="Q45" s="12">
        <f t="shared" si="31"/>
        <v>6</v>
      </c>
      <c r="R45" s="4">
        <f t="shared" si="28"/>
        <v>6</v>
      </c>
      <c r="S45" s="30">
        <f t="shared" si="29"/>
        <v>100</v>
      </c>
      <c r="T45" s="30"/>
      <c r="U45" s="30">
        <f t="shared" si="30"/>
        <v>3.2783333333333338</v>
      </c>
      <c r="V45" s="47"/>
    </row>
    <row r="46" spans="1:22" x14ac:dyDescent="0.25">
      <c r="A46" s="114">
        <v>9</v>
      </c>
      <c r="B46" s="116" t="s">
        <v>43</v>
      </c>
      <c r="C46" s="57">
        <v>8</v>
      </c>
      <c r="D46" s="57" t="s">
        <v>23</v>
      </c>
      <c r="E46" s="58">
        <v>0</v>
      </c>
      <c r="F46" s="59">
        <v>0</v>
      </c>
      <c r="G46" s="59">
        <v>0</v>
      </c>
      <c r="H46" s="59">
        <v>0</v>
      </c>
      <c r="I46" s="59">
        <v>0</v>
      </c>
      <c r="J46" s="59">
        <v>0</v>
      </c>
      <c r="K46" s="59">
        <v>2</v>
      </c>
      <c r="L46" s="59">
        <v>0</v>
      </c>
      <c r="M46" s="59">
        <v>0</v>
      </c>
      <c r="N46" s="59">
        <v>1</v>
      </c>
      <c r="O46" s="59">
        <v>4</v>
      </c>
      <c r="P46" s="60">
        <v>1</v>
      </c>
      <c r="Q46" s="61">
        <f>SUM(E46:O46)</f>
        <v>7</v>
      </c>
      <c r="R46" s="62">
        <f>SUM(E46:K46)</f>
        <v>2</v>
      </c>
      <c r="S46" s="63">
        <f>R46/Q46*100</f>
        <v>28.571428571428569</v>
      </c>
      <c r="T46" s="64"/>
      <c r="U46" s="63">
        <f>(E46*4+F46*3.67+G46*3.33+H46*3+I46*2.67+J46*2.33+K46*2+L46*1.67+M46*1.33+N46*1)/Q46</f>
        <v>0.7142857142857143</v>
      </c>
      <c r="V46" s="65"/>
    </row>
    <row r="47" spans="1:22" ht="15.75" thickBot="1" x14ac:dyDescent="0.3">
      <c r="A47" s="115"/>
      <c r="B47" s="117"/>
      <c r="C47" s="8">
        <v>20</v>
      </c>
      <c r="D47" s="8" t="s">
        <v>29</v>
      </c>
      <c r="E47" s="11">
        <v>11</v>
      </c>
      <c r="F47" s="1">
        <v>1</v>
      </c>
      <c r="G47" s="1">
        <v>2</v>
      </c>
      <c r="H47" s="1">
        <v>0</v>
      </c>
      <c r="I47" s="1">
        <v>2</v>
      </c>
      <c r="J47" s="1">
        <v>1</v>
      </c>
      <c r="K47" s="1">
        <v>1</v>
      </c>
      <c r="L47" s="1">
        <v>1</v>
      </c>
      <c r="M47" s="1">
        <v>0</v>
      </c>
      <c r="N47" s="1">
        <v>0</v>
      </c>
      <c r="O47" s="1">
        <v>0</v>
      </c>
      <c r="P47" s="2">
        <v>1</v>
      </c>
      <c r="Q47" s="11">
        <f>SUM(E47:O47)</f>
        <v>19</v>
      </c>
      <c r="R47" s="1">
        <f t="shared" ref="R47:R50" si="32">SUM(E47:K47)</f>
        <v>18</v>
      </c>
      <c r="S47" s="13">
        <f t="shared" ref="S47:S50" si="33">R47/Q47*100</f>
        <v>94.73684210526315</v>
      </c>
      <c r="T47" s="26">
        <f>S46-S47</f>
        <v>-66.165413533834581</v>
      </c>
      <c r="U47" s="13">
        <f t="shared" ref="U47:U50" si="34">(E47*4+F47*3.67+G47*3.33+H47*3+I47*2.67+J47*2.33+K47*2+L47*1.67+M47*1.33+N47*1)/Q47</f>
        <v>3.4563157894736842</v>
      </c>
      <c r="V47" s="45">
        <f>U46-U47</f>
        <v>-2.7420300751879698</v>
      </c>
    </row>
    <row r="48" spans="1:22" ht="15.75" thickBot="1" x14ac:dyDescent="0.3">
      <c r="A48" s="110" t="s">
        <v>26</v>
      </c>
      <c r="B48" s="111"/>
      <c r="C48" s="22">
        <v>8</v>
      </c>
      <c r="D48" s="22"/>
      <c r="E48" s="25">
        <v>0</v>
      </c>
      <c r="F48" s="23">
        <v>0</v>
      </c>
      <c r="G48" s="23">
        <v>0</v>
      </c>
      <c r="H48" s="23">
        <v>0</v>
      </c>
      <c r="I48" s="23">
        <v>1</v>
      </c>
      <c r="J48" s="23">
        <v>1</v>
      </c>
      <c r="K48" s="23">
        <v>1</v>
      </c>
      <c r="L48" s="23">
        <v>3</v>
      </c>
      <c r="M48" s="23">
        <v>1</v>
      </c>
      <c r="N48" s="23">
        <v>1</v>
      </c>
      <c r="O48" s="23">
        <v>0</v>
      </c>
      <c r="P48" s="24">
        <v>0</v>
      </c>
      <c r="Q48" s="11">
        <f>SUM(E48:O48)</f>
        <v>8</v>
      </c>
      <c r="R48" s="1">
        <f t="shared" si="32"/>
        <v>3</v>
      </c>
      <c r="S48" s="13">
        <f t="shared" si="33"/>
        <v>37.5</v>
      </c>
      <c r="T48" s="13"/>
      <c r="U48" s="13">
        <f t="shared" si="34"/>
        <v>1.7925</v>
      </c>
      <c r="V48" s="46"/>
    </row>
    <row r="49" spans="1:22" ht="15" customHeight="1" thickBot="1" x14ac:dyDescent="0.3">
      <c r="A49" s="110" t="s">
        <v>27</v>
      </c>
      <c r="B49" s="111"/>
      <c r="C49" s="22">
        <v>8</v>
      </c>
      <c r="D49" s="22"/>
      <c r="E49" s="25">
        <v>0</v>
      </c>
      <c r="F49" s="23">
        <v>0</v>
      </c>
      <c r="G49" s="23">
        <v>0</v>
      </c>
      <c r="H49" s="23">
        <v>2</v>
      </c>
      <c r="I49" s="23">
        <v>2</v>
      </c>
      <c r="J49" s="23">
        <v>2</v>
      </c>
      <c r="K49" s="23">
        <v>1</v>
      </c>
      <c r="L49" s="23">
        <v>0</v>
      </c>
      <c r="M49" s="23">
        <v>0</v>
      </c>
      <c r="N49" s="23">
        <v>0</v>
      </c>
      <c r="O49" s="23">
        <v>0</v>
      </c>
      <c r="P49" s="24">
        <v>1</v>
      </c>
      <c r="Q49" s="11">
        <f t="shared" ref="Q49:Q50" si="35">SUM(E49:O49)</f>
        <v>7</v>
      </c>
      <c r="R49" s="1">
        <f t="shared" si="32"/>
        <v>7</v>
      </c>
      <c r="S49" s="13">
        <f t="shared" si="33"/>
        <v>100</v>
      </c>
      <c r="T49" s="31"/>
      <c r="U49" s="13">
        <f t="shared" si="34"/>
        <v>2.5714285714285716</v>
      </c>
      <c r="V49" s="46"/>
    </row>
    <row r="50" spans="1:22" ht="15.75" thickBot="1" x14ac:dyDescent="0.3">
      <c r="A50" s="112" t="s">
        <v>28</v>
      </c>
      <c r="B50" s="113"/>
      <c r="C50" s="22">
        <v>8</v>
      </c>
      <c r="D50" s="9"/>
      <c r="E50" s="25">
        <v>0</v>
      </c>
      <c r="F50" s="23">
        <v>0</v>
      </c>
      <c r="G50" s="23">
        <v>0</v>
      </c>
      <c r="H50" s="23">
        <v>1</v>
      </c>
      <c r="I50" s="23">
        <v>1</v>
      </c>
      <c r="J50" s="23">
        <v>1</v>
      </c>
      <c r="K50" s="23">
        <v>5</v>
      </c>
      <c r="L50" s="23">
        <v>0</v>
      </c>
      <c r="M50" s="23">
        <v>0</v>
      </c>
      <c r="N50" s="23">
        <v>0</v>
      </c>
      <c r="O50" s="23">
        <v>0</v>
      </c>
      <c r="P50" s="24">
        <v>0</v>
      </c>
      <c r="Q50" s="25">
        <f t="shared" si="35"/>
        <v>8</v>
      </c>
      <c r="R50" s="23">
        <f t="shared" si="32"/>
        <v>8</v>
      </c>
      <c r="S50" s="31">
        <f t="shared" si="33"/>
        <v>100</v>
      </c>
      <c r="T50" s="31"/>
      <c r="U50" s="31">
        <f t="shared" si="34"/>
        <v>2.25</v>
      </c>
      <c r="V50" s="49"/>
    </row>
    <row r="51" spans="1:22" x14ac:dyDescent="0.25">
      <c r="A51" s="118" t="s">
        <v>22</v>
      </c>
      <c r="B51" s="119"/>
      <c r="C51" s="14">
        <f>C6+C11+C16+C21+C26+C31+C36+C41+C46</f>
        <v>144</v>
      </c>
      <c r="D51" s="52" t="s">
        <v>23</v>
      </c>
      <c r="E51" s="16">
        <f>E6+E11+E16+E21+E26+E31+E36+E41+E46</f>
        <v>0</v>
      </c>
      <c r="F51" s="66">
        <f t="shared" ref="F51:P51" si="36">F6+F11+F16+F21+F26+F31+F36+F41+F46</f>
        <v>1</v>
      </c>
      <c r="G51" s="66">
        <f t="shared" si="36"/>
        <v>0</v>
      </c>
      <c r="H51" s="66">
        <f t="shared" si="36"/>
        <v>7</v>
      </c>
      <c r="I51" s="66">
        <f t="shared" si="36"/>
        <v>10</v>
      </c>
      <c r="J51" s="66">
        <f t="shared" si="36"/>
        <v>12</v>
      </c>
      <c r="K51" s="66">
        <f t="shared" si="36"/>
        <v>22</v>
      </c>
      <c r="L51" s="66">
        <f t="shared" si="36"/>
        <v>16</v>
      </c>
      <c r="M51" s="66">
        <f t="shared" si="36"/>
        <v>6</v>
      </c>
      <c r="N51" s="66">
        <f t="shared" si="36"/>
        <v>13</v>
      </c>
      <c r="O51" s="66">
        <f t="shared" si="36"/>
        <v>46</v>
      </c>
      <c r="P51" s="15">
        <f t="shared" si="36"/>
        <v>11</v>
      </c>
      <c r="Q51" s="16">
        <f>Q6+Q11+Q16+Q21+Q26+Q31+Q36+Q41+Q46</f>
        <v>133</v>
      </c>
      <c r="R51" s="66">
        <f>R6+R11+R16+R21+R26+R31+R36+R41+R46</f>
        <v>52</v>
      </c>
      <c r="S51" s="32">
        <f>(S6+S11+S16+S21+S26+S31+S36+S41+S46)/9</f>
        <v>34.460161005859923</v>
      </c>
      <c r="T51" s="29"/>
      <c r="U51" s="32">
        <f>(U6+U11+U16+U21+U26+U31+U36+U41+U46)/9</f>
        <v>1.1453583518234056</v>
      </c>
      <c r="V51" s="44"/>
    </row>
    <row r="52" spans="1:22" ht="15.75" thickBot="1" x14ac:dyDescent="0.3">
      <c r="A52" s="120"/>
      <c r="B52" s="121"/>
      <c r="C52" s="17">
        <f t="shared" ref="C52:C55" si="37">C7+C12+C17+C22+C27+C32+C37+C42+C47</f>
        <v>133</v>
      </c>
      <c r="D52" s="53" t="s">
        <v>29</v>
      </c>
      <c r="E52" s="18">
        <f t="shared" ref="E52:R52" si="38">E7+E12+E17+E22+E27+E32+E37+E42+E47</f>
        <v>50</v>
      </c>
      <c r="F52" s="67">
        <f t="shared" si="38"/>
        <v>17</v>
      </c>
      <c r="G52" s="67">
        <f t="shared" si="38"/>
        <v>23</v>
      </c>
      <c r="H52" s="67">
        <f t="shared" si="38"/>
        <v>6</v>
      </c>
      <c r="I52" s="67">
        <f t="shared" si="38"/>
        <v>13</v>
      </c>
      <c r="J52" s="67">
        <f t="shared" si="38"/>
        <v>3</v>
      </c>
      <c r="K52" s="67">
        <f t="shared" si="38"/>
        <v>6</v>
      </c>
      <c r="L52" s="67">
        <f t="shared" si="38"/>
        <v>2</v>
      </c>
      <c r="M52" s="67">
        <f t="shared" si="38"/>
        <v>1</v>
      </c>
      <c r="N52" s="67">
        <f t="shared" si="38"/>
        <v>1</v>
      </c>
      <c r="O52" s="67">
        <f t="shared" si="38"/>
        <v>7</v>
      </c>
      <c r="P52" s="68">
        <f t="shared" si="38"/>
        <v>4</v>
      </c>
      <c r="Q52" s="18">
        <f t="shared" si="38"/>
        <v>129</v>
      </c>
      <c r="R52" s="67">
        <f t="shared" si="38"/>
        <v>118</v>
      </c>
      <c r="S52" s="19">
        <f t="shared" ref="S52:S55" si="39">(S7+S12+S17+S22+S27+S32+S37+S42+S47)/9</f>
        <v>92.158605068821785</v>
      </c>
      <c r="T52" s="50">
        <f>S51-S52</f>
        <v>-57.698444062961862</v>
      </c>
      <c r="U52" s="19">
        <f t="shared" ref="U52:U55" si="40">(U7+U12+U17+U22+U27+U32+U37+U42+U47)/9</f>
        <v>3.2139999676106488</v>
      </c>
      <c r="V52" s="51">
        <f>U51-U52</f>
        <v>-2.0686416157872429</v>
      </c>
    </row>
    <row r="53" spans="1:22" ht="15.75" thickBot="1" x14ac:dyDescent="0.3">
      <c r="A53" s="110" t="s">
        <v>26</v>
      </c>
      <c r="B53" s="151"/>
      <c r="C53" s="17">
        <f t="shared" si="37"/>
        <v>141</v>
      </c>
      <c r="D53" s="27"/>
      <c r="E53" s="18">
        <f t="shared" ref="E53:R53" si="41">E8+E13+E18+E23+E28+E33+E38+E43+E48</f>
        <v>3</v>
      </c>
      <c r="F53" s="67">
        <f t="shared" si="41"/>
        <v>6</v>
      </c>
      <c r="G53" s="67">
        <f t="shared" si="41"/>
        <v>15</v>
      </c>
      <c r="H53" s="67">
        <f t="shared" si="41"/>
        <v>18</v>
      </c>
      <c r="I53" s="67">
        <f t="shared" si="41"/>
        <v>16</v>
      </c>
      <c r="J53" s="67">
        <f t="shared" si="41"/>
        <v>14</v>
      </c>
      <c r="K53" s="67">
        <f t="shared" si="41"/>
        <v>15</v>
      </c>
      <c r="L53" s="67">
        <f t="shared" si="41"/>
        <v>22</v>
      </c>
      <c r="M53" s="67">
        <f t="shared" si="41"/>
        <v>12</v>
      </c>
      <c r="N53" s="67">
        <f t="shared" si="41"/>
        <v>11</v>
      </c>
      <c r="O53" s="67">
        <f t="shared" si="41"/>
        <v>9</v>
      </c>
      <c r="P53" s="68">
        <f t="shared" si="41"/>
        <v>0</v>
      </c>
      <c r="Q53" s="18">
        <f t="shared" si="41"/>
        <v>141</v>
      </c>
      <c r="R53" s="67">
        <f t="shared" si="41"/>
        <v>87</v>
      </c>
      <c r="S53" s="19">
        <f t="shared" si="39"/>
        <v>68.52289581015944</v>
      </c>
      <c r="T53" s="19"/>
      <c r="U53" s="19">
        <f t="shared" si="40"/>
        <v>2.3239751085083644</v>
      </c>
      <c r="V53" s="46"/>
    </row>
    <row r="54" spans="1:22" ht="15.75" thickBot="1" x14ac:dyDescent="0.3">
      <c r="A54" s="110" t="s">
        <v>27</v>
      </c>
      <c r="B54" s="151"/>
      <c r="C54" s="17">
        <f t="shared" si="37"/>
        <v>141</v>
      </c>
      <c r="D54" s="48"/>
      <c r="E54" s="18">
        <f t="shared" ref="E54:R54" si="42">E9+E14+E19+E24+E29+E34+E39+E44+E49</f>
        <v>1</v>
      </c>
      <c r="F54" s="67">
        <f t="shared" si="42"/>
        <v>6</v>
      </c>
      <c r="G54" s="67">
        <f t="shared" si="42"/>
        <v>19</v>
      </c>
      <c r="H54" s="67">
        <f t="shared" si="42"/>
        <v>13</v>
      </c>
      <c r="I54" s="67">
        <f t="shared" si="42"/>
        <v>12</v>
      </c>
      <c r="J54" s="67">
        <f t="shared" si="42"/>
        <v>13</v>
      </c>
      <c r="K54" s="67">
        <f t="shared" si="42"/>
        <v>13</v>
      </c>
      <c r="L54" s="67">
        <f t="shared" si="42"/>
        <v>15</v>
      </c>
      <c r="M54" s="67">
        <f t="shared" si="42"/>
        <v>10</v>
      </c>
      <c r="N54" s="67">
        <f t="shared" si="42"/>
        <v>11</v>
      </c>
      <c r="O54" s="67">
        <f t="shared" si="42"/>
        <v>27</v>
      </c>
      <c r="P54" s="68">
        <f t="shared" si="42"/>
        <v>1</v>
      </c>
      <c r="Q54" s="18">
        <f t="shared" si="42"/>
        <v>140</v>
      </c>
      <c r="R54" s="67">
        <f t="shared" si="42"/>
        <v>77</v>
      </c>
      <c r="S54" s="19">
        <f t="shared" si="39"/>
        <v>67.289323528200057</v>
      </c>
      <c r="T54" s="19"/>
      <c r="U54" s="19">
        <f t="shared" si="40"/>
        <v>2.1819535466578177</v>
      </c>
      <c r="V54" s="46"/>
    </row>
    <row r="55" spans="1:22" ht="15.75" thickBot="1" x14ac:dyDescent="0.3">
      <c r="A55" s="112" t="s">
        <v>28</v>
      </c>
      <c r="B55" s="152"/>
      <c r="C55" s="20">
        <f t="shared" si="37"/>
        <v>141</v>
      </c>
      <c r="D55" s="28"/>
      <c r="E55" s="21">
        <f t="shared" ref="E55:R55" si="43">E10+E15+E20+E25+E30+E35+E40+E45+E50</f>
        <v>8</v>
      </c>
      <c r="F55" s="5">
        <f t="shared" si="43"/>
        <v>12</v>
      </c>
      <c r="G55" s="5">
        <f t="shared" si="43"/>
        <v>18</v>
      </c>
      <c r="H55" s="5">
        <f t="shared" si="43"/>
        <v>20</v>
      </c>
      <c r="I55" s="5">
        <f t="shared" si="43"/>
        <v>15</v>
      </c>
      <c r="J55" s="5">
        <f t="shared" si="43"/>
        <v>17</v>
      </c>
      <c r="K55" s="5">
        <f t="shared" si="43"/>
        <v>29</v>
      </c>
      <c r="L55" s="5">
        <f t="shared" si="43"/>
        <v>10</v>
      </c>
      <c r="M55" s="5">
        <f t="shared" si="43"/>
        <v>6</v>
      </c>
      <c r="N55" s="5">
        <f t="shared" si="43"/>
        <v>4</v>
      </c>
      <c r="O55" s="5">
        <f t="shared" si="43"/>
        <v>2</v>
      </c>
      <c r="P55" s="6">
        <f t="shared" si="43"/>
        <v>0</v>
      </c>
      <c r="Q55" s="21">
        <f t="shared" si="43"/>
        <v>141</v>
      </c>
      <c r="R55" s="5">
        <f t="shared" si="43"/>
        <v>119</v>
      </c>
      <c r="S55" s="33">
        <f t="shared" si="39"/>
        <v>89.513657149919652</v>
      </c>
      <c r="T55" s="30"/>
      <c r="U55" s="33">
        <f t="shared" si="40"/>
        <v>2.7157699210694037</v>
      </c>
      <c r="V55" s="47"/>
    </row>
  </sheetData>
  <mergeCells count="66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A11:A12"/>
    <mergeCell ref="B11:B12"/>
    <mergeCell ref="T3:T5"/>
    <mergeCell ref="U3:U5"/>
    <mergeCell ref="V3:V5"/>
    <mergeCell ref="E4:F4"/>
    <mergeCell ref="G4:I4"/>
    <mergeCell ref="J4:L4"/>
    <mergeCell ref="M4:N4"/>
    <mergeCell ref="A6:A7"/>
    <mergeCell ref="B6:B7"/>
    <mergeCell ref="A8:B8"/>
    <mergeCell ref="A9:B9"/>
    <mergeCell ref="A10:B10"/>
    <mergeCell ref="A24:B24"/>
    <mergeCell ref="A13:B13"/>
    <mergeCell ref="A14:B14"/>
    <mergeCell ref="A15:B15"/>
    <mergeCell ref="A16:A17"/>
    <mergeCell ref="B16:B17"/>
    <mergeCell ref="A18:B18"/>
    <mergeCell ref="A19:B19"/>
    <mergeCell ref="A20:B20"/>
    <mergeCell ref="A21:A22"/>
    <mergeCell ref="B21:B22"/>
    <mergeCell ref="A23:B23"/>
    <mergeCell ref="A36:A37"/>
    <mergeCell ref="B36:B37"/>
    <mergeCell ref="A25:B25"/>
    <mergeCell ref="A26:A27"/>
    <mergeCell ref="B26:B27"/>
    <mergeCell ref="A28:B28"/>
    <mergeCell ref="A29:B29"/>
    <mergeCell ref="A30:B30"/>
    <mergeCell ref="A31:A32"/>
    <mergeCell ref="B31:B32"/>
    <mergeCell ref="A33:B33"/>
    <mergeCell ref="A34:B34"/>
    <mergeCell ref="A35:B35"/>
    <mergeCell ref="A49:B49"/>
    <mergeCell ref="A38:B38"/>
    <mergeCell ref="A39:B39"/>
    <mergeCell ref="A40:B40"/>
    <mergeCell ref="A41:A42"/>
    <mergeCell ref="B41:B42"/>
    <mergeCell ref="A43:B43"/>
    <mergeCell ref="A44:B44"/>
    <mergeCell ref="A45:B45"/>
    <mergeCell ref="A46:A47"/>
    <mergeCell ref="B46:B47"/>
    <mergeCell ref="A48:B48"/>
    <mergeCell ref="A51:B52"/>
    <mergeCell ref="A53:B53"/>
    <mergeCell ref="A54:B54"/>
    <mergeCell ref="A55:B55"/>
    <mergeCell ref="A50:B50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A10" workbookViewId="0">
      <selection activeCell="D27" sqref="D27"/>
    </sheetView>
  </sheetViews>
  <sheetFormatPr defaultRowHeight="15" x14ac:dyDescent="0.25"/>
  <cols>
    <col min="1" max="1" width="4.7109375" customWidth="1"/>
    <col min="2" max="2" width="11.5703125" customWidth="1"/>
    <col min="3" max="3" width="6.7109375" customWidth="1"/>
    <col min="4" max="4" width="8.5703125" customWidth="1"/>
    <col min="5" max="16" width="4.7109375" customWidth="1"/>
    <col min="17" max="20" width="6.7109375" customWidth="1"/>
    <col min="21" max="21" width="7.7109375" customWidth="1"/>
    <col min="22" max="22" width="7.42578125" customWidth="1"/>
  </cols>
  <sheetData>
    <row r="1" spans="1:22" ht="15.75" x14ac:dyDescent="0.25">
      <c r="A1" s="125" t="s">
        <v>57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6.5" thickBot="1" x14ac:dyDescent="0.3">
      <c r="A2" s="126" t="s">
        <v>49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5" customHeight="1" x14ac:dyDescent="0.25">
      <c r="A3" s="144" t="s">
        <v>0</v>
      </c>
      <c r="B3" s="147" t="s">
        <v>20</v>
      </c>
      <c r="C3" s="144" t="s">
        <v>1</v>
      </c>
      <c r="D3" s="127" t="s">
        <v>2</v>
      </c>
      <c r="E3" s="130" t="s">
        <v>3</v>
      </c>
      <c r="F3" s="130"/>
      <c r="G3" s="130"/>
      <c r="H3" s="130"/>
      <c r="I3" s="130"/>
      <c r="J3" s="130"/>
      <c r="K3" s="130"/>
      <c r="L3" s="130"/>
      <c r="M3" s="130"/>
      <c r="N3" s="130"/>
      <c r="O3" s="131"/>
      <c r="P3" s="132"/>
      <c r="Q3" s="138" t="s">
        <v>16</v>
      </c>
      <c r="R3" s="135" t="s">
        <v>17</v>
      </c>
      <c r="S3" s="141" t="s">
        <v>18</v>
      </c>
      <c r="T3" s="135" t="s">
        <v>24</v>
      </c>
      <c r="U3" s="122" t="s">
        <v>19</v>
      </c>
      <c r="V3" s="135" t="s">
        <v>25</v>
      </c>
    </row>
    <row r="4" spans="1:22" x14ac:dyDescent="0.25">
      <c r="A4" s="145"/>
      <c r="B4" s="148"/>
      <c r="C4" s="145"/>
      <c r="D4" s="128"/>
      <c r="E4" s="133" t="s">
        <v>4</v>
      </c>
      <c r="F4" s="133"/>
      <c r="G4" s="133" t="s">
        <v>6</v>
      </c>
      <c r="H4" s="133"/>
      <c r="I4" s="133"/>
      <c r="J4" s="133" t="s">
        <v>10</v>
      </c>
      <c r="K4" s="133"/>
      <c r="L4" s="133"/>
      <c r="M4" s="133" t="s">
        <v>13</v>
      </c>
      <c r="N4" s="134"/>
      <c r="O4" s="3" t="s">
        <v>14</v>
      </c>
      <c r="P4" s="3" t="s">
        <v>15</v>
      </c>
      <c r="Q4" s="139"/>
      <c r="R4" s="136"/>
      <c r="S4" s="142"/>
      <c r="T4" s="136"/>
      <c r="U4" s="123"/>
      <c r="V4" s="136"/>
    </row>
    <row r="5" spans="1:22" ht="15.75" thickBot="1" x14ac:dyDescent="0.3">
      <c r="A5" s="146"/>
      <c r="B5" s="149"/>
      <c r="C5" s="150"/>
      <c r="D5" s="129"/>
      <c r="E5" s="5" t="s">
        <v>4</v>
      </c>
      <c r="F5" s="5" t="s">
        <v>5</v>
      </c>
      <c r="G5" s="5" t="s">
        <v>7</v>
      </c>
      <c r="H5" s="5" t="s">
        <v>6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6" t="s">
        <v>13</v>
      </c>
      <c r="O5" s="37"/>
      <c r="P5" s="37"/>
      <c r="Q5" s="140"/>
      <c r="R5" s="137"/>
      <c r="S5" s="143"/>
      <c r="T5" s="137"/>
      <c r="U5" s="124"/>
      <c r="V5" s="137"/>
    </row>
    <row r="6" spans="1:22" x14ac:dyDescent="0.25">
      <c r="A6" s="114">
        <v>1</v>
      </c>
      <c r="B6" s="116" t="s">
        <v>47</v>
      </c>
      <c r="C6" s="57">
        <v>1</v>
      </c>
      <c r="D6" s="57" t="s">
        <v>23</v>
      </c>
      <c r="E6" s="58">
        <v>1</v>
      </c>
      <c r="F6" s="59">
        <v>0</v>
      </c>
      <c r="G6" s="59">
        <v>0</v>
      </c>
      <c r="H6" s="59">
        <v>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9">
        <v>0</v>
      </c>
      <c r="P6" s="60">
        <v>0</v>
      </c>
      <c r="Q6" s="61">
        <f>SUM(E6:O6)</f>
        <v>1</v>
      </c>
      <c r="R6" s="62">
        <f>SUM(E6:K6)</f>
        <v>1</v>
      </c>
      <c r="S6" s="63">
        <f>R6/Q6*100</f>
        <v>100</v>
      </c>
      <c r="T6" s="64"/>
      <c r="U6" s="63">
        <f>(E6*4+F6*3.67+G6*3.33+H6*3+I6*2.67+J6*2.33+K6*2+L6*1.67+M6*1.33+N6*1)/Q6</f>
        <v>4</v>
      </c>
      <c r="V6" s="65"/>
    </row>
    <row r="7" spans="1:22" ht="15.75" thickBot="1" x14ac:dyDescent="0.3">
      <c r="A7" s="115"/>
      <c r="B7" s="117"/>
      <c r="C7" s="8"/>
      <c r="D7" s="8"/>
      <c r="E7" s="11"/>
      <c r="F7" s="1"/>
      <c r="G7" s="1"/>
      <c r="H7" s="1"/>
      <c r="I7" s="1"/>
      <c r="J7" s="1"/>
      <c r="K7" s="1"/>
      <c r="L7" s="1"/>
      <c r="M7" s="1"/>
      <c r="N7" s="1"/>
      <c r="O7" s="1"/>
      <c r="P7" s="2"/>
      <c r="Q7" s="11"/>
      <c r="R7" s="1"/>
      <c r="S7" s="13"/>
      <c r="T7" s="26"/>
      <c r="U7" s="13"/>
      <c r="V7" s="45"/>
    </row>
    <row r="8" spans="1:22" ht="15.75" thickBot="1" x14ac:dyDescent="0.3">
      <c r="A8" s="110" t="s">
        <v>26</v>
      </c>
      <c r="B8" s="111"/>
      <c r="C8" s="22">
        <v>1</v>
      </c>
      <c r="D8" s="22"/>
      <c r="E8" s="25">
        <v>0</v>
      </c>
      <c r="F8" s="23">
        <v>0</v>
      </c>
      <c r="G8" s="23">
        <v>1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11">
        <f t="shared" ref="Q8" si="0">SUM(E8:O8)</f>
        <v>1</v>
      </c>
      <c r="R8" s="1">
        <f t="shared" ref="R8:R10" si="1">SUM(E8:K8)</f>
        <v>1</v>
      </c>
      <c r="S8" s="13">
        <f t="shared" ref="S8:S10" si="2">R8/Q8*100</f>
        <v>100</v>
      </c>
      <c r="T8" s="13"/>
      <c r="U8" s="13">
        <f t="shared" ref="U8:U10" si="3">(E8*4+F8*3.67+G8*3.33+H8*3+I8*2.67+J8*2.33+K8*2+L8*1.67+M8*1.33+N8*1)/Q8</f>
        <v>3.33</v>
      </c>
      <c r="V8" s="46"/>
    </row>
    <row r="9" spans="1:22" ht="15.75" thickBot="1" x14ac:dyDescent="0.3">
      <c r="A9" s="110" t="s">
        <v>27</v>
      </c>
      <c r="B9" s="111"/>
      <c r="C9" s="22">
        <v>1</v>
      </c>
      <c r="D9" s="22"/>
      <c r="E9" s="25">
        <v>0</v>
      </c>
      <c r="F9" s="23">
        <v>0</v>
      </c>
      <c r="G9" s="23">
        <v>1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11">
        <f>SUM(E9:O9)</f>
        <v>1</v>
      </c>
      <c r="R9" s="1">
        <f t="shared" si="1"/>
        <v>1</v>
      </c>
      <c r="S9" s="13">
        <f t="shared" si="2"/>
        <v>100</v>
      </c>
      <c r="T9" s="31"/>
      <c r="U9" s="13">
        <f t="shared" si="3"/>
        <v>3.33</v>
      </c>
      <c r="V9" s="46"/>
    </row>
    <row r="10" spans="1:22" ht="15.75" thickBot="1" x14ac:dyDescent="0.3">
      <c r="A10" s="112" t="s">
        <v>28</v>
      </c>
      <c r="B10" s="113"/>
      <c r="C10" s="22">
        <v>1</v>
      </c>
      <c r="D10" s="9"/>
      <c r="E10" s="25">
        <v>1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4">
        <v>0</v>
      </c>
      <c r="Q10" s="25">
        <f t="shared" ref="Q10" si="4">SUM(E10:O10)</f>
        <v>1</v>
      </c>
      <c r="R10" s="23">
        <f t="shared" si="1"/>
        <v>1</v>
      </c>
      <c r="S10" s="31">
        <f t="shared" si="2"/>
        <v>100</v>
      </c>
      <c r="T10" s="31"/>
      <c r="U10" s="31">
        <f t="shared" si="3"/>
        <v>4</v>
      </c>
      <c r="V10" s="49"/>
    </row>
    <row r="11" spans="1:22" ht="15" customHeight="1" x14ac:dyDescent="0.25">
      <c r="A11" s="114">
        <v>2</v>
      </c>
      <c r="B11" s="116" t="s">
        <v>30</v>
      </c>
      <c r="C11" s="57">
        <v>2</v>
      </c>
      <c r="D11" s="57" t="s">
        <v>23</v>
      </c>
      <c r="E11" s="58">
        <v>0</v>
      </c>
      <c r="F11" s="59">
        <v>0</v>
      </c>
      <c r="G11" s="59">
        <v>0</v>
      </c>
      <c r="H11" s="59">
        <v>0</v>
      </c>
      <c r="I11" s="59">
        <v>0</v>
      </c>
      <c r="J11" s="59">
        <v>1</v>
      </c>
      <c r="K11" s="59">
        <v>1</v>
      </c>
      <c r="L11" s="59">
        <v>0</v>
      </c>
      <c r="M11" s="59">
        <v>0</v>
      </c>
      <c r="N11" s="59">
        <v>0</v>
      </c>
      <c r="O11" s="59">
        <v>0</v>
      </c>
      <c r="P11" s="60">
        <v>0</v>
      </c>
      <c r="Q11" s="61">
        <f>SUM(E11:O11)</f>
        <v>2</v>
      </c>
      <c r="R11" s="62">
        <f>SUM(E11:K11)</f>
        <v>2</v>
      </c>
      <c r="S11" s="63">
        <f>R11/Q11*100</f>
        <v>100</v>
      </c>
      <c r="T11" s="64"/>
      <c r="U11" s="63">
        <f>(E11*4+F11*3.67+G11*3.33+H11*3+I11*2.67+J11*2.33+K11*2+L11*1.67+M11*1.33+N11*1)/Q11</f>
        <v>2.165</v>
      </c>
      <c r="V11" s="65"/>
    </row>
    <row r="12" spans="1:22" ht="15.75" thickBot="1" x14ac:dyDescent="0.3">
      <c r="A12" s="115"/>
      <c r="B12" s="117"/>
      <c r="C12" s="8">
        <v>1</v>
      </c>
      <c r="D12" s="8" t="s">
        <v>29</v>
      </c>
      <c r="E12" s="1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1</v>
      </c>
      <c r="L12" s="1">
        <v>0</v>
      </c>
      <c r="M12" s="1">
        <v>0</v>
      </c>
      <c r="N12" s="1">
        <v>0</v>
      </c>
      <c r="O12" s="1">
        <v>0</v>
      </c>
      <c r="P12" s="2">
        <v>0</v>
      </c>
      <c r="Q12" s="11">
        <f>SUM(E12:O12)</f>
        <v>1</v>
      </c>
      <c r="R12" s="1">
        <f t="shared" ref="R12:R15" si="5">SUM(E12:K12)</f>
        <v>1</v>
      </c>
      <c r="S12" s="13">
        <f t="shared" ref="S12:S15" si="6">R12/Q12*100</f>
        <v>100</v>
      </c>
      <c r="T12" s="26">
        <f>S11-S12</f>
        <v>0</v>
      </c>
      <c r="U12" s="13">
        <f t="shared" ref="U12:U15" si="7">(E12*4+F12*3.67+G12*3.33+H12*3+I12*2.67+J12*2.33+K12*2+L12*1.67+M12*1.33+N12*1)/Q12</f>
        <v>2</v>
      </c>
      <c r="V12" s="45">
        <f>U11-U12</f>
        <v>0.16500000000000004</v>
      </c>
    </row>
    <row r="13" spans="1:22" ht="15.75" thickBot="1" x14ac:dyDescent="0.3">
      <c r="A13" s="110" t="s">
        <v>26</v>
      </c>
      <c r="B13" s="111"/>
      <c r="C13" s="22">
        <v>2</v>
      </c>
      <c r="D13" s="22"/>
      <c r="E13" s="25">
        <v>1</v>
      </c>
      <c r="F13" s="23">
        <v>1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4">
        <v>0</v>
      </c>
      <c r="Q13" s="11">
        <f>SUM(E13:O13)</f>
        <v>2</v>
      </c>
      <c r="R13" s="1">
        <f t="shared" si="5"/>
        <v>2</v>
      </c>
      <c r="S13" s="13">
        <f t="shared" si="6"/>
        <v>100</v>
      </c>
      <c r="T13" s="13"/>
      <c r="U13" s="13">
        <f t="shared" si="7"/>
        <v>3.835</v>
      </c>
      <c r="V13" s="46"/>
    </row>
    <row r="14" spans="1:22" ht="15.75" thickBot="1" x14ac:dyDescent="0.3">
      <c r="A14" s="110" t="s">
        <v>27</v>
      </c>
      <c r="B14" s="111"/>
      <c r="C14" s="22">
        <v>2</v>
      </c>
      <c r="D14" s="22"/>
      <c r="E14" s="25">
        <v>1</v>
      </c>
      <c r="F14" s="23">
        <v>1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4">
        <v>0</v>
      </c>
      <c r="Q14" s="11">
        <f>SUM(E14:O14)</f>
        <v>2</v>
      </c>
      <c r="R14" s="1">
        <f t="shared" si="5"/>
        <v>2</v>
      </c>
      <c r="S14" s="13">
        <f t="shared" si="6"/>
        <v>100</v>
      </c>
      <c r="T14" s="31"/>
      <c r="U14" s="13">
        <f t="shared" si="7"/>
        <v>3.835</v>
      </c>
      <c r="V14" s="46"/>
    </row>
    <row r="15" spans="1:22" ht="15.75" thickBot="1" x14ac:dyDescent="0.3">
      <c r="A15" s="112" t="s">
        <v>28</v>
      </c>
      <c r="B15" s="113"/>
      <c r="C15" s="9">
        <v>2</v>
      </c>
      <c r="D15" s="9"/>
      <c r="E15" s="25">
        <v>1</v>
      </c>
      <c r="F15" s="23">
        <v>1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4">
        <v>0</v>
      </c>
      <c r="Q15" s="12">
        <f t="shared" ref="Q15" si="8">SUM(E15:O15)</f>
        <v>2</v>
      </c>
      <c r="R15" s="4">
        <f t="shared" si="5"/>
        <v>2</v>
      </c>
      <c r="S15" s="30">
        <f t="shared" si="6"/>
        <v>100</v>
      </c>
      <c r="T15" s="30"/>
      <c r="U15" s="30">
        <f t="shared" si="7"/>
        <v>3.835</v>
      </c>
      <c r="V15" s="47"/>
    </row>
    <row r="16" spans="1:22" ht="15" customHeight="1" x14ac:dyDescent="0.25">
      <c r="A16" s="114">
        <v>3</v>
      </c>
      <c r="B16" s="116" t="s">
        <v>43</v>
      </c>
      <c r="C16" s="57">
        <v>4</v>
      </c>
      <c r="D16" s="57" t="s">
        <v>23</v>
      </c>
      <c r="E16" s="58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1</v>
      </c>
      <c r="L16" s="59">
        <v>0</v>
      </c>
      <c r="M16" s="59">
        <v>1</v>
      </c>
      <c r="N16" s="59">
        <v>0</v>
      </c>
      <c r="O16" s="59">
        <v>0</v>
      </c>
      <c r="P16" s="60">
        <v>2</v>
      </c>
      <c r="Q16" s="61">
        <f>SUM(E16:O16)</f>
        <v>2</v>
      </c>
      <c r="R16" s="62">
        <f>SUM(E16:K16)</f>
        <v>1</v>
      </c>
      <c r="S16" s="63">
        <f>R16/Q16*100</f>
        <v>50</v>
      </c>
      <c r="T16" s="64"/>
      <c r="U16" s="63">
        <f>(E16*4+F16*3.67+G16*3.33+H16*3+I16*2.67+J16*2.33+K16*2+L16*1.67+M16*1.33+N16*1)/Q16</f>
        <v>1.665</v>
      </c>
      <c r="V16" s="65"/>
    </row>
    <row r="17" spans="1:22" ht="15.75" thickBot="1" x14ac:dyDescent="0.3">
      <c r="A17" s="115"/>
      <c r="B17" s="117"/>
      <c r="C17" s="8">
        <v>7</v>
      </c>
      <c r="D17" s="8" t="s">
        <v>29</v>
      </c>
      <c r="E17" s="11">
        <v>0</v>
      </c>
      <c r="F17" s="1">
        <v>0</v>
      </c>
      <c r="G17" s="1">
        <v>0</v>
      </c>
      <c r="H17" s="1">
        <v>0</v>
      </c>
      <c r="I17" s="1">
        <v>0</v>
      </c>
      <c r="J17" s="1">
        <v>1</v>
      </c>
      <c r="K17" s="1">
        <v>1</v>
      </c>
      <c r="L17" s="1">
        <v>0</v>
      </c>
      <c r="M17" s="1">
        <v>0</v>
      </c>
      <c r="N17" s="1">
        <v>1</v>
      </c>
      <c r="O17" s="1">
        <v>1</v>
      </c>
      <c r="P17" s="2">
        <v>3</v>
      </c>
      <c r="Q17" s="11">
        <f>SUM(E17:O17)</f>
        <v>4</v>
      </c>
      <c r="R17" s="1">
        <f t="shared" ref="R17:R20" si="9">SUM(E17:K17)</f>
        <v>2</v>
      </c>
      <c r="S17" s="13">
        <f t="shared" ref="S17:S20" si="10">R17/Q17*100</f>
        <v>50</v>
      </c>
      <c r="T17" s="26">
        <f>S16-S17</f>
        <v>0</v>
      </c>
      <c r="U17" s="13">
        <f t="shared" ref="U17:U20" si="11">(E17*4+F17*3.67+G17*3.33+H17*3+I17*2.67+J17*2.33+K17*2+L17*1.67+M17*1.33+N17*1)/Q17</f>
        <v>1.3325</v>
      </c>
      <c r="V17" s="45">
        <f>U16-U17</f>
        <v>0.33250000000000002</v>
      </c>
    </row>
    <row r="18" spans="1:22" ht="15.75" thickBot="1" x14ac:dyDescent="0.3">
      <c r="A18" s="110" t="s">
        <v>26</v>
      </c>
      <c r="B18" s="111"/>
      <c r="C18" s="22">
        <v>4</v>
      </c>
      <c r="D18" s="22"/>
      <c r="E18" s="25">
        <v>1</v>
      </c>
      <c r="F18" s="23">
        <v>1</v>
      </c>
      <c r="G18" s="23">
        <v>0</v>
      </c>
      <c r="H18" s="23">
        <v>1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1</v>
      </c>
      <c r="P18" s="24">
        <v>0</v>
      </c>
      <c r="Q18" s="11">
        <f t="shared" ref="Q18" si="12">SUM(E18:O18)</f>
        <v>4</v>
      </c>
      <c r="R18" s="1">
        <f t="shared" si="9"/>
        <v>3</v>
      </c>
      <c r="S18" s="13">
        <f t="shared" si="10"/>
        <v>75</v>
      </c>
      <c r="T18" s="13"/>
      <c r="U18" s="13">
        <f t="shared" si="11"/>
        <v>2.6675</v>
      </c>
      <c r="V18" s="46"/>
    </row>
    <row r="19" spans="1:22" ht="15.75" thickBot="1" x14ac:dyDescent="0.3">
      <c r="A19" s="110" t="s">
        <v>27</v>
      </c>
      <c r="B19" s="111"/>
      <c r="C19" s="22">
        <v>4</v>
      </c>
      <c r="D19" s="22"/>
      <c r="E19" s="25">
        <v>0</v>
      </c>
      <c r="F19" s="23">
        <v>0</v>
      </c>
      <c r="G19" s="23">
        <v>0</v>
      </c>
      <c r="H19" s="23">
        <v>1</v>
      </c>
      <c r="I19" s="23">
        <v>0</v>
      </c>
      <c r="J19" s="23">
        <v>1</v>
      </c>
      <c r="K19" s="23">
        <v>0</v>
      </c>
      <c r="L19" s="23">
        <v>0</v>
      </c>
      <c r="M19" s="23">
        <v>0</v>
      </c>
      <c r="N19" s="23">
        <v>1</v>
      </c>
      <c r="O19" s="23">
        <v>0</v>
      </c>
      <c r="P19" s="24">
        <v>1</v>
      </c>
      <c r="Q19" s="11">
        <f>SUM(E19:O19)</f>
        <v>3</v>
      </c>
      <c r="R19" s="1">
        <f t="shared" si="9"/>
        <v>2</v>
      </c>
      <c r="S19" s="13">
        <f t="shared" si="10"/>
        <v>66.666666666666657</v>
      </c>
      <c r="T19" s="31"/>
      <c r="U19" s="13">
        <f t="shared" si="11"/>
        <v>2.11</v>
      </c>
      <c r="V19" s="46"/>
    </row>
    <row r="20" spans="1:22" ht="15.75" thickBot="1" x14ac:dyDescent="0.3">
      <c r="A20" s="112" t="s">
        <v>28</v>
      </c>
      <c r="B20" s="113"/>
      <c r="C20" s="9">
        <v>4</v>
      </c>
      <c r="D20" s="9"/>
      <c r="E20" s="12">
        <v>2</v>
      </c>
      <c r="F20" s="4">
        <v>0</v>
      </c>
      <c r="G20" s="4">
        <v>1</v>
      </c>
      <c r="H20" s="4">
        <v>0</v>
      </c>
      <c r="I20" s="4">
        <v>0</v>
      </c>
      <c r="J20" s="4">
        <v>0</v>
      </c>
      <c r="K20" s="4">
        <v>1</v>
      </c>
      <c r="L20" s="4">
        <v>0</v>
      </c>
      <c r="M20" s="4">
        <v>0</v>
      </c>
      <c r="N20" s="4">
        <v>0</v>
      </c>
      <c r="O20" s="4">
        <v>0</v>
      </c>
      <c r="P20" s="10">
        <v>0</v>
      </c>
      <c r="Q20" s="12">
        <f t="shared" ref="Q20" si="13">SUM(E20:O20)</f>
        <v>4</v>
      </c>
      <c r="R20" s="4">
        <f t="shared" si="9"/>
        <v>4</v>
      </c>
      <c r="S20" s="30">
        <f t="shared" si="10"/>
        <v>100</v>
      </c>
      <c r="T20" s="30"/>
      <c r="U20" s="30">
        <f t="shared" si="11"/>
        <v>3.3325</v>
      </c>
      <c r="V20" s="47"/>
    </row>
    <row r="21" spans="1:22" x14ac:dyDescent="0.25">
      <c r="A21" s="114">
        <v>4</v>
      </c>
      <c r="B21" s="116" t="s">
        <v>21</v>
      </c>
      <c r="C21" s="57">
        <v>1</v>
      </c>
      <c r="D21" s="57" t="s">
        <v>23</v>
      </c>
      <c r="E21" s="58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1</v>
      </c>
      <c r="N21" s="59">
        <v>0</v>
      </c>
      <c r="O21" s="59">
        <v>0</v>
      </c>
      <c r="P21" s="60">
        <v>0</v>
      </c>
      <c r="Q21" s="61">
        <f>SUM(E21:O21)</f>
        <v>1</v>
      </c>
      <c r="R21" s="62">
        <f>SUM(E21:K21)</f>
        <v>0</v>
      </c>
      <c r="S21" s="63">
        <f>R21/Q21*100</f>
        <v>0</v>
      </c>
      <c r="T21" s="64"/>
      <c r="U21" s="63">
        <f>(E21*4+F21*3.67+G21*3.33+H21*3+I21*2.67+J21*2.33+K21*2+L21*1.67+M21*1.33+N21*1)/Q21</f>
        <v>1.33</v>
      </c>
      <c r="V21" s="65"/>
    </row>
    <row r="22" spans="1:22" ht="15.75" thickBot="1" x14ac:dyDescent="0.3">
      <c r="A22" s="115"/>
      <c r="B22" s="117"/>
      <c r="C22" s="8"/>
      <c r="D22" s="8"/>
      <c r="E22" s="11"/>
      <c r="F22" s="1"/>
      <c r="G22" s="1"/>
      <c r="H22" s="1"/>
      <c r="I22" s="1"/>
      <c r="J22" s="1"/>
      <c r="K22" s="1"/>
      <c r="L22" s="1"/>
      <c r="M22" s="1"/>
      <c r="N22" s="1"/>
      <c r="O22" s="1"/>
      <c r="P22" s="2"/>
      <c r="Q22" s="11"/>
      <c r="R22" s="1"/>
      <c r="S22" s="13"/>
      <c r="T22" s="26"/>
      <c r="U22" s="13"/>
      <c r="V22" s="45"/>
    </row>
    <row r="23" spans="1:22" ht="15.75" thickBot="1" x14ac:dyDescent="0.3">
      <c r="A23" s="110" t="s">
        <v>26</v>
      </c>
      <c r="B23" s="111"/>
      <c r="C23" s="22">
        <v>1</v>
      </c>
      <c r="D23" s="22"/>
      <c r="E23" s="25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1</v>
      </c>
      <c r="L23" s="23">
        <v>0</v>
      </c>
      <c r="M23" s="23">
        <v>0</v>
      </c>
      <c r="N23" s="23">
        <v>0</v>
      </c>
      <c r="O23" s="23">
        <v>0</v>
      </c>
      <c r="P23" s="24">
        <v>0</v>
      </c>
      <c r="Q23" s="11">
        <f>SUM(E23:O23)</f>
        <v>1</v>
      </c>
      <c r="R23" s="1">
        <f t="shared" ref="R23:R25" si="14">SUM(E23:K23)</f>
        <v>1</v>
      </c>
      <c r="S23" s="13">
        <f t="shared" ref="S23:S25" si="15">R23/Q23*100</f>
        <v>100</v>
      </c>
      <c r="T23" s="13"/>
      <c r="U23" s="13">
        <f t="shared" ref="U23:U25" si="16">(E23*4+F23*3.67+G23*3.33+H23*3+I23*2.67+J23*2.33+K23*2+L23*1.67+M23*1.33+N23*1)/Q23</f>
        <v>2</v>
      </c>
      <c r="V23" s="46"/>
    </row>
    <row r="24" spans="1:22" ht="15.75" thickBot="1" x14ac:dyDescent="0.3">
      <c r="A24" s="110" t="s">
        <v>27</v>
      </c>
      <c r="B24" s="111"/>
      <c r="C24" s="22">
        <v>1</v>
      </c>
      <c r="D24" s="22"/>
      <c r="E24" s="25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1</v>
      </c>
      <c r="L24" s="23">
        <v>0</v>
      </c>
      <c r="M24" s="23">
        <v>0</v>
      </c>
      <c r="N24" s="23">
        <v>0</v>
      </c>
      <c r="O24" s="23">
        <v>0</v>
      </c>
      <c r="P24" s="24">
        <v>0</v>
      </c>
      <c r="Q24" s="11">
        <f>SUM(E24:O24)</f>
        <v>1</v>
      </c>
      <c r="R24" s="1">
        <f t="shared" si="14"/>
        <v>1</v>
      </c>
      <c r="S24" s="13">
        <f t="shared" si="15"/>
        <v>100</v>
      </c>
      <c r="T24" s="31"/>
      <c r="U24" s="13">
        <f t="shared" si="16"/>
        <v>2</v>
      </c>
      <c r="V24" s="46"/>
    </row>
    <row r="25" spans="1:22" ht="15.75" thickBot="1" x14ac:dyDescent="0.3">
      <c r="A25" s="112" t="s">
        <v>28</v>
      </c>
      <c r="B25" s="113"/>
      <c r="C25" s="9">
        <v>1</v>
      </c>
      <c r="D25" s="9"/>
      <c r="E25" s="12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1</v>
      </c>
      <c r="L25" s="4">
        <v>0</v>
      </c>
      <c r="M25" s="4">
        <v>0</v>
      </c>
      <c r="N25" s="4">
        <v>0</v>
      </c>
      <c r="O25" s="4">
        <v>0</v>
      </c>
      <c r="P25" s="10">
        <v>0</v>
      </c>
      <c r="Q25" s="12">
        <f t="shared" ref="Q25" si="17">SUM(E25:O25)</f>
        <v>1</v>
      </c>
      <c r="R25" s="4">
        <f t="shared" si="14"/>
        <v>1</v>
      </c>
      <c r="S25" s="30">
        <f t="shared" si="15"/>
        <v>100</v>
      </c>
      <c r="T25" s="30"/>
      <c r="U25" s="30">
        <f t="shared" si="16"/>
        <v>2</v>
      </c>
      <c r="V25" s="47"/>
    </row>
    <row r="26" spans="1:22" x14ac:dyDescent="0.25">
      <c r="A26" s="118" t="s">
        <v>22</v>
      </c>
      <c r="B26" s="119"/>
      <c r="C26" s="14">
        <f>C6+C11+C16+C21</f>
        <v>8</v>
      </c>
      <c r="D26" s="52" t="s">
        <v>23</v>
      </c>
      <c r="E26" s="16">
        <f>E6+E11+E16+E21</f>
        <v>1</v>
      </c>
      <c r="F26" s="66">
        <f t="shared" ref="F26:P26" si="18">F6+F11+F16+F21</f>
        <v>0</v>
      </c>
      <c r="G26" s="66">
        <f t="shared" si="18"/>
        <v>0</v>
      </c>
      <c r="H26" s="66">
        <f t="shared" si="18"/>
        <v>0</v>
      </c>
      <c r="I26" s="66">
        <f t="shared" si="18"/>
        <v>0</v>
      </c>
      <c r="J26" s="66">
        <f t="shared" si="18"/>
        <v>1</v>
      </c>
      <c r="K26" s="66">
        <f t="shared" si="18"/>
        <v>2</v>
      </c>
      <c r="L26" s="66">
        <f t="shared" si="18"/>
        <v>0</v>
      </c>
      <c r="M26" s="66">
        <f t="shared" si="18"/>
        <v>2</v>
      </c>
      <c r="N26" s="66">
        <f t="shared" si="18"/>
        <v>0</v>
      </c>
      <c r="O26" s="66">
        <f t="shared" si="18"/>
        <v>0</v>
      </c>
      <c r="P26" s="15">
        <f t="shared" si="18"/>
        <v>2</v>
      </c>
      <c r="Q26" s="16">
        <f>Q6+Q11+Q16+Q21</f>
        <v>6</v>
      </c>
      <c r="R26" s="66">
        <f>R6+R11+R16+R21</f>
        <v>4</v>
      </c>
      <c r="S26" s="32">
        <f>(S6+S11+S16+S21)/4</f>
        <v>62.5</v>
      </c>
      <c r="T26" s="29"/>
      <c r="U26" s="32">
        <f>(U6+U11+U16+U21)/4</f>
        <v>2.29</v>
      </c>
      <c r="V26" s="44"/>
    </row>
    <row r="27" spans="1:22" ht="15.75" thickBot="1" x14ac:dyDescent="0.3">
      <c r="A27" s="120"/>
      <c r="B27" s="121"/>
      <c r="C27" s="17">
        <f t="shared" ref="C27:C30" si="19">C7+C12+C17+C22</f>
        <v>8</v>
      </c>
      <c r="D27" s="17" t="s">
        <v>29</v>
      </c>
      <c r="E27" s="18">
        <f t="shared" ref="E27:R27" si="20">E7+E12+E17+E22</f>
        <v>0</v>
      </c>
      <c r="F27" s="67">
        <f t="shared" si="20"/>
        <v>0</v>
      </c>
      <c r="G27" s="67">
        <f t="shared" si="20"/>
        <v>0</v>
      </c>
      <c r="H27" s="67">
        <f t="shared" si="20"/>
        <v>0</v>
      </c>
      <c r="I27" s="67">
        <f t="shared" si="20"/>
        <v>0</v>
      </c>
      <c r="J27" s="67">
        <f t="shared" si="20"/>
        <v>1</v>
      </c>
      <c r="K27" s="67">
        <f t="shared" si="20"/>
        <v>2</v>
      </c>
      <c r="L27" s="67">
        <f t="shared" si="20"/>
        <v>0</v>
      </c>
      <c r="M27" s="67">
        <f t="shared" si="20"/>
        <v>0</v>
      </c>
      <c r="N27" s="67">
        <f t="shared" si="20"/>
        <v>1</v>
      </c>
      <c r="O27" s="67">
        <f t="shared" si="20"/>
        <v>1</v>
      </c>
      <c r="P27" s="68">
        <f t="shared" si="20"/>
        <v>3</v>
      </c>
      <c r="Q27" s="18">
        <f t="shared" si="20"/>
        <v>5</v>
      </c>
      <c r="R27" s="67">
        <f t="shared" si="20"/>
        <v>3</v>
      </c>
      <c r="S27" s="19">
        <f t="shared" ref="S27:S30" si="21">(S7+S12+S17+S22)/4</f>
        <v>37.5</v>
      </c>
      <c r="T27" s="50">
        <f>S26-S27</f>
        <v>25</v>
      </c>
      <c r="U27" s="19">
        <f t="shared" ref="U27:U30" si="22">(U7+U12+U17+U22)/4</f>
        <v>0.833125</v>
      </c>
      <c r="V27" s="51">
        <f>U26-U27</f>
        <v>1.4568750000000001</v>
      </c>
    </row>
    <row r="28" spans="1:22" ht="15.75" thickBot="1" x14ac:dyDescent="0.3">
      <c r="A28" s="110" t="s">
        <v>26</v>
      </c>
      <c r="B28" s="151"/>
      <c r="C28" s="17">
        <f t="shared" si="19"/>
        <v>8</v>
      </c>
      <c r="D28" s="27"/>
      <c r="E28" s="18">
        <f t="shared" ref="E28:R28" si="23">E8+E13+E18+E23</f>
        <v>2</v>
      </c>
      <c r="F28" s="67">
        <f t="shared" si="23"/>
        <v>2</v>
      </c>
      <c r="G28" s="67">
        <f t="shared" si="23"/>
        <v>1</v>
      </c>
      <c r="H28" s="67">
        <f t="shared" si="23"/>
        <v>1</v>
      </c>
      <c r="I28" s="67">
        <f t="shared" si="23"/>
        <v>0</v>
      </c>
      <c r="J28" s="67">
        <f t="shared" si="23"/>
        <v>0</v>
      </c>
      <c r="K28" s="67">
        <f t="shared" si="23"/>
        <v>1</v>
      </c>
      <c r="L28" s="67">
        <f t="shared" si="23"/>
        <v>0</v>
      </c>
      <c r="M28" s="67">
        <f t="shared" si="23"/>
        <v>0</v>
      </c>
      <c r="N28" s="67">
        <f t="shared" si="23"/>
        <v>0</v>
      </c>
      <c r="O28" s="67">
        <f t="shared" si="23"/>
        <v>1</v>
      </c>
      <c r="P28" s="68">
        <f t="shared" si="23"/>
        <v>0</v>
      </c>
      <c r="Q28" s="18">
        <f t="shared" si="23"/>
        <v>8</v>
      </c>
      <c r="R28" s="67">
        <f t="shared" si="23"/>
        <v>7</v>
      </c>
      <c r="S28" s="19">
        <f t="shared" si="21"/>
        <v>93.75</v>
      </c>
      <c r="T28" s="19"/>
      <c r="U28" s="19">
        <f t="shared" si="22"/>
        <v>2.9581249999999999</v>
      </c>
      <c r="V28" s="46"/>
    </row>
    <row r="29" spans="1:22" ht="15.75" thickBot="1" x14ac:dyDescent="0.3">
      <c r="A29" s="110" t="s">
        <v>27</v>
      </c>
      <c r="B29" s="151"/>
      <c r="C29" s="17">
        <f t="shared" si="19"/>
        <v>8</v>
      </c>
      <c r="D29" s="48"/>
      <c r="E29" s="18">
        <f t="shared" ref="E29:R29" si="24">E9+E14+E19+E24</f>
        <v>1</v>
      </c>
      <c r="F29" s="67">
        <f t="shared" si="24"/>
        <v>1</v>
      </c>
      <c r="G29" s="67">
        <f t="shared" si="24"/>
        <v>1</v>
      </c>
      <c r="H29" s="67">
        <f t="shared" si="24"/>
        <v>1</v>
      </c>
      <c r="I29" s="67">
        <f t="shared" si="24"/>
        <v>0</v>
      </c>
      <c r="J29" s="67">
        <f t="shared" si="24"/>
        <v>1</v>
      </c>
      <c r="K29" s="67">
        <f t="shared" si="24"/>
        <v>1</v>
      </c>
      <c r="L29" s="67">
        <f t="shared" si="24"/>
        <v>0</v>
      </c>
      <c r="M29" s="67">
        <f t="shared" si="24"/>
        <v>0</v>
      </c>
      <c r="N29" s="67">
        <f t="shared" si="24"/>
        <v>1</v>
      </c>
      <c r="O29" s="67">
        <f t="shared" si="24"/>
        <v>0</v>
      </c>
      <c r="P29" s="68">
        <f t="shared" si="24"/>
        <v>1</v>
      </c>
      <c r="Q29" s="18">
        <f t="shared" si="24"/>
        <v>7</v>
      </c>
      <c r="R29" s="67">
        <f t="shared" si="24"/>
        <v>6</v>
      </c>
      <c r="S29" s="19">
        <f t="shared" si="21"/>
        <v>91.666666666666657</v>
      </c>
      <c r="T29" s="19"/>
      <c r="U29" s="19">
        <f t="shared" si="22"/>
        <v>2.8187500000000001</v>
      </c>
      <c r="V29" s="46"/>
    </row>
    <row r="30" spans="1:22" ht="15.75" thickBot="1" x14ac:dyDescent="0.3">
      <c r="A30" s="112" t="s">
        <v>28</v>
      </c>
      <c r="B30" s="152"/>
      <c r="C30" s="20">
        <f t="shared" si="19"/>
        <v>8</v>
      </c>
      <c r="D30" s="28"/>
      <c r="E30" s="21">
        <f t="shared" ref="E30:R30" si="25">E10+E15+E20+E25</f>
        <v>4</v>
      </c>
      <c r="F30" s="5">
        <f t="shared" si="25"/>
        <v>1</v>
      </c>
      <c r="G30" s="5">
        <f t="shared" si="25"/>
        <v>1</v>
      </c>
      <c r="H30" s="5">
        <f t="shared" si="25"/>
        <v>0</v>
      </c>
      <c r="I30" s="5">
        <f t="shared" si="25"/>
        <v>0</v>
      </c>
      <c r="J30" s="5">
        <f t="shared" si="25"/>
        <v>0</v>
      </c>
      <c r="K30" s="5">
        <f t="shared" si="25"/>
        <v>2</v>
      </c>
      <c r="L30" s="5">
        <f t="shared" si="25"/>
        <v>0</v>
      </c>
      <c r="M30" s="5">
        <f t="shared" si="25"/>
        <v>0</v>
      </c>
      <c r="N30" s="5">
        <f t="shared" si="25"/>
        <v>0</v>
      </c>
      <c r="O30" s="5">
        <f t="shared" si="25"/>
        <v>0</v>
      </c>
      <c r="P30" s="6">
        <f t="shared" si="25"/>
        <v>0</v>
      </c>
      <c r="Q30" s="21">
        <f t="shared" si="25"/>
        <v>8</v>
      </c>
      <c r="R30" s="5">
        <f t="shared" si="25"/>
        <v>8</v>
      </c>
      <c r="S30" s="33">
        <f t="shared" si="21"/>
        <v>100</v>
      </c>
      <c r="T30" s="30"/>
      <c r="U30" s="33">
        <f t="shared" si="22"/>
        <v>3.2918750000000001</v>
      </c>
      <c r="V30" s="47"/>
    </row>
  </sheetData>
  <mergeCells count="41">
    <mergeCell ref="A1:V1"/>
    <mergeCell ref="A2:V2"/>
    <mergeCell ref="A3:A5"/>
    <mergeCell ref="B3:B5"/>
    <mergeCell ref="C3:C5"/>
    <mergeCell ref="D3:D5"/>
    <mergeCell ref="E3:P3"/>
    <mergeCell ref="Q3:Q5"/>
    <mergeCell ref="R3:R5"/>
    <mergeCell ref="S3:S5"/>
    <mergeCell ref="A11:A12"/>
    <mergeCell ref="B11:B12"/>
    <mergeCell ref="T3:T5"/>
    <mergeCell ref="U3:U5"/>
    <mergeCell ref="V3:V5"/>
    <mergeCell ref="E4:F4"/>
    <mergeCell ref="G4:I4"/>
    <mergeCell ref="J4:L4"/>
    <mergeCell ref="M4:N4"/>
    <mergeCell ref="A6:A7"/>
    <mergeCell ref="B6:B7"/>
    <mergeCell ref="A8:B8"/>
    <mergeCell ref="A9:B9"/>
    <mergeCell ref="A10:B10"/>
    <mergeCell ref="A24:B24"/>
    <mergeCell ref="A13:B13"/>
    <mergeCell ref="A14:B14"/>
    <mergeCell ref="A15:B15"/>
    <mergeCell ref="A16:A17"/>
    <mergeCell ref="B16:B17"/>
    <mergeCell ref="A18:B18"/>
    <mergeCell ref="A19:B19"/>
    <mergeCell ref="A20:B20"/>
    <mergeCell ref="A21:A22"/>
    <mergeCell ref="B21:B22"/>
    <mergeCell ref="A23:B23"/>
    <mergeCell ref="A26:B27"/>
    <mergeCell ref="A28:B28"/>
    <mergeCell ref="A29:B29"/>
    <mergeCell ref="A30:B30"/>
    <mergeCell ref="A25:B25"/>
  </mergeCells>
  <pageMargins left="0.43307086614173229" right="0.23622047244094491" top="0.74803149606299213" bottom="0.35433070866141736" header="0.31496062992125984" footer="0.31496062992125984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PA</vt:lpstr>
      <vt:lpstr>BM</vt:lpstr>
      <vt:lpstr>Sastera M</vt:lpstr>
      <vt:lpstr>Sej</vt:lpstr>
      <vt:lpstr>Geo</vt:lpstr>
      <vt:lpstr>Ekon</vt:lpstr>
      <vt:lpstr>PP</vt:lpstr>
      <vt:lpstr>SV</vt:lpstr>
      <vt:lpstr>BTamil</vt:lpstr>
      <vt:lpstr>Physic</vt:lpstr>
      <vt:lpstr>Chemistry</vt:lpstr>
      <vt:lpstr>Biology</vt:lpstr>
      <vt:lpstr>Math T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7</cp:lastModifiedBy>
  <cp:lastPrinted>2014-02-23T02:00:11Z</cp:lastPrinted>
  <dcterms:created xsi:type="dcterms:W3CDTF">2013-03-20T23:14:57Z</dcterms:created>
  <dcterms:modified xsi:type="dcterms:W3CDTF">2014-02-26T03:28:37Z</dcterms:modified>
</cp:coreProperties>
</file>