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 activeTab="5"/>
  </bookViews>
  <sheets>
    <sheet name="MAY AND JUNE" sheetId="1" r:id="rId1"/>
    <sheet name="JULY" sheetId="2" r:id="rId2"/>
    <sheet name="AUGUST" sheetId="3" r:id="rId3"/>
    <sheet name="SEPTEMBER" sheetId="4" r:id="rId4"/>
    <sheet name="OCTOBER" sheetId="5" r:id="rId5"/>
    <sheet name="NOVEMBER" sheetId="6" r:id="rId6"/>
  </sheets>
  <calcPr calcId="144525"/>
</workbook>
</file>

<file path=xl/calcChain.xml><?xml version="1.0" encoding="utf-8"?>
<calcChain xmlns="http://schemas.openxmlformats.org/spreadsheetml/2006/main">
  <c r="C406" i="6" l="1"/>
  <c r="B401" i="6"/>
  <c r="B404" i="6" s="1"/>
  <c r="B405" i="6" s="1"/>
  <c r="B387" i="6" l="1"/>
  <c r="B390" i="6" s="1"/>
  <c r="B391" i="6" s="1"/>
  <c r="B369" i="6" l="1"/>
  <c r="F367" i="6" l="1"/>
  <c r="I367" i="6"/>
  <c r="B372" i="6"/>
  <c r="B373" i="6" s="1"/>
  <c r="B375" i="6" s="1"/>
  <c r="B349" i="6"/>
  <c r="B352" i="6" s="1"/>
  <c r="B353" i="6" s="1"/>
  <c r="B336" i="6" l="1"/>
  <c r="B339" i="6" s="1"/>
  <c r="B340" i="6" s="1"/>
  <c r="B321" i="6" l="1"/>
  <c r="B324" i="6" s="1"/>
  <c r="B325" i="6" s="1"/>
  <c r="B304" i="6" l="1"/>
  <c r="B307" i="6" s="1"/>
  <c r="B308" i="6" s="1"/>
  <c r="B287" i="6"/>
  <c r="B290" i="6" l="1"/>
  <c r="B291" i="6" s="1"/>
  <c r="B270" i="6" l="1"/>
  <c r="B273" i="6" s="1"/>
  <c r="B274" i="6" s="1"/>
  <c r="B276" i="6" s="1"/>
  <c r="B254" i="6" l="1"/>
  <c r="B257" i="6" s="1"/>
  <c r="B258" i="6" s="1"/>
  <c r="B238" i="6"/>
  <c r="B241" i="6" s="1"/>
  <c r="B242" i="6" s="1"/>
  <c r="B218" i="6"/>
  <c r="I234" i="6"/>
  <c r="F233" i="6"/>
  <c r="B221" i="6" l="1"/>
  <c r="B222" i="6" s="1"/>
  <c r="I208" i="6"/>
  <c r="I209" i="6" s="1"/>
  <c r="F208" i="6"/>
  <c r="B190" i="6" l="1"/>
  <c r="B193" i="6" s="1"/>
  <c r="B194" i="6" s="1"/>
  <c r="B196" i="6" s="1"/>
  <c r="F184" i="6"/>
  <c r="B172" i="6" l="1"/>
  <c r="B175" i="6" s="1"/>
  <c r="B176" i="6" s="1"/>
  <c r="F155" i="6"/>
  <c r="I168" i="6"/>
  <c r="B139" i="6" l="1"/>
  <c r="B142" i="6" s="1"/>
  <c r="B143" i="6" s="1"/>
  <c r="I135" i="6"/>
  <c r="F136" i="6"/>
  <c r="F109" i="6"/>
  <c r="B107" i="6"/>
  <c r="B110" i="6" s="1"/>
  <c r="B111" i="6" s="1"/>
  <c r="F91" i="6"/>
  <c r="B91" i="6"/>
  <c r="B94" i="6" s="1"/>
  <c r="B95" i="6" s="1"/>
  <c r="F77" i="6"/>
  <c r="B73" i="6"/>
  <c r="B76" i="6" s="1"/>
  <c r="B77" i="6" s="1"/>
  <c r="B58" i="6"/>
  <c r="B61" i="6" s="1"/>
  <c r="B62" i="6" s="1"/>
  <c r="F50" i="6"/>
  <c r="F33" i="6"/>
  <c r="I30" i="6"/>
  <c r="B30" i="6"/>
  <c r="B33" i="6" s="1"/>
  <c r="B34" i="6" s="1"/>
  <c r="B36" i="6" s="1"/>
  <c r="F14" i="6"/>
  <c r="B9" i="6"/>
  <c r="B12" i="6" s="1"/>
  <c r="B13" i="6" s="1"/>
  <c r="B510" i="5" l="1"/>
  <c r="I520" i="5"/>
  <c r="F519" i="5"/>
  <c r="B513" i="5"/>
  <c r="B514" i="5" s="1"/>
  <c r="B494" i="5" l="1"/>
  <c r="B497" i="5"/>
  <c r="B498" i="5" s="1"/>
  <c r="F486" i="5"/>
  <c r="B460" i="5" l="1"/>
  <c r="B468" i="5" s="1"/>
  <c r="B471" i="5" s="1"/>
  <c r="B472" i="5" s="1"/>
  <c r="F464" i="5"/>
  <c r="B446" i="5" l="1"/>
  <c r="B449" i="5"/>
  <c r="B450" i="5" s="1"/>
  <c r="F442" i="5"/>
  <c r="F428" i="5"/>
  <c r="B421" i="5"/>
  <c r="B424" i="5" s="1"/>
  <c r="B425" i="5" s="1"/>
  <c r="B405" i="5" l="1"/>
  <c r="F405" i="5"/>
  <c r="B408" i="5" l="1"/>
  <c r="B409" i="5" s="1"/>
  <c r="B411" i="5" s="1"/>
  <c r="F378" i="5"/>
  <c r="B380" i="5"/>
  <c r="B389" i="5" l="1"/>
  <c r="B392" i="5" s="1"/>
  <c r="B393" i="5" s="1"/>
  <c r="F356" i="5"/>
  <c r="B351" i="5"/>
  <c r="B354" i="5" s="1"/>
  <c r="B355" i="5" s="1"/>
  <c r="B357" i="5" s="1"/>
  <c r="B359" i="5" l="1"/>
  <c r="F318" i="5"/>
  <c r="B323" i="5"/>
  <c r="B315" i="5"/>
  <c r="B331" i="5" l="1"/>
  <c r="B334" i="5" s="1"/>
  <c r="B335" i="5" s="1"/>
  <c r="B303" i="5"/>
  <c r="B306" i="5" s="1"/>
  <c r="B307" i="5" s="1"/>
  <c r="F300" i="5"/>
  <c r="I285" i="5" l="1"/>
  <c r="F282" i="5"/>
  <c r="B275" i="5"/>
  <c r="B278" i="5" s="1"/>
  <c r="B279" i="5" s="1"/>
  <c r="F261" i="5" l="1"/>
  <c r="B256" i="5"/>
  <c r="B259" i="5" s="1"/>
  <c r="B260" i="5" s="1"/>
  <c r="B143" i="5" l="1"/>
  <c r="B154" i="5"/>
  <c r="B204" i="5"/>
  <c r="B223" i="5"/>
  <c r="B237" i="5" l="1"/>
  <c r="B240" i="5" s="1"/>
  <c r="B241" i="5" s="1"/>
  <c r="B243" i="5" s="1"/>
  <c r="B207" i="5" l="1"/>
  <c r="B208" i="5" s="1"/>
  <c r="F226" i="5"/>
  <c r="F171" i="5"/>
  <c r="B146" i="5" l="1"/>
  <c r="B147" i="5" s="1"/>
  <c r="B124" i="5" l="1"/>
  <c r="B127" i="5" s="1"/>
  <c r="B128" i="5" s="1"/>
  <c r="B130" i="5" s="1"/>
  <c r="F99" i="5" l="1"/>
  <c r="B97" i="5"/>
  <c r="B100" i="5" s="1"/>
  <c r="B101" i="5" s="1"/>
  <c r="B103" i="5" s="1"/>
  <c r="B83" i="5"/>
  <c r="B86" i="5" s="1"/>
  <c r="B87" i="5" s="1"/>
  <c r="B64" i="5" l="1"/>
  <c r="B67" i="5" l="1"/>
  <c r="B68" i="5" s="1"/>
  <c r="I53" i="5"/>
  <c r="B32" i="5"/>
  <c r="B35" i="5" s="1"/>
  <c r="B36" i="5" s="1"/>
  <c r="B12" i="5" l="1"/>
  <c r="B15" i="5" s="1"/>
  <c r="B16" i="5" s="1"/>
  <c r="B18" i="5" s="1"/>
  <c r="B563" i="4" l="1"/>
  <c r="B566" i="4" s="1"/>
  <c r="B567" i="4" s="1"/>
  <c r="B546" i="4" l="1"/>
  <c r="B549" i="4" s="1"/>
  <c r="F552" i="4"/>
  <c r="B550" i="4" l="1"/>
  <c r="B552" i="4" s="1"/>
  <c r="B520" i="4"/>
  <c r="B523" i="4" s="1"/>
  <c r="B524" i="4" s="1"/>
  <c r="B526" i="4" s="1"/>
  <c r="B496" i="4" l="1"/>
  <c r="B499" i="4" s="1"/>
  <c r="B500" i="4" s="1"/>
  <c r="F499" i="4"/>
  <c r="B467" i="4" l="1"/>
  <c r="B470" i="4" s="1"/>
  <c r="B471" i="4" s="1"/>
  <c r="F484" i="4"/>
  <c r="I477" i="4"/>
  <c r="B450" i="4" l="1"/>
  <c r="B453" i="4" s="1"/>
  <c r="B454" i="4" s="1"/>
  <c r="B441" i="4"/>
  <c r="B429" i="4"/>
  <c r="B432" i="4" l="1"/>
  <c r="B433" i="4" s="1"/>
  <c r="B435" i="4" s="1"/>
  <c r="F430" i="4"/>
  <c r="B386" i="4" l="1"/>
  <c r="B389" i="4" s="1"/>
  <c r="B390" i="4" s="1"/>
  <c r="B412" i="4"/>
  <c r="B415" i="4" s="1"/>
  <c r="B416" i="4" s="1"/>
  <c r="F387" i="4"/>
  <c r="I386" i="4"/>
  <c r="B370" i="4" l="1"/>
  <c r="B358" i="4" l="1"/>
  <c r="B361" i="4" s="1"/>
  <c r="B362" i="4" s="1"/>
  <c r="F366" i="4"/>
  <c r="B344" i="4" l="1"/>
  <c r="B347" i="4" s="1"/>
  <c r="B348" i="4" s="1"/>
  <c r="I326" i="4" l="1"/>
  <c r="F335" i="4"/>
  <c r="B310" i="4"/>
  <c r="B320" i="4"/>
  <c r="B323" i="4" s="1"/>
  <c r="B324" i="4" s="1"/>
  <c r="B279" i="4" l="1"/>
  <c r="B282" i="4" s="1"/>
  <c r="B283" i="4" s="1"/>
  <c r="I299" i="4"/>
  <c r="F306" i="4"/>
  <c r="B265" i="4"/>
  <c r="B268" i="4" s="1"/>
  <c r="B269" i="4" s="1"/>
  <c r="B234" i="4" l="1"/>
  <c r="B237" i="4" s="1"/>
  <c r="B238" i="4" s="1"/>
  <c r="B240" i="4" s="1"/>
  <c r="B213" i="4"/>
  <c r="B203" i="4"/>
  <c r="B206" i="4" s="1"/>
  <c r="B207" i="4" s="1"/>
  <c r="B183" i="4" l="1"/>
  <c r="B186" i="4" s="1"/>
  <c r="B187" i="4" s="1"/>
  <c r="F193" i="4"/>
  <c r="B145" i="4" l="1"/>
  <c r="B148" i="4" s="1"/>
  <c r="B149" i="4" s="1"/>
  <c r="F170" i="4"/>
  <c r="F160" i="4"/>
  <c r="B155" i="4"/>
  <c r="B158" i="4" s="1"/>
  <c r="B159" i="4" s="1"/>
  <c r="B127" i="4"/>
  <c r="F122" i="4"/>
  <c r="B100" i="4"/>
  <c r="B103" i="4" s="1"/>
  <c r="B104" i="4" s="1"/>
  <c r="B85" i="4"/>
  <c r="B88" i="4" s="1"/>
  <c r="B89" i="4" s="1"/>
  <c r="B62" i="4"/>
  <c r="B65" i="4" s="1"/>
  <c r="B66" i="4" s="1"/>
  <c r="F173" i="4" l="1"/>
  <c r="B152" i="3"/>
  <c r="F47" i="4" l="1"/>
  <c r="B46" i="4"/>
  <c r="B49" i="4" s="1"/>
  <c r="B50" i="4" s="1"/>
  <c r="B35" i="4"/>
  <c r="F36" i="1"/>
  <c r="B30" i="1"/>
  <c r="F13" i="1"/>
  <c r="B22" i="4" l="1"/>
  <c r="B25" i="4" s="1"/>
  <c r="B26" i="4" s="1"/>
  <c r="B28" i="4" s="1"/>
  <c r="F166" i="3"/>
  <c r="B163" i="3"/>
  <c r="B166" i="3" s="1"/>
  <c r="B167" i="3" s="1"/>
  <c r="B2" i="4" s="1"/>
  <c r="B3" i="4" s="1"/>
  <c r="F140" i="3" l="1"/>
  <c r="B149" i="3" l="1"/>
  <c r="B135" i="3"/>
  <c r="B138" i="3" s="1"/>
  <c r="B139" i="3" s="1"/>
  <c r="B121" i="3"/>
  <c r="B124" i="3" s="1"/>
  <c r="B125" i="3" s="1"/>
  <c r="F128" i="3"/>
  <c r="B153" i="3" l="1"/>
  <c r="B107" i="3"/>
  <c r="B110" i="3" s="1"/>
  <c r="B94" i="3"/>
  <c r="B109" i="3" s="1"/>
  <c r="F86" i="3"/>
  <c r="B83" i="3"/>
  <c r="B86" i="3" s="1"/>
  <c r="B87" i="3" s="1"/>
  <c r="B111" i="3" l="1"/>
  <c r="F72" i="3"/>
  <c r="B69" i="3"/>
  <c r="B72" i="3" s="1"/>
  <c r="B73" i="3" s="1"/>
  <c r="B54" i="3"/>
  <c r="F34" i="3"/>
  <c r="B31" i="3"/>
  <c r="B34" i="3" s="1"/>
  <c r="B19" i="3"/>
  <c r="B20" i="3" s="1"/>
  <c r="B35" i="3" l="1"/>
  <c r="B57" i="3" s="1"/>
  <c r="B58" i="3" s="1"/>
  <c r="B60" i="3" s="1"/>
  <c r="F13" i="3"/>
  <c r="B9" i="3"/>
  <c r="B12" i="3" s="1"/>
  <c r="B13" i="3" s="1"/>
  <c r="B29" i="2"/>
  <c r="F31" i="2"/>
  <c r="B32" i="2"/>
  <c r="B33" i="2" s="1"/>
  <c r="B10" i="2"/>
  <c r="F13" i="2"/>
  <c r="B13" i="2"/>
  <c r="B14" i="2" s="1"/>
  <c r="B33" i="1"/>
  <c r="B34" i="1" s="1"/>
  <c r="B11" i="1"/>
  <c r="B14" i="1" s="1"/>
  <c r="B15" i="1" s="1"/>
  <c r="B226" i="5"/>
  <c r="B227" i="5" s="1"/>
  <c r="F48" i="5"/>
</calcChain>
</file>

<file path=xl/sharedStrings.xml><?xml version="1.0" encoding="utf-8"?>
<sst xmlns="http://schemas.openxmlformats.org/spreadsheetml/2006/main" count="2205" uniqueCount="647">
  <si>
    <t>DATE</t>
  </si>
  <si>
    <t>AMOUNT</t>
  </si>
  <si>
    <t>ON HAND - 2,000.00 (ALLOWANCE)</t>
  </si>
  <si>
    <t>REMARKS</t>
  </si>
  <si>
    <t>LOAD</t>
  </si>
  <si>
    <t>FARE</t>
  </si>
  <si>
    <t>FARE BREAKDOWN</t>
  </si>
  <si>
    <t>TRICYCLE</t>
  </si>
  <si>
    <t>VAN</t>
  </si>
  <si>
    <t>PACITA TO PASEO</t>
  </si>
  <si>
    <t>PASEO TO BALIBAGO</t>
  </si>
  <si>
    <t>BALIBAGO TO PACITA</t>
  </si>
  <si>
    <t>JEEP</t>
  </si>
  <si>
    <t>TOTAL</t>
  </si>
  <si>
    <t>LUNCH WITH MS. CHECHE</t>
  </si>
  <si>
    <t>STARBUCKS WITH MS. CHECHE</t>
  </si>
  <si>
    <t>TOTAL EXPENSE</t>
  </si>
  <si>
    <t xml:space="preserve">ON HAND </t>
  </si>
  <si>
    <t>LESS: TOTAL EXPENSE</t>
  </si>
  <si>
    <t>CASH ON HAND</t>
  </si>
  <si>
    <t>ON HAND - 888.00 (ALLOWANCE)</t>
  </si>
  <si>
    <t xml:space="preserve">INTERVIEW </t>
  </si>
  <si>
    <t>BALIBAGO TO BARANGGAY 1</t>
  </si>
  <si>
    <t>BARANGGAY 1 TO PASEO</t>
  </si>
  <si>
    <t xml:space="preserve">OCULAR (BOARDINGHOUSE) AND CANVASS CLEANING MATERIALS </t>
  </si>
  <si>
    <t>LUNCH</t>
  </si>
  <si>
    <t>WATER</t>
  </si>
  <si>
    <t>ON HAND - 637.00 (ALLOWANCE)</t>
  </si>
  <si>
    <t xml:space="preserve">STARBUCKS </t>
  </si>
  <si>
    <t>INTERVIEW AND CONTRACT SIGNING</t>
  </si>
  <si>
    <t>ON HAND - 55.00 (ALLOWANCE)</t>
  </si>
  <si>
    <t>STARBUCKS</t>
  </si>
  <si>
    <t>ON HAND - 0.00 (ALLOWANCE)</t>
  </si>
  <si>
    <t>CASH RECEIVE 8/17</t>
  </si>
  <si>
    <t xml:space="preserve">CASH ON HAND </t>
  </si>
  <si>
    <t>TOTAL CASH ON HAND</t>
  </si>
  <si>
    <t>CARMIE ALLOWANCE FOR 2 DAYS  17-18</t>
  </si>
  <si>
    <t>SHERYL ALLOWANCE FOR 2 DAYS 17-18</t>
  </si>
  <si>
    <t>MYLYN ALLOWANCE FOR 2 DAYS 17-18</t>
  </si>
  <si>
    <t>ADRIAN JOSEPH ALLOWANCE FOR 2 DAYS 17-18</t>
  </si>
  <si>
    <t>MYKA ALLOWANCE FOR 2 DAYS 17-18</t>
  </si>
  <si>
    <t>SHERYL ALLOWANCE FOR 3 DAYS 19,20,22</t>
  </si>
  <si>
    <t>MYLYN ALLOWANCE FOR 3 DAYS 19,20,22</t>
  </si>
  <si>
    <t>ADRIAN JOSEPH ALLOWANCE FOR 3 DAYS 19,20,22</t>
  </si>
  <si>
    <t>MYKA ALLOWANCE FOR 3 DAYS 19,20,22</t>
  </si>
  <si>
    <t>MYKA AND MYLYN WHITE SHIRT</t>
  </si>
  <si>
    <t>CASH GIVEN BY MONT ALBO</t>
  </si>
  <si>
    <t>ON HAND - 10,276.00 (ALLOWANCE)</t>
  </si>
  <si>
    <t>CARMIE ALLOWANCE FOR 1 DAY  19</t>
  </si>
  <si>
    <t>CASH RECEIVE 8/23</t>
  </si>
  <si>
    <t>DEPOSITED TO MY BDO ACCOUNT</t>
  </si>
  <si>
    <t>CASH RECEIVE 8/24</t>
  </si>
  <si>
    <t>MONT ALBO</t>
  </si>
  <si>
    <t>CARMIE ALLOWANCE FOR 1 DAY  24</t>
  </si>
  <si>
    <t>MYKA ALLOWANCE FOR 5 DAYS  25-29</t>
  </si>
  <si>
    <t>SHERYL ALLOWANCE FOR 5 DAYS 25-29</t>
  </si>
  <si>
    <t>MYLYN ALLOWANCE FOR 5 DAYS 25-29</t>
  </si>
  <si>
    <t>ADRIAN JOSEPH ALLOWANCE FOR 5 DAYS 25-29</t>
  </si>
  <si>
    <t>HANNAH ALLOWANCE FOR 6 DAYS 24-29</t>
  </si>
  <si>
    <t>JENNIFER ALLOWANCE FOR 6 DAYS 24-29</t>
  </si>
  <si>
    <t>PASEO TO PLDT</t>
  </si>
  <si>
    <t>PLDT TO PASEO</t>
  </si>
  <si>
    <t>CARMIE ALLOWANCE FOR 3 DAYS  27-29</t>
  </si>
  <si>
    <t>JONG 2 WHITE T-SHIRT</t>
  </si>
  <si>
    <t xml:space="preserve">DEPOSITED TO MY BDO ACCOUNT </t>
  </si>
  <si>
    <t>CASH RECEIVE 8/31</t>
  </si>
  <si>
    <t>TRAINING</t>
  </si>
  <si>
    <t>SHERYL ALLOWANCE FOR 5 DAYS 1-5</t>
  </si>
  <si>
    <t>MYLYN ALLOWANCE FOR 5 DAYS 1-5</t>
  </si>
  <si>
    <t>ADRIAN JOSEPH ALLOWANCE FOR 5 DAYS 1-5</t>
  </si>
  <si>
    <t>MYKA ALLOWANCE FOR 5 DAYS 1-5</t>
  </si>
  <si>
    <t>HANNAH ALLOWANCE FOR 5 DAYS  1-5</t>
  </si>
  <si>
    <t>JENNIFER ALLOWANCE FOR 5 DAYS 1-5</t>
  </si>
  <si>
    <t>KARMINA ALLOWANCE FOR 5 DAYS 1-5</t>
  </si>
  <si>
    <t>CARLA ALLOWANCE FOR 5 DAYS 1-5</t>
  </si>
  <si>
    <t>JOANNA ALLOWANCE FOR 5 DAYS 1-5</t>
  </si>
  <si>
    <t>CARMIE ALLOWANCE FOR 2 DAYS 1-2</t>
  </si>
  <si>
    <t>CASH RECEIVE 9/2</t>
  </si>
  <si>
    <t>ON HAND - 20,980.00 (ALLOWANCE)</t>
  </si>
  <si>
    <t>ON HAND - 10,452.00 (ALLOWANCE)</t>
  </si>
  <si>
    <t>ON HAND - 18,665.00 (ALLOWANCE)</t>
  </si>
  <si>
    <t>CARMIE ALLOWANCE FOR 1 DAY SEPT. 4</t>
  </si>
  <si>
    <t>SHERYL ALLOWANCE FOR 6 DAYS SEPT. 7-12</t>
  </si>
  <si>
    <t>MYLYN ALLOWANCE FOR 2 DAYS SEPT. 7-8</t>
  </si>
  <si>
    <t>ADRIAN JOSEPH ALLOWANCE FOR 2 DAYS SEPT. 7-8</t>
  </si>
  <si>
    <t>MYKA ALLOWANCE FOR 2 DAYS SEPT. 7-8</t>
  </si>
  <si>
    <t>JENNIFER ALLOWANCE FOR 2 DAYS SEPT. 7-8</t>
  </si>
  <si>
    <t>KARMINA ALLOWANCE FOR 2 DAYS SEPT. 7-8</t>
  </si>
  <si>
    <t>CARLA ALLOWANCE FOR 2 DAYS SEPT. 7-8</t>
  </si>
  <si>
    <t>JOANNA ALLOWANCE FOR 2 DAYS SEPT. 7-8</t>
  </si>
  <si>
    <t>CARMIE ALLOWANCE FOR 1 DAYS SEPT. 7</t>
  </si>
  <si>
    <t>NOTE: HANNAH NO ALLOWANCE FOR 2 DAYS DUE TO HER ABSENT LAST SEPT. 4 AND 5.</t>
  </si>
  <si>
    <t>CANVASS FOR KUYA TOMMY'S APARTMENT AND TRAINING</t>
  </si>
  <si>
    <t>PASEO TO JB VILLAGE</t>
  </si>
  <si>
    <t>JB VILLAGE TO BALIBAGO</t>
  </si>
  <si>
    <t>BALIBAGO TO STA. ROSA</t>
  </si>
  <si>
    <t>STA. ROSA TO BALIBAGO</t>
  </si>
  <si>
    <t>BALIBAGO TO PASEO (UNIT) MEETING WITH KUYA TOMMY</t>
  </si>
  <si>
    <t>BALIBAGO TO MAKATI</t>
  </si>
  <si>
    <t>BUS</t>
  </si>
  <si>
    <t>MAKATI TO PASON TAMO</t>
  </si>
  <si>
    <t>PASONG TAMO TO PARK SQUARE</t>
  </si>
  <si>
    <t>PARK SQUARE TO PACITA</t>
  </si>
  <si>
    <t>PACITA TO HOUSE</t>
  </si>
  <si>
    <t>CASH RECEIVE 9/9</t>
  </si>
  <si>
    <t>MYLYN ALLOWANCE FOR 4 DAYS SEPT. 9-12</t>
  </si>
  <si>
    <t>ADRIAN JOSEPH ALLOWANCE FOR 4 DAYS SEPT. 9-12</t>
  </si>
  <si>
    <t>MYKA ALLOWANCE FOR 4 DAYS SEPT. 9-12</t>
  </si>
  <si>
    <t>JENNIFER ALLOWANCE FOR 4 DAYS SEPT. 9-12</t>
  </si>
  <si>
    <t>KARMINA ALLOWANCE FOR 4 DAYS SEPT. 9-12</t>
  </si>
  <si>
    <t>CARLA ALLOWANCE FOR 4 DAYS SEPT. 9-12</t>
  </si>
  <si>
    <t>JOANNA ALLOWANCE FOR 4 DAYS SEPT. 9-12</t>
  </si>
  <si>
    <t>HANNAH ALLOWANCE FOR 4 DAYS SEPT. 9-12</t>
  </si>
  <si>
    <t>CARMIE ALLOWANCE FOR 1 DAYS SEPT. 9</t>
  </si>
  <si>
    <t>CARMIE'S TRANSPO</t>
  </si>
  <si>
    <t>CANVASS FOR KUYA TOMMY'S APARTMENT ACCOMPANIED BY 1 THERAPIST</t>
  </si>
  <si>
    <t>PACITA TO OLIVAREZ</t>
  </si>
  <si>
    <t>OLIVAREZ TO STA. ROSA</t>
  </si>
  <si>
    <t>STA. ROSA TO PACITA</t>
  </si>
  <si>
    <t>KARMINA'S TRANSPO</t>
  </si>
  <si>
    <t>STA. ROSA TO OLIVAREZ</t>
  </si>
  <si>
    <t>COMBINE TOTAL TRANSPO</t>
  </si>
  <si>
    <t>ON HAND - 11,367.00 (ALLOWANCE)</t>
  </si>
  <si>
    <t>ON HAND - 11,067.00 (ALLOWANCE)</t>
  </si>
  <si>
    <t>ON HAND - 4,567.00 (ALLOWANCE)</t>
  </si>
  <si>
    <t>ON HAND - 13,103.00 (ALLOWANCE)</t>
  </si>
  <si>
    <t>CANVASS FOR KUYA TOMMY'S APARTMENT AND MEETING WITH SIR PIERE (AIRCON ENGINEER)</t>
  </si>
  <si>
    <t>STA. ROSA TO CABUYAO</t>
  </si>
  <si>
    <t>CABUYAO TO PACITA</t>
  </si>
  <si>
    <t>ON HAND - 2,947.00 (ALLOWANCE)</t>
  </si>
  <si>
    <t>ON HAND - 2,496.00 (ALLOWANCE)</t>
  </si>
  <si>
    <t>CARMIE ALLOWANCE FOR 1 DAYS SEPT. 11</t>
  </si>
  <si>
    <t>ON HAND - 11,996.00 (ALLOWANCE)</t>
  </si>
  <si>
    <t>CARMIE ALLOWANCE FOR 1 DAY 14</t>
  </si>
  <si>
    <t xml:space="preserve">NOTE: KARMINA LESS 150.00 DUE TO HER HALF DAY LAST SEPTEMBER 9. </t>
  </si>
  <si>
    <t>NOTE: CASH GIVEN BY MONT ALBO - SHORT OF PHP1,800 TWO THERAPIST NOT INCLUDED</t>
  </si>
  <si>
    <t>NAME PLATE</t>
  </si>
  <si>
    <t>MYLYN ALLOWANCE FOR 3 DAYS 17-19</t>
  </si>
  <si>
    <t>ADRIAN JOSEPH ALLOWANCE FOR 3 DAYS 17-19</t>
  </si>
  <si>
    <t>MYKA ALLOWANCE FOR 3 DAYS 17-19</t>
  </si>
  <si>
    <t>HANNAH ALLOWANCE FOR 3 DAYS  17-19</t>
  </si>
  <si>
    <t>JENNIFER ALLOWANCE FOR 3 DAYS 17-19</t>
  </si>
  <si>
    <t>KARMINA ALLOWANCE FOR 3 DAYS 17-19</t>
  </si>
  <si>
    <t>CARLA ALLOWANCE FOR 3 DAYS 17-19</t>
  </si>
  <si>
    <t>JEREMY ALLOWANCE FOR 3 DAYS 17-19</t>
  </si>
  <si>
    <t>JENNELYN ALLOWANCE FOR 3 DAYS 17-19</t>
  </si>
  <si>
    <t>JOANNA ALLOWANCE FOR 3 DAYS 17-19</t>
  </si>
  <si>
    <t>ON HAND - 9,746.00.00 (ALLOWANCE)</t>
  </si>
  <si>
    <t>SHERYL ALLOWANCE FOR 3 DAYS 14-19</t>
  </si>
  <si>
    <t>MYLYN ALLOWANCE FOR 3 DAYS 14-16</t>
  </si>
  <si>
    <t>ADRIAN JOSEPH ALLOWANCE FOR 3 DAYS 14-16</t>
  </si>
  <si>
    <t>MYKA ALLOWANCE FOR 3 DAYS 14-16</t>
  </si>
  <si>
    <t>HANNAH ALLOWANCE FOR 3 DAYS  14-16</t>
  </si>
  <si>
    <t>JENNIFER ALLOWANCE FOR 3 DAYS 14-16</t>
  </si>
  <si>
    <t>KARMINA ALLOWANCE FOR 3 DAYS 14-16</t>
  </si>
  <si>
    <t>CARLA ALLOWANCE FOR 3 DAYS 14-16</t>
  </si>
  <si>
    <t>JEREMY ALLOWANCE FOR 3 DAYS 14-16</t>
  </si>
  <si>
    <t>JENNELYN ALLOWANCE FOR 3 DAYS 14-16</t>
  </si>
  <si>
    <t>JOANNA ALLOWANCE FOR 3 DAYS 14-16</t>
  </si>
  <si>
    <t>ON HAND - 796.00 (ALLOWANCE)</t>
  </si>
  <si>
    <t>CANVASS FOR VENUE ACCOMPANIED BY OUR RECEPTIONIST AND TRAINING</t>
  </si>
  <si>
    <t>SHERYL'S FARE</t>
  </si>
  <si>
    <t>CARMIE'S FARE</t>
  </si>
  <si>
    <t>PACITA TO SM STA. ROSA</t>
  </si>
  <si>
    <t>SM STA. ROSA TO MACABLING</t>
  </si>
  <si>
    <t>MACABLING TO CALYPSO</t>
  </si>
  <si>
    <t>STA. ROSA BAYAN TO ROSALINDA GARDEN</t>
  </si>
  <si>
    <t>ROSALINDA GARDEN TO STA. ROSA BAYAN</t>
  </si>
  <si>
    <t>STA. ROSA BAYAN TO COMPLEX</t>
  </si>
  <si>
    <t>COMPLEX TO PASEO</t>
  </si>
  <si>
    <t>PASEO TO COMPLEX</t>
  </si>
  <si>
    <t>COMPLEX TO DELA ROSA</t>
  </si>
  <si>
    <t>DELA ROSA TO PASONG TAMO</t>
  </si>
  <si>
    <t>PASONG TAMO TO BUENDIA</t>
  </si>
  <si>
    <t>BUENDIA TO PACITA</t>
  </si>
  <si>
    <t>SHERYL'S'S FARE</t>
  </si>
  <si>
    <t>HOUSE TO STA. ROSA BAYAN</t>
  </si>
  <si>
    <t>STA. ROSA BAYAN TO CALTEX</t>
  </si>
  <si>
    <t>CALTEX TO STA. ROSA BAYAN</t>
  </si>
  <si>
    <t>CALYPSO TO CALTEX</t>
  </si>
  <si>
    <t>CALTEX TO SM STA. ROSA</t>
  </si>
  <si>
    <t>COMPLEX TO STA. ROSA BAYAN</t>
  </si>
  <si>
    <t>STA. ROSA BAYAN TO HOUSE</t>
  </si>
  <si>
    <t>PETTY CASH VOUCHER AND TIME CARD</t>
  </si>
  <si>
    <t>CASH RECEIVE 9/15</t>
  </si>
  <si>
    <t>ON HAND - 20,133.00 (ALLOWANCE)</t>
  </si>
  <si>
    <t>PACITA TO SM STA. ROSA BAYAN</t>
  </si>
  <si>
    <t>PASONG TAMO TO AYALA</t>
  </si>
  <si>
    <t>AYALA TO PACITA</t>
  </si>
  <si>
    <t>DOWN PAYMENT FOR VENUE</t>
  </si>
  <si>
    <t>ON HAND - 17,747.00 (ALLOWANCE)</t>
  </si>
  <si>
    <t>CARMIE ALLOWANCE FOR 1 DAY 9-17</t>
  </si>
  <si>
    <t>CARMIE ALLOWANCE FOR 1 DAY 9-18</t>
  </si>
  <si>
    <t>ON HAND - 16,947.00 (ALLOWANCE)</t>
  </si>
  <si>
    <t>BOUGHT TILES TOGETHER WITH KUYA TOMMY</t>
  </si>
  <si>
    <t>PACITA TO ALABANG</t>
  </si>
  <si>
    <t>ALABANG TO WILCON</t>
  </si>
  <si>
    <t>COMPLEX TO PACITA</t>
  </si>
  <si>
    <t>LUNCH WITH KUYA TOMMY AND DRIVER</t>
  </si>
  <si>
    <t>CASH RECEIVE 9/19</t>
  </si>
  <si>
    <t>ON HAND - 46,327.00 (ALLOWANCE)</t>
  </si>
  <si>
    <t xml:space="preserve">CANVASS FOR BLUE ITEMS ACCOMPANIED BY OUR RECEPTIONIST </t>
  </si>
  <si>
    <t>PACITA TO BINAN</t>
  </si>
  <si>
    <t>BINAN TO OLIVAREZ</t>
  </si>
  <si>
    <t>OLIVAREZ TO PAVILLION</t>
  </si>
  <si>
    <t>PAVILLION TO PACITA</t>
  </si>
  <si>
    <t>STA. ROSA BAYAN TO BINAN</t>
  </si>
  <si>
    <t>PAVILLION TO STA. ROSA BAYAN</t>
  </si>
  <si>
    <t>3 PCS SUGAR CONTAINERS</t>
  </si>
  <si>
    <t>5 PCS BALLPEN, 1 PC BALLPEN HOLDER, 1 PC STAPLER SET, 1 PC SCISSOR</t>
  </si>
  <si>
    <t>10 PCS SLIPPERS</t>
  </si>
  <si>
    <t>2 BATHROOM TISSUE (12 PCS) 2 CORELESS TISSUE (16 PCS)</t>
  </si>
  <si>
    <t>1 PC PANLINIS NG GLASS DOOR, 1 PC CALCULATOR</t>
  </si>
  <si>
    <t>1 PC CASH BOX</t>
  </si>
  <si>
    <t>SHERYL ALLOWANCE FOR 5 DAYS SEPT. 21-26</t>
  </si>
  <si>
    <t>NOTE: SEPT. 25 NO WORK DUE TO HOLIDAY</t>
  </si>
  <si>
    <t>ON HAND - 43,091.00 (ALLOWANCE)</t>
  </si>
  <si>
    <t>MYLYN ALLOWANCE FOR 5 DAYS SEPT 21-26</t>
  </si>
  <si>
    <t>ADRIAN JOSEPH ALLOWANCE FOR 5 DAYS SEPT. 21-26</t>
  </si>
  <si>
    <t>MYKA ALLOWANCE FOR 5 DAYS SEPT. 21-26</t>
  </si>
  <si>
    <t>HANNAH ALLOWANCE FOR 5 DAYS  SEPT. 21-26</t>
  </si>
  <si>
    <t>JENNIFER ALLOWANCE FOR 5 DAYS SEPT. 21-26</t>
  </si>
  <si>
    <t>KARMINA ALLOWANCE FOR 5 DAYS SEPT. 21-26</t>
  </si>
  <si>
    <t>CARLA ALLOWANCE FOR 5 DAYS SEPT. 21-26</t>
  </si>
  <si>
    <t>JOANNA ALLOWANCE FOR 5 DAYS SEPT. 21-26</t>
  </si>
  <si>
    <t>CARMIE ALLOWANCE FOR 1 DAY SEPT. 21</t>
  </si>
  <si>
    <t>JENNELYN ALLOWANCE FOR 5 DAYS SEPT. 21-26</t>
  </si>
  <si>
    <t>NOTE: SEPT. 25 NO WORK DUE TO HOLIDAY, HANNAH LESS 150.00 DUE TO HER HALFDAY LAST SEPT. 17</t>
  </si>
  <si>
    <t>JEREMY ALLOWANCE FOR 5 DAYS SEPT. 21-26</t>
  </si>
  <si>
    <t>CARMIE ALLOWANCE FOR 1 DAY SEPT. 22</t>
  </si>
  <si>
    <t>MEETING WITH CATERER AND TRAINING</t>
  </si>
  <si>
    <t>CASH GIVEN BY MONT ALBO 9/22</t>
  </si>
  <si>
    <t>DOWN PAYMENT FOR CATERING</t>
  </si>
  <si>
    <t>ON HAND - 27,741.00 (ALLOWANCE)</t>
  </si>
  <si>
    <t>PACITA TO SAN PEDRO</t>
  </si>
  <si>
    <t>SAN PEDRO TO PACITA</t>
  </si>
  <si>
    <t>CASH RECEIVE 9/23</t>
  </si>
  <si>
    <t>ON HAND - 46,889.00 (ALLOWANCE)</t>
  </si>
  <si>
    <t>CARMIE ALLOWANCE FOR 1 DAY SEPT.  23</t>
  </si>
  <si>
    <t>STA. ROSA BAYAN TO SM STA. ROSA</t>
  </si>
  <si>
    <t>SM STA. ROSA TO STA. ROSA BAYAN</t>
  </si>
  <si>
    <t>STA. ROSA BAYAN TO BALIBAGO</t>
  </si>
  <si>
    <t>BALIBAGO TO PASEO</t>
  </si>
  <si>
    <t>BALIBAGO TO STA. ROSA BAYAN</t>
  </si>
  <si>
    <t>STA. ROSA BAYAN TO SHERYL'S HOUSE</t>
  </si>
  <si>
    <t>SHERYL'S HOUSE TO STA. ROSA BAYAN</t>
  </si>
  <si>
    <t>BALIBAGO TO DELA ROSA</t>
  </si>
  <si>
    <t>PASONG TAMO TO MAKATI</t>
  </si>
  <si>
    <t>MAKATI TO PACITA</t>
  </si>
  <si>
    <t>1 PC FLOOR MOP (SPONGE)</t>
  </si>
  <si>
    <t>1 PC THERMOS</t>
  </si>
  <si>
    <t>1 PC ELECTRIC KETTLE</t>
  </si>
  <si>
    <t>12 PCS CUP AND SAUCER</t>
  </si>
  <si>
    <t>CASH GIVEN BY MONT ALBO 8/17</t>
  </si>
  <si>
    <t xml:space="preserve">CANVASS FOR BLUE ITEMS </t>
  </si>
  <si>
    <t>PACITA TO LANDAYAN</t>
  </si>
  <si>
    <t>LANDAYAN TO PACITA</t>
  </si>
  <si>
    <t>PACITA TO HOUE</t>
  </si>
  <si>
    <t>9 BOOKLETS CASH VOUCHER</t>
  </si>
  <si>
    <t xml:space="preserve">24 PCS HANGER </t>
  </si>
  <si>
    <t>ON HAND - 44,080.75 (ALLOWANCE)</t>
  </si>
  <si>
    <t>ON HAND - 43,758.75 (ALLOWANCE)</t>
  </si>
  <si>
    <t>JEREMY ALLOWANCE FOR 6 DAYS SEPT. 28-OCT. 3</t>
  </si>
  <si>
    <t>JENNELYN ALLOWANCE FOR 6 DAYS SEPT. 28-OCT. 3</t>
  </si>
  <si>
    <t>CARMIE ALLOWANCE FOR 1 DAY SEPT. 28</t>
  </si>
  <si>
    <t>HANNAH ALLOWANCE FOR 6 DAYS  SEPT. 28-OCT. 3</t>
  </si>
  <si>
    <t>JENNIFER ALLOWANCE FOR 6 DAYS SEPT. 28-OCT. 3</t>
  </si>
  <si>
    <t>KARMINA ALLOWANCE FOR 6 DAYS SEPT. 28-OCT. 3</t>
  </si>
  <si>
    <t>CARLA ALLOWANCE FOR 6 DAYS SEPT. 28-OCT. 3</t>
  </si>
  <si>
    <t>JOANNA ALLOWANCE FOR 6 DAYS SEPT. 28-OCT. 3</t>
  </si>
  <si>
    <t>T-SHIRT FOR 7 BOD (250 EACH)</t>
  </si>
  <si>
    <t>CASH DEPOSITED TO MY BDO ACCOUNT 9/28</t>
  </si>
  <si>
    <t>NOTE: ALLOWANCE - EXCESS OF 150.00 DUE TO MY WRONG COMPUTATION, EXCESS ALLOWANCE WILL BE DEDUCTED NEXT WEEK.</t>
  </si>
  <si>
    <t xml:space="preserve">SORRY PO. </t>
  </si>
  <si>
    <t>ON HAND - 48,808.75 (ALLOWANCE)</t>
  </si>
  <si>
    <t xml:space="preserve">DOWN PAYMENT FOR FLOWERS </t>
  </si>
  <si>
    <t>MYLYN ALLOWANCE FOR 6 DAYS  SEPT. 28-OCT. 3</t>
  </si>
  <si>
    <t>MYKA ALLOWANCE FOR 6 DAYS SEPT. 28-OCT. 3</t>
  </si>
  <si>
    <t>ADRIAN JOSEPH ALLOWANCE FOR 6 DAYS SEPT. 28-OCT. 3</t>
  </si>
  <si>
    <t>SHERYL ALLOWANCE FOR 6 DAYS SEPT. 28-OCT. 3</t>
  </si>
  <si>
    <t>LUNCH WITH KUYA TOMMY AND KUYA MAYNARD</t>
  </si>
  <si>
    <t>NOTE: ALLOWANCE OF SHERYL PLUS 150.00 DUE TO HER TRAINING AT HEAD OFFICE (SEPT. 29)</t>
  </si>
  <si>
    <t>ON HAND - 51,246.75 (ALLOWANCE)</t>
  </si>
  <si>
    <t>CARMIE ALLOWANCE FOR 1 DAY SEPT. 30</t>
  </si>
  <si>
    <t>ON HAND - 50,946.75 (ALLOWANCE)</t>
  </si>
  <si>
    <t>CARMIE ALLOWANCE FOR 1 DAY OCT. 01</t>
  </si>
  <si>
    <t>4 PCS CHINESE SPOON, 1 PC RUBBER SCRAPER</t>
  </si>
  <si>
    <t>10 PCS TOWEL VESSELS</t>
  </si>
  <si>
    <t>CLEANING MATERIALS</t>
  </si>
  <si>
    <t>CASH DEPOSITED TO MY BDO ACCOUNT 10/01</t>
  </si>
  <si>
    <t>JEEP (2)</t>
  </si>
  <si>
    <t>BALANCE FOR VENUE</t>
  </si>
  <si>
    <t>BALANCE FOR CATERING</t>
  </si>
  <si>
    <t>BALANCE FOR FLOWERS</t>
  </si>
  <si>
    <t>SHERYL ALLOWANCE FOR 6 DAYS OCT 5-10</t>
  </si>
  <si>
    <t>MYLYN ALLOWANCE FOR 6 DAYS OCT. 5-10</t>
  </si>
  <si>
    <t>ADRIAN JOSEPH ALLOWANCE FOR 6 DAYS OCT. 5-10</t>
  </si>
  <si>
    <t>MYKA ALLOWANCE FOR 6 DAYS OCT. 5-10</t>
  </si>
  <si>
    <t>JENNIFER ALLOWANCE FOR 6 DAYS OCT. 5-10</t>
  </si>
  <si>
    <t>KARMINA ALLOWANCE FOR 6 DAYS OCT. 5-10</t>
  </si>
  <si>
    <t>CARLA ALLOWANCE FOR 6 DAYS OCT. 5-10</t>
  </si>
  <si>
    <t>JOANNA ALLOWANCE FOR 6 DAYS OCT. 5-10</t>
  </si>
  <si>
    <t>HANNAH ALLOWANCE FOR 6 DAYS OCT. 5-10</t>
  </si>
  <si>
    <t>JENNYLYN ALLOWANCE FOR 6 DAYS OCT. 5-10</t>
  </si>
  <si>
    <t>JEREMY ALLOWANCE FOR 6 DAYS OCT. 5-10</t>
  </si>
  <si>
    <t>ADRIAN JOSEPH FARE OCT. 3</t>
  </si>
  <si>
    <t>JONG'S FARE</t>
  </si>
  <si>
    <t>BUSINESS PERMIT</t>
  </si>
  <si>
    <t>CGL INSURANCE</t>
  </si>
  <si>
    <t>PADULAS PARA SA BUSINESS PERMIT, SANITARY PERMIT</t>
  </si>
  <si>
    <t>STA. ROSA BAYAN TO PACITA</t>
  </si>
  <si>
    <t>NOTE: ALLOWANCE OF HANNAH LESS PHP300.00 DUE TO HER ABSENT LAST SEPT. 30, 2015</t>
  </si>
  <si>
    <t>ON HAND - 59,489.75 (ALLOWANCE)</t>
  </si>
  <si>
    <t>CEDULA FOR BUSINESS PERMIT</t>
  </si>
  <si>
    <t>* HANNAH ALLOWANCE SHOULD BE PHP450.00 (900-300-150)</t>
  </si>
  <si>
    <t>* LESS 150.00 DUE TO SOFT OPENING I GAVE HER 300.00 INSTEAD OF 150.00</t>
  </si>
  <si>
    <t>(WITH AMENDMENT)</t>
  </si>
  <si>
    <t>ON HAND - 2,519.75 (ALLOWANCE)</t>
  </si>
  <si>
    <t xml:space="preserve">CARMIE ALLOWANCE FOR 1 DAY OCT. 6 </t>
  </si>
  <si>
    <t>NAME PLATE OF JEREMY ASIA AND JENNYLYN GARCE</t>
  </si>
  <si>
    <t>ON HAND - 2,029.75 (ALLOWANCE)</t>
  </si>
  <si>
    <t>SITE</t>
  </si>
  <si>
    <t>DRINK</t>
  </si>
  <si>
    <t>PASEO TO PACITA</t>
  </si>
  <si>
    <t>KARMINA HEALTH CARD</t>
  </si>
  <si>
    <t>CARLA HEALTH CARD</t>
  </si>
  <si>
    <t>JOANNA HEALTH CARD</t>
  </si>
  <si>
    <t>JENNYLYN HEALTH CARD</t>
  </si>
  <si>
    <t>JEREMY HEALTH CARD</t>
  </si>
  <si>
    <t>CARMIE HEALTH CARD</t>
  </si>
  <si>
    <t>CARMIE ALLOWANCE FOR 1 DAY OCT. 8</t>
  </si>
  <si>
    <t>2 PCS. TRASH CAN</t>
  </si>
  <si>
    <t>5 PCS. FOOT BASIN</t>
  </si>
  <si>
    <t>10 PCS. SCRUB VESSEL</t>
  </si>
  <si>
    <t>CARMIE ALLOWANCE FOR 1 DAY OCT. 9</t>
  </si>
  <si>
    <t>CASH DEPOSITED TO MY BDO ACCOUNT 10/08</t>
  </si>
  <si>
    <t>ON HAND - 21,834.75 (ALLOWANCE)</t>
  </si>
  <si>
    <t>CARMIE ALLOWANCE (AUGUST - SEPTEMBER)</t>
  </si>
  <si>
    <t>CASH GIVEN BY MONT ALBO 10/9</t>
  </si>
  <si>
    <t>ON HAND - 18,253.50 (ALLOWANCE)</t>
  </si>
  <si>
    <t>CARMIE ALLOWANCE FOR 1 DAY OCT. 10</t>
  </si>
  <si>
    <t>4 PCS CHAIR CUSHION</t>
  </si>
  <si>
    <t>MIRROR</t>
  </si>
  <si>
    <t>MYLYN HEALTH CARD</t>
  </si>
  <si>
    <t>JONG HEALTH CARD</t>
  </si>
  <si>
    <t>MYKA HEALTH CARD</t>
  </si>
  <si>
    <t>JENNIFER HEALTH CARD</t>
  </si>
  <si>
    <t>HANNAH HEALTH CARD</t>
  </si>
  <si>
    <t>SHERYL HEALTH CARD</t>
  </si>
  <si>
    <t>JENNYLYN MEDICAL EXPENSE</t>
  </si>
  <si>
    <t>JONG MEDICAL EXPENSE</t>
  </si>
  <si>
    <t>CARLA MEDICAL EXPENSE</t>
  </si>
  <si>
    <t>CARMIE MAYOR'S PERMIT</t>
  </si>
  <si>
    <t>SHERYL MAYOR'S PERMIT</t>
  </si>
  <si>
    <t>MYKA MAYOR'S PERMIT</t>
  </si>
  <si>
    <t>MYLYN MAYOR'S PERMIT</t>
  </si>
  <si>
    <t>JONG MAYOR'S PERMIT</t>
  </si>
  <si>
    <t>JENNIFER MAYOR'S PERMIT</t>
  </si>
  <si>
    <t>HANNAH MAYOR'S PERMIT</t>
  </si>
  <si>
    <t>CARLA MAYOR'S PERMIT</t>
  </si>
  <si>
    <t>JOANNA MAYOR'S PERMIT</t>
  </si>
  <si>
    <t>KARMINA MAYOR'S PERMIT</t>
  </si>
  <si>
    <t>JEREMY MAYOR'S PERMIT</t>
  </si>
  <si>
    <t>JENNYLYN MAYOR'S PERMIT</t>
  </si>
  <si>
    <t>PENALTY FOR LATE REGISTRATION</t>
  </si>
  <si>
    <t>PENALTIES</t>
  </si>
  <si>
    <t>LEASE CONTRACT</t>
  </si>
  <si>
    <t>ORIGINAL ISSUANCE OF SHARES OF STOCKS</t>
  </si>
  <si>
    <t>STA. ROSA BAYAN TO OLIVAREZ</t>
  </si>
  <si>
    <t>OLIVAREZ TO SAN PEDRO (UCPB BANK)</t>
  </si>
  <si>
    <t>SAN PEDRO TO OLIVAREZ</t>
  </si>
  <si>
    <t>OLIVAREZ TO PACITA</t>
  </si>
  <si>
    <t xml:space="preserve">NOTE: ALLOWANCE OF JENNYLYN LESS 300.00 DUE TO HER ABSENT LAST OCTOBER 10, 2015 </t>
  </si>
  <si>
    <t>LUNCH OF CARMIE LOST RECEIPT (SORRY PO)</t>
  </si>
  <si>
    <t>MAYOR'S PERMIT, ALLOWANCE AND BIR</t>
  </si>
  <si>
    <t>BIR AND SITE</t>
  </si>
  <si>
    <t>4PCS  COLUMNAR</t>
  </si>
  <si>
    <t xml:space="preserve">PHOTOCOPY OF ALL DOCUMENTS (2 COPIES EACH) </t>
  </si>
  <si>
    <t>STAMP FOR BIR PERMIT</t>
  </si>
  <si>
    <t>OLIVAREZ TO BALIBAGO</t>
  </si>
  <si>
    <t>15 BOOKLETS OF PROVISIONAL RECEIPT</t>
  </si>
  <si>
    <t>MYLYN ALLOWANCE FOR 6 DAYS OCT. 12-17</t>
  </si>
  <si>
    <t>ADRIAN JOSEPH ALLOWANCE FOR 6 DAYS OCT. 12-17</t>
  </si>
  <si>
    <t>MYKA ALLOWANCE FOR 6 DAYS OCT. 12-17</t>
  </si>
  <si>
    <t>JENNIFER ALLOWANCE FOR 6 DAYS OCT. 12-17</t>
  </si>
  <si>
    <t>KARMINA ALLOWANCE FOR 6 DAYS OCT. 12-17</t>
  </si>
  <si>
    <t>CARLA ALLOWANCE FOR 6 DAYS OCT. 12-17</t>
  </si>
  <si>
    <t>JOANNA ALLOWANCE FOR 6 DAYS OCT. 12-17</t>
  </si>
  <si>
    <t>HANNAH ALLOWANCE FOR 6 DAYS OCT. 12-17</t>
  </si>
  <si>
    <t>SHERYL ALLOWANCE FOR 6 DAYS OCT 12-17</t>
  </si>
  <si>
    <t>JENNYLYN ALLOWANCE FOR 6 DAYS OCT. 12-17</t>
  </si>
  <si>
    <t>JEREMY ALLOWANCE FOR 6 DAYS OCT. 12-17</t>
  </si>
  <si>
    <t>ON HAND - 57,413.50 (ALLOWANCE)</t>
  </si>
  <si>
    <t>ON HAND - 31,325.88 (ALLOWANCE)</t>
  </si>
  <si>
    <t>ON HAND - 28,291.88 (ALLOWANCE)</t>
  </si>
  <si>
    <t>INVENTORY, DUTY AND CHECKING OUR THERAPISTS</t>
  </si>
  <si>
    <t>CASH GIVEN BY MONT ALBO 10/15</t>
  </si>
  <si>
    <t>CARMIE ALLOWANCE FOR 1 DAY OCT. 15</t>
  </si>
  <si>
    <t>ON HAND - 32,391.88 (ALLOWANCE)</t>
  </si>
  <si>
    <t>SITE AND PLDT LINE</t>
  </si>
  <si>
    <t>DELIVERY CHARGE (10 BEDS)</t>
  </si>
  <si>
    <t>ACTIVATION FOR LANDLINE SIM</t>
  </si>
  <si>
    <t>PACITA TO COMPLEX</t>
  </si>
  <si>
    <t>NOTE: TRICYLE PO NA PHP50.00 BINAYARAN KO PO YUNG PANG 3 TAO KASI DINALA KO PO SA SITE YUNG SPEAKER AND IBA PANG GAMIT.</t>
  </si>
  <si>
    <t>ON HAND - 24,474.88 (ALLOWANCE)</t>
  </si>
  <si>
    <t>COLLECT CURTAIN AND DELIVER TO SITE WITH JONG ONE OF OUR THERAPIST</t>
  </si>
  <si>
    <t>PACITA TO DELA ROSA</t>
  </si>
  <si>
    <t>DELA ROSA TO HIGH POINTE</t>
  </si>
  <si>
    <t>HIGH POINTE TO BUENDIA</t>
  </si>
  <si>
    <t>BUENDIA TO BALIBAGO</t>
  </si>
  <si>
    <t>SAN PEDRO TO HOUSE</t>
  </si>
  <si>
    <t>ON HAND - 32,074.75 (ALLOWANCE)</t>
  </si>
  <si>
    <t>ON HAND - 23,841.88 (ALLOWANCE)</t>
  </si>
  <si>
    <t>1 PC MARKER USE FOR DECORATION (LININGS)</t>
  </si>
  <si>
    <t>PACITA TO BALIBAGO</t>
  </si>
  <si>
    <t>ON HAND - 18,092.13 (ALLOWANCE)</t>
  </si>
  <si>
    <t>ALLOWANCE AND SITE</t>
  </si>
  <si>
    <t>DRIVER AND GAS</t>
  </si>
  <si>
    <t>TOLL FEE</t>
  </si>
  <si>
    <t>PARKING</t>
  </si>
  <si>
    <t>ADRIAN JOSEPH ALLOWANCE FOR 6 DAYS OCT. 19-22</t>
  </si>
  <si>
    <t>JENNIFER ALLOWANCE FOR 6 DAYS OCT. 19-22</t>
  </si>
  <si>
    <t>CARLA ALLOWANCE FOR 6 DAYS OCT. 19-22</t>
  </si>
  <si>
    <t>JOANNA ALLOWANCE FOR 6 DAYS OCT. 19-22</t>
  </si>
  <si>
    <t>HANNAH ALLOWANCE FOR 6 DAYS OCT. 19-22</t>
  </si>
  <si>
    <t>JENNYLYN ALLOWANCE FOR 6 DAYS OCT. 19-22</t>
  </si>
  <si>
    <t>JEREMY ALLOWANCE FOR 6 DAYS OCT. 19-22</t>
  </si>
  <si>
    <t>DOWN PAYMENT FOR FLOWERS</t>
  </si>
  <si>
    <t>LAUNDRY 33 TOP SHEETS AND 10 SHORTS</t>
  </si>
  <si>
    <t xml:space="preserve">4 PCS RECORD BOOK AND 4 ACRYLIC SIGNS </t>
  </si>
  <si>
    <t>3 PCS GLOVES AND 3 PCS FLOOR MAT</t>
  </si>
  <si>
    <t>1 ROLL ADHESIVE TAPE AND KEY HOLDER</t>
  </si>
  <si>
    <t>LAUNDRY 45 PCS TOP SHEET</t>
  </si>
  <si>
    <t>LAUNDRY 9 PCS CURTAIN</t>
  </si>
  <si>
    <t>SHERYL ALLOWANCE FOR 6 DAYS OCT. 19-22</t>
  </si>
  <si>
    <t>MYLYN ALLOWANCE FOR 6 DAYS OCT. 19-22</t>
  </si>
  <si>
    <t>MYKA ALLOWANCE FOR 6 DAYS OCT. 19-22</t>
  </si>
  <si>
    <t>KARMINA ALLOWANCE FOR 6 DAYS OCT. 19-22</t>
  </si>
  <si>
    <t>ON HAND - 10,287.88 (ALLOWANCE)</t>
  </si>
  <si>
    <t>POCKET WIFI</t>
  </si>
  <si>
    <t>BIG BYTES PLAN</t>
  </si>
  <si>
    <t>SIM CARD</t>
  </si>
  <si>
    <t>HIGH POINTE TO MAKATI</t>
  </si>
  <si>
    <t>MAKATI TO MUNTINLUPA</t>
  </si>
  <si>
    <t>MUNTINLUPA TO PACITA</t>
  </si>
  <si>
    <t>CASH GIVEN BY MONT ALBO 10/21</t>
  </si>
  <si>
    <t>CASH DEPOSITED TO MY ACCOUNT 10/21</t>
  </si>
  <si>
    <t>KEYBOARD</t>
  </si>
  <si>
    <t>ON HAND - 28,815.88 (ALLOWANCE)</t>
  </si>
  <si>
    <t>SHERYL ALLOWANCE FOR 2 DAYS OCT. 23 -24</t>
  </si>
  <si>
    <t>MYKA ALLOWANCE FOR 2 DAYS OCT. 23 -24</t>
  </si>
  <si>
    <t>MYLYN ALLOWANCE FOR 2 DAYS OCT. 23 -24</t>
  </si>
  <si>
    <t>ADRIAN JOSEPH  ALLOWANCE FOR 2 DAYS OCT. 23 -24</t>
  </si>
  <si>
    <t>JENNIFER ALLOWANCE FOR 2 DAYS OCT. 23 -24</t>
  </si>
  <si>
    <t>HANNAH ALLOWANCE FOR 2 DAYS OCT. 23 -24</t>
  </si>
  <si>
    <t>KARMINA ALLOWANCE FOR 2 DAYS OCT. 23 -24</t>
  </si>
  <si>
    <t>CARLA ALLOWANCE FOR 2 DAYS OCT. 23 -24</t>
  </si>
  <si>
    <t>JOANNA ALLOWANCE FOR 2 DAYS OCT. 23 -24</t>
  </si>
  <si>
    <t>JEREMY ALLOWANCE FOR 2 DAYS OCT. 23 -24</t>
  </si>
  <si>
    <t>JENNYLYN ALLOWANCE FOR 2 DAYS OCT. 23 -24</t>
  </si>
  <si>
    <t>LUNCH WITH KUYA TOMMY</t>
  </si>
  <si>
    <t>DISPLAY DIVIDER AND HOOKS</t>
  </si>
  <si>
    <t>JONG AND CARLA'S LUNCH</t>
  </si>
  <si>
    <t>SHAKEY'S FOR GREENFIELD TEAM</t>
  </si>
  <si>
    <t>CD BURN FOR SPA MUSIC</t>
  </si>
  <si>
    <t>1 PC ALCOHOL</t>
  </si>
  <si>
    <t>BASAHAN</t>
  </si>
  <si>
    <t>MOUSE FOR COMPUTER</t>
  </si>
  <si>
    <t>PASEO TO ALL HOME WITH KUYA TOMMY</t>
  </si>
  <si>
    <t>ALL HOME TO CHOWKING WITH KUYA TOMMY</t>
  </si>
  <si>
    <t>STOCK GLASS DIVIDER (CASH GIVEN TO KUYA TOMMY)</t>
  </si>
  <si>
    <t>2 PCS SCOTCH TAPE</t>
  </si>
  <si>
    <t>ON HAND - 17,340.23 (ALLOWANCE)</t>
  </si>
  <si>
    <t>BREAKFAST</t>
  </si>
  <si>
    <t>ON HAND - 31,475.23 (ALLOWANCE)</t>
  </si>
  <si>
    <t>ON HAND - 31,367.23 (ALLOWANCE)</t>
  </si>
  <si>
    <t>FIRST AID KIT AND 2 PCS LIQUID ERASER, 2 PCS WATER GALON</t>
  </si>
  <si>
    <t>1 PC WINDOW SPRAYER, 2 PCS SUPER GLUE AND 2 PCS FRAME</t>
  </si>
  <si>
    <t>CARLA ALLOWANCE FOR 1 DAY OCT. 26</t>
  </si>
  <si>
    <t>JOANNA ALLOWANCE FOR 1 DAY OCT. 26</t>
  </si>
  <si>
    <t>JENNYLYN ALLOWANCE FOR 1 DAY OCT. 26</t>
  </si>
  <si>
    <t>LAUNDRY 100 PCS PILLOW CASE AND 40 PCS SHORTS</t>
  </si>
  <si>
    <t>ON HAND - 29,283.73 (ALLOWANCE)</t>
  </si>
  <si>
    <t>PRINTING (MANUAL AND SPEC OF SAUNA)</t>
  </si>
  <si>
    <t>LUNCH (WATER PHP18.00 NO RECEIPT)</t>
  </si>
  <si>
    <t>MYKA ALLOWANCE FOR 2 DAYS OCT 26 &amp; 27</t>
  </si>
  <si>
    <t>MYLYN ALLOWANCE FOR 2 DAYS OCT 26 &amp; 27</t>
  </si>
  <si>
    <t>JENNIFER ALLOWANCE FOR 2 DAYS OCT 26 &amp; 27</t>
  </si>
  <si>
    <t>JONG ALLOWANCE FOR 2 DAYS OCT 26 &amp; 27</t>
  </si>
  <si>
    <t>CARLA ALLOWANCE FOR 1 DAY OCT. 27</t>
  </si>
  <si>
    <t>ON HAND - 27,613.73 (ALLOWANCE)</t>
  </si>
  <si>
    <t>MYKA ALLOWANCE FOR 3 DAYS OCT 28-30</t>
  </si>
  <si>
    <t>MYLYN ALLOWANCE FOR 2 DAYS OCT 28-30</t>
  </si>
  <si>
    <t>JENNIFER ALLOWANCE FOR 2 DAYS OCT 28-30</t>
  </si>
  <si>
    <t>JONG ALLOWANCE FOR 2 DAYS OCT 28-30</t>
  </si>
  <si>
    <t>CARLA ALLOWANCE FOR 3 DAYS OCT 28-30</t>
  </si>
  <si>
    <t>SHERYL ALLOWANCE FOR 5 DAYS OCT 26-30</t>
  </si>
  <si>
    <t>JEREMY ALLOWANCE FOR 5 DAYS OCT 26-30</t>
  </si>
  <si>
    <t>JOANNA ALLOWANCE FOR 4 DAYS OCT 27-30</t>
  </si>
  <si>
    <t>KARMINA ALLOWANCE FOR 5 DAYS OCT 26-30</t>
  </si>
  <si>
    <t>VCO (FOR DEMO)</t>
  </si>
  <si>
    <t>ON HAND - 21,881.73 (ALLOWANCE)</t>
  </si>
  <si>
    <t xml:space="preserve">HEAD OFFICE AND SITE WITH 1 THERAPIST </t>
  </si>
  <si>
    <t>LUNCH (NO RECEIPT CARINDERIA)</t>
  </si>
  <si>
    <t xml:space="preserve">PACITA TO HOUSE </t>
  </si>
  <si>
    <t>ON HAND - 21,174.73 (ALLOWANCE)</t>
  </si>
  <si>
    <t>SITE PULL OUT OF SINAGE</t>
  </si>
  <si>
    <t>CARMIE'S ALLOWANCE FOR THE MONTH OF OCTOBER</t>
  </si>
  <si>
    <t>ON HAND - 7,862.73 (ALLOWANCE)</t>
  </si>
  <si>
    <t xml:space="preserve">COMPLEX TO SANTA ROSA </t>
  </si>
  <si>
    <t>SANTA ROSA BAYAN TO OLIVAREZ</t>
  </si>
  <si>
    <t>CARLA'S FARE</t>
  </si>
  <si>
    <t xml:space="preserve">PHOTOCOPY OF FRANCHISE AGREEMENT </t>
  </si>
  <si>
    <t>PHOTOCOPY OF FIRE SAFETY INSPECTION CERTIFICATE</t>
  </si>
  <si>
    <t>PAYMENT FOR FIRE SAFETY INSPECTION CERTIFICATE</t>
  </si>
  <si>
    <t>LAUNDRY FOR 2PCS CURTAIN AND 2 PCS TOP SHEET</t>
  </si>
  <si>
    <t>GIVEN TO KUYA TOMMY (FOR TOOLS)</t>
  </si>
  <si>
    <t>MYKA ALLOWANCE FOR 7 DAYS OCT 31 TO NOV 7</t>
  </si>
  <si>
    <t>JENNYLYN  ALLOWANCE FOR 10 DAYS OCT 27 TO NOV 7</t>
  </si>
  <si>
    <t>JENNIFER ALLOWANCE FOR 7 DAYS OCT 31 TO NOV 7</t>
  </si>
  <si>
    <t>JONG ALLOWANCE FOR 7 DAYS OCT 31 TO NOV 7</t>
  </si>
  <si>
    <t>CARLA ALLOWANCE FOR 7 DAYS OCT 31 TO NOV 7</t>
  </si>
  <si>
    <t>SHERYL ALLOWANCE FOR 7 DAYS OCT 31 TO NOV 7</t>
  </si>
  <si>
    <t>JEREMY ALLOWANCE FOR7 DAYS OCT 31 TO NOV 7</t>
  </si>
  <si>
    <t>JOANNA ALLOWANCE FOR 7 DAYS OCT 31 TO NOV 7</t>
  </si>
  <si>
    <t>KARMINA ALLOWANCE FOR 7 DAYS OCT 31 TO NOV 7</t>
  </si>
  <si>
    <t>CASH RECEIVE 11/3</t>
  </si>
  <si>
    <t>ON HAND - 36,324.73 (ALLOWANCE)</t>
  </si>
  <si>
    <t>NOTE: JENNYLYN LESS PHP150.00 DUE TO HER ABSENT LAST OCT. 28 (REQUIRED - DEMO)</t>
  </si>
  <si>
    <t>ON HAND - 25,066.73 (ALLOWANCE)</t>
  </si>
  <si>
    <t>BDO</t>
  </si>
  <si>
    <t>ON HAND - 25,014.73 (ALLOWANCE)</t>
  </si>
  <si>
    <t>LUNCH (CARINDERIA)</t>
  </si>
  <si>
    <t>SAUNA DELIVERY FEE</t>
  </si>
  <si>
    <t>DISH DRAINER</t>
  </si>
  <si>
    <t>ON HAND - 22,553.73 (ALLOWANCE)</t>
  </si>
  <si>
    <t>2 PCS BAYGON</t>
  </si>
  <si>
    <t>ON HAND - 21,985.73 (ALLOWANCE)</t>
  </si>
  <si>
    <t xml:space="preserve">PLDT TO PASEO </t>
  </si>
  <si>
    <t>COLLECT OUTSTANDING ITEMS AND DELIVER TO SITE WITH JONG ONE OF OUR THERAPIST</t>
  </si>
  <si>
    <t>SHERYL ALLOWANCE FOR 1 DAY NOV 9</t>
  </si>
  <si>
    <t>MYKA ALLOWANCE FOR 1 DAY NOV 9</t>
  </si>
  <si>
    <t>MYLYN ALLOWANCE FOR 7 DAYS OCT 31 TO NOV 9</t>
  </si>
  <si>
    <t>JONG ALLOWANCE FOR 1 DAY NOV 9</t>
  </si>
  <si>
    <t>JENNIFER ALLOWANCE FOR 1 DAY NOV 9</t>
  </si>
  <si>
    <t>HANNAH ALLOWANCE FOR 6 DAYS NOV 2 TO NOV 9</t>
  </si>
  <si>
    <t>KARMINA ALLOWANCE FOR 1 DAY NOV 9</t>
  </si>
  <si>
    <t>CARLA ALLOWANCE FOR 1 DAY NOV 9</t>
  </si>
  <si>
    <t>JOANNA ALLOWANCE FOR 1 DAY NOV 9</t>
  </si>
  <si>
    <t>JEREMY ALLOWANCE FOR 6 DAYS NOV 2 TO NOV 9</t>
  </si>
  <si>
    <t>JENNYLYN ALLOWANCE FOR 1 DAY NOV 9</t>
  </si>
  <si>
    <t>MINERAL WATER FOR WATER DISPENSER (NO RECEIPT)</t>
  </si>
  <si>
    <t>3 PCS ADAPTER</t>
  </si>
  <si>
    <t>2 PCS DOUBLE A BATTERY</t>
  </si>
  <si>
    <t>DOWN PAYMENT FOR UPHOLSTERY</t>
  </si>
  <si>
    <t>PAYMENT FOR PLDT (OCTOBER)</t>
  </si>
  <si>
    <t>ON HAND - 12,957.48 (ALLOWANCE)</t>
  </si>
  <si>
    <t>SITE (ONE OF OUR THERAPIST WENT TO MAKATI TO COLLECT OUR OUTSTANDING ITEMS)</t>
  </si>
  <si>
    <t>AIR FRESHINER FOR COMFORT ROOM</t>
  </si>
  <si>
    <t>2 BOXES OF LIPTON ICE TEA</t>
  </si>
  <si>
    <t>6 PCS OF ARIEL POWDER AND 1 PC DOWNY</t>
  </si>
  <si>
    <t>PIZZA FOR GREENFIELD PERSONNEL</t>
  </si>
  <si>
    <t>LAUNDRY 25 PCS OF TOP SHEET, 3 PCS CURTAINS, 20 PCS PILLOW CASE</t>
  </si>
  <si>
    <t>ROPE FOR CURTAIN (SASTRE)</t>
  </si>
  <si>
    <t>ON HAND - 9,095.78 (ALLOWANCE)</t>
  </si>
  <si>
    <t xml:space="preserve">SITE </t>
  </si>
  <si>
    <t>(SPECIAL DUE TO UPHOLSTERY)</t>
  </si>
  <si>
    <t>(OCCUPY 3 SEATS DUE TO UPHOLSTERY)</t>
  </si>
  <si>
    <t>SHERYL ALLOWANCE FOR 1 DAY NOV 10</t>
  </si>
  <si>
    <t>MYKA ALLOWANCE FOR 1 DAY NOV 10</t>
  </si>
  <si>
    <t>MYLYN ALLOWANCE FOR 7 DAYS OCT 31 TO NOV 10</t>
  </si>
  <si>
    <t>JONG ALLOWANCE FOR 1 DAY NOV 10</t>
  </si>
  <si>
    <t>JENNIFER ALLOWANCE FOR 1 DAY NOV 10</t>
  </si>
  <si>
    <t>KARMINA ALLOWANCE FOR 1 DAY NOV 10</t>
  </si>
  <si>
    <t>CARLA ALLOWANCE FOR 1 DAY NOV 10</t>
  </si>
  <si>
    <t>JEREMY ALLOWANCE FOR 6 DAYS NOV 2 TO NOV 10</t>
  </si>
  <si>
    <t>JENNYLYN ALLOWANCE FOR 1 DAY NOV 10</t>
  </si>
  <si>
    <t>HANNAH ALLOWANCE FOR 1 DAY NOV 10</t>
  </si>
  <si>
    <t>PETTY CASH</t>
  </si>
  <si>
    <t>PAYMENT FOR UPHOLSTERY (REMAINING BALANCE)</t>
  </si>
  <si>
    <t>CASH RECEIVE 11/11</t>
  </si>
  <si>
    <t>ON HAND - 25,698.78 (ALLOWANCE)</t>
  </si>
  <si>
    <t>MUNISIPYO (BUSSINESS PERMIT WITH 1 OF OUR THERAPIST)</t>
  </si>
  <si>
    <t>PACITA TO STA ROSA BAYAN</t>
  </si>
  <si>
    <t>STA ROSA BAYAN TO BALIBAGO</t>
  </si>
  <si>
    <t>PACITA TO STA. ROSA BAYAN</t>
  </si>
  <si>
    <t>(PAID TO SEATS DUE TO FIRE EXTINGUISHER)</t>
  </si>
  <si>
    <t>2 FIRE EXTINGUISHER</t>
  </si>
  <si>
    <t>1 FIRE ALARM</t>
  </si>
  <si>
    <t>NOTARY</t>
  </si>
  <si>
    <t>FIRE PERMIT (OCCUPANCY)</t>
  </si>
  <si>
    <t>WATER DISPENSER</t>
  </si>
  <si>
    <t>KARMINA'S FARE</t>
  </si>
  <si>
    <t>(SPECIAL DUE TO WATER DISPENSER FROM BALIBAGO TO PASEO)</t>
  </si>
  <si>
    <t>3 TRASH CAN</t>
  </si>
  <si>
    <t>CANDIES FOR CLIENTS</t>
  </si>
  <si>
    <t>LAUNDRY FOR 30 PCS TOP SHEET</t>
  </si>
  <si>
    <t>DOWNPAYMENT FOR SOUND SYSTEM</t>
  </si>
  <si>
    <t>ON HAND - 10,108.78 (ALLOWANCE)</t>
  </si>
  <si>
    <t>SIGNATURE FOR OUR MECHANICAL (REFERRING TO BLUE PRINT)</t>
  </si>
  <si>
    <t>OCCUPANCY PERMIT</t>
  </si>
  <si>
    <t>BALANCE FOR BALLOONS</t>
  </si>
  <si>
    <t>20 PCS BATH ROBE AND 20 PCS TOWELS</t>
  </si>
  <si>
    <t>2 PCS FRAME FOR OUR PERMITS</t>
  </si>
  <si>
    <t>SPECIAL - TRICYCLE FROM BALIBAGO TO PASEO DUE TO 50PCS TOP SHEET AND BED SHEET</t>
  </si>
  <si>
    <t>BALANCE FOR SOUND SYSTEM</t>
  </si>
  <si>
    <t>DOWNPAYMENT FOR 50 PCS TOP SHEET (LAUNDRY)</t>
  </si>
  <si>
    <t>10 PCS EXPANDED ENVELOP</t>
  </si>
  <si>
    <t>ON HAND - 3,885.78 (ALLOWANCE)</t>
  </si>
  <si>
    <t>ON HAND - 1,158.28 (ALLOWANCE)</t>
  </si>
  <si>
    <t>BALANCE FOR LAUNDRY 50 PCS TOP SHEET</t>
  </si>
  <si>
    <t>TRANSPO OF TWO THERAPIST (SPECIAL) DUE TO LAUNDRY (RUSH)</t>
  </si>
  <si>
    <t>CASH RECEIVED</t>
  </si>
  <si>
    <t>ON HAND - 20,108.28 (ALLOWANCE)</t>
  </si>
  <si>
    <t>30 PCS TOP SHEET, 30 PCS BED SHEET AND 20 PCS SHORT (LAUNDRY)</t>
  </si>
  <si>
    <t>20 PCS BIO FLU</t>
  </si>
  <si>
    <t>ON HAND - 18,523.28 (ALLOWANCE)</t>
  </si>
  <si>
    <t>CANDIES AND DOWNY</t>
  </si>
  <si>
    <t>ON HAND - 15,722.53 (ALLOWANCE)</t>
  </si>
  <si>
    <t>DOWNY AND DETERGENT</t>
  </si>
  <si>
    <t>OBSERVE SILENCE SIGN</t>
  </si>
  <si>
    <t>SPECIAL TRICYCLE DUE TO LAUNDRY</t>
  </si>
  <si>
    <t>ON HAND - 14,284.53 (ALLOWANCE)</t>
  </si>
  <si>
    <t>TRANSPORTATION DUE TO LAUNDRY</t>
  </si>
  <si>
    <t xml:space="preserve">1 PACK TISSUE AND SKY FLAKES </t>
  </si>
  <si>
    <t>ON HAND - 11,626.53 (ALLOWANCE)</t>
  </si>
  <si>
    <t>ON HAND - 11,151.53 (ALLOWANCE)</t>
  </si>
  <si>
    <t>LAUNDRY 30 PCS TOP SHEET, 25 PCS BEDSHEET</t>
  </si>
  <si>
    <t>2 PCS LAUNDRY BAG</t>
  </si>
  <si>
    <t>BALLOONS FOR GRAND OPENING</t>
  </si>
  <si>
    <t>JHEMAY'S FARE</t>
  </si>
  <si>
    <t>CARMIE'S FARE (BALLOONS)</t>
  </si>
  <si>
    <t>JHEMAY'S FARE (BALLOONS)</t>
  </si>
  <si>
    <t>SANTA ROSA BAYAN TO BALIBAGO</t>
  </si>
  <si>
    <t>EXTENSION AND 1 PC ADAPTER</t>
  </si>
  <si>
    <t xml:space="preserve">LUNCH WITH MONT ALBO STAFF </t>
  </si>
  <si>
    <t>CASH RECEIVE 11/23</t>
  </si>
  <si>
    <t>ON HAND - 17,202.53 (ALLOWANCE)</t>
  </si>
  <si>
    <t>ON HAND - 9,713.47 (ALLOWANCE)</t>
  </si>
  <si>
    <t>10 PCS BED SHEET AND 10 PCS SHORT (LAUNDRY SHOP)</t>
  </si>
  <si>
    <t>LAUNDRY 32 PCS BATH TOWEL, 28 PCS PILLOW CASE, 23 PCS BATH ROBE, 22 PCS BEDSHEET, 24 PCS TOP SHEET (ATE NORA)</t>
  </si>
  <si>
    <t>LAUNDRY 20 PCS BATHROBES (LAUNDRY SHOP)</t>
  </si>
  <si>
    <t>LAUNDRY  13 PCS BATH ROBE, 30 PCS PILLOW CASE, 45 PCS TOP SHEET, 40 PCS BATH TOWEL, 56 PCS BED SHEET (ATE NORA)</t>
  </si>
  <si>
    <t>LAUNDRY  30 PCS BATH ROBE, 74 PCS PILLOW CASE, 10 PCS TOP SHEET (ATE NORA)</t>
  </si>
  <si>
    <t>LAUNDRY 30 PCS BED SHEET, 25 PCS TOP SHEET, 30 PCS BATH TOWEL (ATE NORA)</t>
  </si>
  <si>
    <t>LAUNDRY 10 PCS BATH ROBE, 25 PCS BED SHEET, 20 PCS TOP SHEET, 20 PCS BATH TOWEL, 20 PCS PILLOW CASE (ATE NORA)</t>
  </si>
  <si>
    <t>1 PACK LIPTON TEA, CANDIES, BATHROOM TISSUE AND AXION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</si>
</sst>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339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8">
    <xf numFmtId="0" fontId="0" fillId="0" borderId="0" xfId="0"/>
    <xf numFmtId="43" fontId="0" fillId="0" borderId="0" xfId="1" applyFont="1"/>
    <xf numFmtId="0" fontId="0" fillId="0" borderId="0" xfId="0" applyAlignment="1">
      <alignment horizontal="center"/>
    </xf>
    <xf numFmtId="15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43" fontId="5" fillId="0" borderId="0" xfId="1" applyFont="1" applyAlignment="1">
      <alignment horizontal="center"/>
    </xf>
    <xf numFmtId="0" fontId="6" fillId="0" borderId="0" xfId="0" applyFont="1"/>
    <xf numFmtId="0" fontId="4" fillId="0" borderId="0" xfId="0" applyFont="1"/>
    <xf numFmtId="43" fontId="0" fillId="0" borderId="1" xfId="1" applyFont="1" applyBorder="1"/>
    <xf numFmtId="43" fontId="3" fillId="0" borderId="0" xfId="1" applyFont="1"/>
    <xf numFmtId="0" fontId="2" fillId="0" borderId="2" xfId="0" applyFont="1" applyBorder="1" applyAlignment="1">
      <alignment horizontal="center"/>
    </xf>
    <xf numFmtId="43" fontId="2" fillId="0" borderId="2" xfId="1" applyFont="1" applyBorder="1" applyAlignment="1">
      <alignment horizontal="center"/>
    </xf>
    <xf numFmtId="0" fontId="0" fillId="0" borderId="2" xfId="0" applyBorder="1" applyAlignment="1">
      <alignment horizontal="center"/>
    </xf>
    <xf numFmtId="43" fontId="0" fillId="0" borderId="2" xfId="1" applyFont="1" applyBorder="1"/>
    <xf numFmtId="15" fontId="0" fillId="0" borderId="2" xfId="0" applyNumberFormat="1" applyBorder="1" applyAlignment="1">
      <alignment horizontal="center"/>
    </xf>
    <xf numFmtId="15" fontId="0" fillId="0" borderId="0" xfId="0" applyNumberFormat="1" applyAlignment="1">
      <alignment horizontal="left"/>
    </xf>
    <xf numFmtId="15" fontId="2" fillId="0" borderId="0" xfId="0" applyNumberFormat="1" applyFont="1" applyAlignment="1">
      <alignment horizontal="left"/>
    </xf>
    <xf numFmtId="43" fontId="7" fillId="0" borderId="0" xfId="1" applyFont="1"/>
    <xf numFmtId="43" fontId="7" fillId="0" borderId="1" xfId="1" applyFont="1" applyBorder="1"/>
    <xf numFmtId="43" fontId="7" fillId="0" borderId="3" xfId="1" applyFont="1" applyBorder="1"/>
    <xf numFmtId="15" fontId="0" fillId="2" borderId="0" xfId="0" applyNumberFormat="1" applyFill="1" applyAlignment="1">
      <alignment horizontal="center"/>
    </xf>
    <xf numFmtId="43" fontId="0" fillId="2" borderId="0" xfId="1" applyFont="1" applyFill="1"/>
    <xf numFmtId="0" fontId="0" fillId="2" borderId="0" xfId="0" applyFill="1" applyAlignment="1">
      <alignment horizontal="center"/>
    </xf>
    <xf numFmtId="0" fontId="0" fillId="2" borderId="0" xfId="0" applyFill="1"/>
    <xf numFmtId="0" fontId="8" fillId="0" borderId="0" xfId="0" applyFont="1" applyAlignment="1">
      <alignment horizontal="center"/>
    </xf>
    <xf numFmtId="15" fontId="8" fillId="0" borderId="0" xfId="0" applyNumberFormat="1" applyFont="1" applyAlignment="1">
      <alignment horizontal="left"/>
    </xf>
    <xf numFmtId="15" fontId="0" fillId="0" borderId="0" xfId="0" applyNumberFormat="1" applyBorder="1" applyAlignment="1">
      <alignment horizontal="center"/>
    </xf>
    <xf numFmtId="43" fontId="0" fillId="0" borderId="0" xfId="1" applyFont="1" applyBorder="1"/>
    <xf numFmtId="0" fontId="0" fillId="0" borderId="0" xfId="0" applyBorder="1" applyAlignment="1">
      <alignment horizontal="center"/>
    </xf>
    <xf numFmtId="15" fontId="2" fillId="0" borderId="0" xfId="0" applyNumberFormat="1" applyFont="1" applyBorder="1" applyAlignment="1">
      <alignment horizontal="left"/>
    </xf>
    <xf numFmtId="43" fontId="7" fillId="0" borderId="0" xfId="1" applyFont="1" applyBorder="1"/>
    <xf numFmtId="43" fontId="3" fillId="0" borderId="0" xfId="1" applyFont="1" applyAlignment="1"/>
    <xf numFmtId="43" fontId="4" fillId="0" borderId="0" xfId="1" applyFont="1" applyAlignment="1">
      <alignment horizontal="left"/>
    </xf>
    <xf numFmtId="0" fontId="2" fillId="0" borderId="0" xfId="0" applyFont="1"/>
    <xf numFmtId="0" fontId="3" fillId="0" borderId="0" xfId="0" applyFont="1"/>
    <xf numFmtId="43" fontId="4" fillId="0" borderId="0" xfId="1" applyFont="1" applyAlignment="1"/>
    <xf numFmtId="43" fontId="0" fillId="0" borderId="0" xfId="0" applyNumberFormat="1"/>
    <xf numFmtId="43" fontId="0" fillId="0" borderId="2" xfId="1" applyFont="1" applyBorder="1" applyAlignment="1">
      <alignment horizontal="center"/>
    </xf>
    <xf numFmtId="43" fontId="3" fillId="0" borderId="0" xfId="0" applyNumberFormat="1" applyFont="1"/>
    <xf numFmtId="43" fontId="7" fillId="0" borderId="3" xfId="0" applyNumberFormat="1" applyFont="1" applyBorder="1"/>
    <xf numFmtId="0" fontId="2" fillId="0" borderId="0" xfId="0" applyFont="1" applyBorder="1" applyAlignment="1">
      <alignment horizontal="center"/>
    </xf>
    <xf numFmtId="43" fontId="2" fillId="0" borderId="0" xfId="1" applyFont="1" applyBorder="1" applyAlignment="1">
      <alignment horizontal="center"/>
    </xf>
    <xf numFmtId="43" fontId="1" fillId="0" borderId="2" xfId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0" xfId="0" applyFill="1"/>
    <xf numFmtId="0" fontId="0" fillId="0" borderId="0" xfId="0" applyBorder="1"/>
    <xf numFmtId="15" fontId="2" fillId="3" borderId="0" xfId="0" applyNumberFormat="1" applyFont="1" applyFill="1" applyAlignment="1">
      <alignment horizontal="left"/>
    </xf>
    <xf numFmtId="43" fontId="7" fillId="3" borderId="1" xfId="1" applyFont="1" applyFill="1" applyBorder="1"/>
    <xf numFmtId="0" fontId="0" fillId="3" borderId="0" xfId="0" applyFill="1"/>
    <xf numFmtId="43" fontId="5" fillId="0" borderId="0" xfId="1" applyFont="1" applyBorder="1" applyAlignment="1">
      <alignment horizontal="center"/>
    </xf>
    <xf numFmtId="0" fontId="6" fillId="0" borderId="0" xfId="0" applyFont="1" applyBorder="1"/>
    <xf numFmtId="0" fontId="4" fillId="0" borderId="0" xfId="0" applyFont="1" applyBorder="1"/>
    <xf numFmtId="43" fontId="3" fillId="0" borderId="0" xfId="1" applyFont="1" applyBorder="1"/>
    <xf numFmtId="0" fontId="0" fillId="0" borderId="0" xfId="0" applyFill="1" applyBorder="1"/>
    <xf numFmtId="0" fontId="3" fillId="0" borderId="0" xfId="0" applyFont="1" applyAlignment="1">
      <alignment horizontal="center"/>
    </xf>
    <xf numFmtId="15" fontId="5" fillId="0" borderId="0" xfId="0" applyNumberFormat="1" applyFont="1" applyAlignment="1">
      <alignment horizontal="left"/>
    </xf>
    <xf numFmtId="0" fontId="9" fillId="0" borderId="0" xfId="0" applyFont="1"/>
    <xf numFmtId="15" fontId="10" fillId="0" borderId="0" xfId="0" applyNumberFormat="1" applyFont="1" applyAlignment="1">
      <alignment horizontal="left"/>
    </xf>
    <xf numFmtId="43" fontId="0" fillId="0" borderId="0" xfId="1" applyFont="1" applyBorder="1" applyAlignment="1">
      <alignment horizontal="center"/>
    </xf>
    <xf numFmtId="43" fontId="4" fillId="0" borderId="0" xfId="1" applyFont="1" applyBorder="1" applyAlignment="1">
      <alignment horizontal="left"/>
    </xf>
    <xf numFmtId="43" fontId="4" fillId="0" borderId="0" xfId="1" applyFont="1" applyBorder="1" applyAlignment="1"/>
    <xf numFmtId="43" fontId="3" fillId="0" borderId="0" xfId="1" applyFont="1" applyBorder="1" applyAlignment="1"/>
    <xf numFmtId="0" fontId="3" fillId="0" borderId="0" xfId="0" applyFont="1" applyBorder="1"/>
    <xf numFmtId="43" fontId="0" fillId="0" borderId="0" xfId="0" applyNumberFormat="1" applyBorder="1"/>
    <xf numFmtId="0" fontId="8" fillId="0" borderId="0" xfId="0" applyFont="1" applyBorder="1" applyAlignment="1">
      <alignment horizontal="center"/>
    </xf>
    <xf numFmtId="43" fontId="1" fillId="0" borderId="0" xfId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1" fillId="0" borderId="0" xfId="0" applyFont="1"/>
    <xf numFmtId="43" fontId="12" fillId="0" borderId="4" xfId="0" applyNumberFormat="1" applyFont="1" applyBorder="1"/>
    <xf numFmtId="0" fontId="3" fillId="0" borderId="0" xfId="0" applyFont="1" applyAlignment="1">
      <alignment horizontal="center"/>
    </xf>
    <xf numFmtId="15" fontId="2" fillId="0" borderId="0" xfId="0" applyNumberFormat="1" applyFont="1" applyFill="1" applyAlignment="1">
      <alignment horizontal="left"/>
    </xf>
    <xf numFmtId="43" fontId="7" fillId="0" borderId="1" xfId="1" applyFont="1" applyFill="1" applyBorder="1"/>
    <xf numFmtId="0" fontId="0" fillId="0" borderId="2" xfId="0" applyBorder="1"/>
    <xf numFmtId="43" fontId="0" fillId="0" borderId="2" xfId="1" applyFont="1" applyBorder="1" applyAlignment="1">
      <alignment horizontal="right"/>
    </xf>
    <xf numFmtId="0" fontId="6" fillId="2" borderId="0" xfId="0" applyFont="1" applyFill="1"/>
    <xf numFmtId="43" fontId="3" fillId="2" borderId="0" xfId="1" applyFont="1" applyFill="1"/>
    <xf numFmtId="0" fontId="6" fillId="0" borderId="0" xfId="0" applyFont="1" applyFill="1"/>
    <xf numFmtId="43" fontId="3" fillId="0" borderId="0" xfId="1" applyFont="1" applyFill="1"/>
    <xf numFmtId="15" fontId="2" fillId="2" borderId="0" xfId="0" applyNumberFormat="1" applyFont="1" applyFill="1" applyBorder="1" applyAlignment="1">
      <alignment horizontal="left"/>
    </xf>
    <xf numFmtId="43" fontId="7" fillId="2" borderId="0" xfId="1" applyFont="1" applyFill="1" applyBorder="1"/>
    <xf numFmtId="0" fontId="4" fillId="2" borderId="0" xfId="0" applyFont="1" applyFill="1"/>
    <xf numFmtId="43" fontId="0" fillId="2" borderId="0" xfId="1" applyFont="1" applyFill="1" applyBorder="1"/>
    <xf numFmtId="43" fontId="7" fillId="0" borderId="5" xfId="0" applyNumberFormat="1" applyFont="1" applyBorder="1"/>
    <xf numFmtId="43" fontId="7" fillId="0" borderId="0" xfId="0" applyNumberFormat="1" applyFont="1" applyBorder="1"/>
    <xf numFmtId="0" fontId="2" fillId="0" borderId="0" xfId="0" applyFont="1" applyBorder="1"/>
    <xf numFmtId="43" fontId="3" fillId="0" borderId="0" xfId="0" applyNumberFormat="1" applyFont="1" applyBorder="1"/>
    <xf numFmtId="43" fontId="3" fillId="0" borderId="5" xfId="1" applyFont="1" applyBorder="1"/>
    <xf numFmtId="0" fontId="5" fillId="0" borderId="0" xfId="0" applyFont="1"/>
    <xf numFmtId="43" fontId="3" fillId="0" borderId="2" xfId="1" applyFont="1" applyBorder="1" applyAlignment="1">
      <alignment horizontal="center"/>
    </xf>
    <xf numFmtId="43" fontId="7" fillId="0" borderId="3" xfId="0" applyNumberFormat="1" applyFont="1" applyFill="1" applyBorder="1"/>
    <xf numFmtId="43" fontId="4" fillId="0" borderId="2" xfId="1" applyFont="1" applyBorder="1" applyAlignment="1">
      <alignment horizontal="center"/>
    </xf>
    <xf numFmtId="15" fontId="5" fillId="4" borderId="0" xfId="0" applyNumberFormat="1" applyFont="1" applyFill="1" applyAlignment="1">
      <alignment horizontal="left"/>
    </xf>
    <xf numFmtId="43" fontId="7" fillId="0" borderId="0" xfId="1" applyFont="1" applyFill="1" applyBorder="1"/>
    <xf numFmtId="43" fontId="7" fillId="0" borderId="4" xfId="0" applyNumberFormat="1" applyFont="1" applyFill="1" applyBorder="1"/>
    <xf numFmtId="15" fontId="2" fillId="0" borderId="0" xfId="0" applyNumberFormat="1" applyFont="1" applyFill="1" applyBorder="1" applyAlignment="1">
      <alignment horizontal="left"/>
    </xf>
    <xf numFmtId="43" fontId="7" fillId="0" borderId="0" xfId="0" applyNumberFormat="1" applyFont="1" applyFill="1" applyBorder="1"/>
    <xf numFmtId="43" fontId="3" fillId="0" borderId="3" xfId="1" applyFont="1" applyBorder="1"/>
    <xf numFmtId="15" fontId="0" fillId="0" borderId="6" xfId="0" applyNumberFormat="1" applyBorder="1" applyAlignment="1">
      <alignment horizontal="center"/>
    </xf>
    <xf numFmtId="43" fontId="1" fillId="0" borderId="6" xfId="1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15" fontId="0" fillId="0" borderId="7" xfId="0" applyNumberFormat="1" applyBorder="1" applyAlignment="1">
      <alignment horizontal="center"/>
    </xf>
    <xf numFmtId="43" fontId="0" fillId="0" borderId="7" xfId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15" fontId="5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8" fillId="0" borderId="1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opLeftCell="A14" workbookViewId="0">
      <selection activeCell="C40" sqref="C40"/>
    </sheetView>
  </sheetViews>
  <sheetFormatPr defaultRowHeight="15" x14ac:dyDescent="0.25"/>
  <cols>
    <col min="1" max="1" width="23.42578125" style="2" bestFit="1" customWidth="1"/>
    <col min="2" max="2" width="15" style="1" customWidth="1"/>
    <col min="3" max="3" width="34.28515625" style="2" customWidth="1"/>
    <col min="5" max="5" width="27" bestFit="1" customWidth="1"/>
    <col min="6" max="6" width="18.140625" style="1" customWidth="1"/>
  </cols>
  <sheetData>
    <row r="1" spans="1:12" x14ac:dyDescent="0.25">
      <c r="A1" s="103" t="s">
        <v>2</v>
      </c>
      <c r="B1" s="103"/>
      <c r="C1" s="103"/>
      <c r="E1" s="4" t="s">
        <v>6</v>
      </c>
    </row>
    <row r="2" spans="1:12" x14ac:dyDescent="0.25">
      <c r="A2" s="4"/>
      <c r="B2" s="4"/>
      <c r="C2" s="4"/>
      <c r="E2" s="4"/>
    </row>
    <row r="3" spans="1:12" ht="15.75" x14ac:dyDescent="0.25">
      <c r="A3" s="24" t="s">
        <v>21</v>
      </c>
    </row>
    <row r="4" spans="1:12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12" x14ac:dyDescent="0.25">
      <c r="A5" s="12"/>
      <c r="B5" s="13"/>
      <c r="C5" s="12"/>
      <c r="E5" s="6" t="s">
        <v>9</v>
      </c>
    </row>
    <row r="6" spans="1:12" x14ac:dyDescent="0.25">
      <c r="A6" s="14">
        <v>42139</v>
      </c>
      <c r="B6" s="13">
        <v>300</v>
      </c>
      <c r="C6" s="12" t="s">
        <v>4</v>
      </c>
      <c r="E6" t="s">
        <v>7</v>
      </c>
      <c r="F6" s="1">
        <v>9</v>
      </c>
    </row>
    <row r="7" spans="1:12" x14ac:dyDescent="0.25">
      <c r="A7" s="14">
        <v>42140</v>
      </c>
      <c r="B7" s="13">
        <v>112</v>
      </c>
      <c r="C7" s="12" t="s">
        <v>5</v>
      </c>
      <c r="E7" t="s">
        <v>8</v>
      </c>
      <c r="F7" s="1">
        <v>40</v>
      </c>
    </row>
    <row r="8" spans="1:12" x14ac:dyDescent="0.25">
      <c r="A8" s="14">
        <v>42140</v>
      </c>
      <c r="B8" s="13">
        <v>220</v>
      </c>
      <c r="C8" s="12" t="s">
        <v>14</v>
      </c>
      <c r="E8" s="6" t="s">
        <v>10</v>
      </c>
    </row>
    <row r="9" spans="1:12" x14ac:dyDescent="0.25">
      <c r="A9" s="14">
        <v>42140</v>
      </c>
      <c r="B9" s="13">
        <v>330</v>
      </c>
      <c r="C9" s="12" t="s">
        <v>15</v>
      </c>
      <c r="E9" t="s">
        <v>7</v>
      </c>
      <c r="F9" s="1">
        <v>16</v>
      </c>
    </row>
    <row r="10" spans="1:12" x14ac:dyDescent="0.25">
      <c r="A10" s="3"/>
      <c r="E10" s="6" t="s">
        <v>11</v>
      </c>
    </row>
    <row r="11" spans="1:12" x14ac:dyDescent="0.25">
      <c r="A11" s="15" t="s">
        <v>16</v>
      </c>
      <c r="B11" s="9">
        <f>SUM(B6:B9)</f>
        <v>962</v>
      </c>
      <c r="E11" t="s">
        <v>12</v>
      </c>
      <c r="F11" s="1">
        <v>20</v>
      </c>
    </row>
    <row r="12" spans="1:12" x14ac:dyDescent="0.25">
      <c r="A12" s="3"/>
      <c r="E12" s="7" t="s">
        <v>7</v>
      </c>
      <c r="F12" s="8">
        <v>27</v>
      </c>
    </row>
    <row r="13" spans="1:12" x14ac:dyDescent="0.25">
      <c r="A13" s="16" t="s">
        <v>17</v>
      </c>
      <c r="B13" s="17">
        <v>2000</v>
      </c>
      <c r="E13" s="6" t="s">
        <v>13</v>
      </c>
      <c r="F13" s="9">
        <f>SUM(F6:F12)</f>
        <v>112</v>
      </c>
    </row>
    <row r="14" spans="1:12" x14ac:dyDescent="0.25">
      <c r="A14" s="16" t="s">
        <v>18</v>
      </c>
      <c r="B14" s="18">
        <f>B11</f>
        <v>962</v>
      </c>
    </row>
    <row r="15" spans="1:12" ht="15.75" thickBot="1" x14ac:dyDescent="0.3">
      <c r="A15" s="16" t="s">
        <v>19</v>
      </c>
      <c r="B15" s="19">
        <f>B13-B14</f>
        <v>1038</v>
      </c>
    </row>
    <row r="16" spans="1:12" ht="15.75" thickTop="1" x14ac:dyDescent="0.25">
      <c r="A16" s="3"/>
      <c r="J16" s="45"/>
      <c r="K16" s="49"/>
      <c r="L16" s="45"/>
    </row>
    <row r="17" spans="1:12" x14ac:dyDescent="0.25">
      <c r="A17" s="3"/>
      <c r="J17" s="50"/>
      <c r="K17" s="27"/>
      <c r="L17" s="45"/>
    </row>
    <row r="18" spans="1:12" x14ac:dyDescent="0.25">
      <c r="A18" s="20"/>
      <c r="B18" s="21"/>
      <c r="C18" s="22"/>
      <c r="D18" s="23"/>
      <c r="E18" s="23"/>
      <c r="F18" s="21"/>
      <c r="G18" s="23"/>
      <c r="H18" s="23"/>
      <c r="J18" s="45"/>
      <c r="K18" s="27"/>
      <c r="L18" s="45"/>
    </row>
    <row r="19" spans="1:12" x14ac:dyDescent="0.25">
      <c r="A19" s="3"/>
      <c r="J19" s="45"/>
      <c r="K19" s="27"/>
      <c r="L19" s="45"/>
    </row>
    <row r="20" spans="1:12" x14ac:dyDescent="0.25">
      <c r="A20" s="103" t="s">
        <v>20</v>
      </c>
      <c r="B20" s="103"/>
      <c r="C20" s="103"/>
      <c r="E20" s="4" t="s">
        <v>6</v>
      </c>
      <c r="J20" s="50"/>
      <c r="K20" s="27"/>
      <c r="L20" s="45"/>
    </row>
    <row r="21" spans="1:12" x14ac:dyDescent="0.25">
      <c r="A21" s="4"/>
      <c r="B21" s="4"/>
      <c r="C21" s="4"/>
      <c r="E21" s="4"/>
      <c r="J21" s="45"/>
      <c r="K21" s="27"/>
      <c r="L21" s="45"/>
    </row>
    <row r="22" spans="1:12" ht="15.75" x14ac:dyDescent="0.25">
      <c r="A22" s="25" t="s">
        <v>24</v>
      </c>
      <c r="J22" s="50"/>
      <c r="K22" s="27"/>
      <c r="L22" s="45"/>
    </row>
    <row r="23" spans="1:12" x14ac:dyDescent="0.25">
      <c r="A23" s="10" t="s">
        <v>0</v>
      </c>
      <c r="B23" s="11" t="s">
        <v>1</v>
      </c>
      <c r="C23" s="10" t="s">
        <v>3</v>
      </c>
      <c r="F23" s="5" t="s">
        <v>1</v>
      </c>
      <c r="J23" s="45"/>
      <c r="K23" s="27"/>
      <c r="L23" s="45"/>
    </row>
    <row r="24" spans="1:12" x14ac:dyDescent="0.25">
      <c r="A24" s="12"/>
      <c r="B24" s="13"/>
      <c r="C24" s="12"/>
      <c r="E24" s="6" t="s">
        <v>9</v>
      </c>
      <c r="J24" s="51"/>
      <c r="K24" s="27"/>
      <c r="L24" s="45"/>
    </row>
    <row r="25" spans="1:12" x14ac:dyDescent="0.25">
      <c r="A25" s="14">
        <v>42161</v>
      </c>
      <c r="B25" s="13">
        <v>150</v>
      </c>
      <c r="C25" s="12" t="s">
        <v>4</v>
      </c>
      <c r="E25" t="s">
        <v>7</v>
      </c>
      <c r="F25" s="1">
        <v>9</v>
      </c>
      <c r="J25" s="50"/>
      <c r="K25" s="52"/>
      <c r="L25" s="45"/>
    </row>
    <row r="26" spans="1:12" x14ac:dyDescent="0.25">
      <c r="A26" s="14">
        <v>42161</v>
      </c>
      <c r="B26" s="13">
        <v>117</v>
      </c>
      <c r="C26" s="12" t="s">
        <v>5</v>
      </c>
      <c r="E26" t="s">
        <v>12</v>
      </c>
      <c r="F26" s="1">
        <v>20</v>
      </c>
      <c r="K26" s="1"/>
    </row>
    <row r="27" spans="1:12" x14ac:dyDescent="0.25">
      <c r="A27" s="14">
        <v>42161</v>
      </c>
      <c r="B27" s="13">
        <v>114</v>
      </c>
      <c r="C27" s="12" t="s">
        <v>25</v>
      </c>
      <c r="E27" s="6" t="s">
        <v>22</v>
      </c>
    </row>
    <row r="28" spans="1:12" x14ac:dyDescent="0.25">
      <c r="A28" s="14">
        <v>42161</v>
      </c>
      <c r="B28" s="13">
        <v>20</v>
      </c>
      <c r="C28" s="12" t="s">
        <v>26</v>
      </c>
      <c r="E28" t="s">
        <v>7</v>
      </c>
      <c r="F28" s="1">
        <v>9</v>
      </c>
    </row>
    <row r="29" spans="1:12" x14ac:dyDescent="0.25">
      <c r="A29" s="26"/>
      <c r="B29" s="27"/>
      <c r="C29" s="28"/>
      <c r="E29" s="6" t="s">
        <v>23</v>
      </c>
    </row>
    <row r="30" spans="1:12" x14ac:dyDescent="0.25">
      <c r="A30" s="15" t="s">
        <v>16</v>
      </c>
      <c r="B30" s="9">
        <f>SUM(B23:B28)</f>
        <v>401</v>
      </c>
      <c r="E30" t="s">
        <v>7</v>
      </c>
      <c r="F30" s="1">
        <v>16</v>
      </c>
    </row>
    <row r="31" spans="1:12" x14ac:dyDescent="0.25">
      <c r="A31" s="3"/>
      <c r="E31" s="6" t="s">
        <v>10</v>
      </c>
    </row>
    <row r="32" spans="1:12" x14ac:dyDescent="0.25">
      <c r="A32" s="16" t="s">
        <v>17</v>
      </c>
      <c r="B32" s="17">
        <v>1038</v>
      </c>
      <c r="E32" t="s">
        <v>7</v>
      </c>
      <c r="F32" s="1">
        <v>16</v>
      </c>
    </row>
    <row r="33" spans="1:7" x14ac:dyDescent="0.25">
      <c r="A33" s="16" t="s">
        <v>18</v>
      </c>
      <c r="B33" s="18">
        <f>B30</f>
        <v>401</v>
      </c>
      <c r="E33" s="6" t="s">
        <v>11</v>
      </c>
    </row>
    <row r="34" spans="1:7" ht="15.75" thickBot="1" x14ac:dyDescent="0.3">
      <c r="A34" s="16" t="s">
        <v>19</v>
      </c>
      <c r="B34" s="19">
        <f>B32-B33</f>
        <v>637</v>
      </c>
      <c r="E34" t="s">
        <v>12</v>
      </c>
      <c r="F34" s="1">
        <v>20</v>
      </c>
    </row>
    <row r="35" spans="1:7" ht="15.75" thickTop="1" x14ac:dyDescent="0.25">
      <c r="A35" s="29"/>
      <c r="B35" s="30"/>
      <c r="E35" s="7" t="s">
        <v>7</v>
      </c>
      <c r="F35" s="8">
        <v>27</v>
      </c>
    </row>
    <row r="36" spans="1:7" x14ac:dyDescent="0.25">
      <c r="A36" s="29"/>
      <c r="B36" s="30"/>
      <c r="E36" s="6" t="s">
        <v>13</v>
      </c>
      <c r="F36" s="9">
        <f>SUM(F25:F35)</f>
        <v>117</v>
      </c>
    </row>
    <row r="42" spans="1:7" x14ac:dyDescent="0.25">
      <c r="C42" s="28"/>
      <c r="D42" s="45"/>
      <c r="E42" s="45"/>
      <c r="F42" s="27"/>
      <c r="G42" s="45"/>
    </row>
    <row r="43" spans="1:7" x14ac:dyDescent="0.25">
      <c r="C43" s="28"/>
      <c r="D43" s="45"/>
      <c r="E43" s="45"/>
      <c r="F43" s="27"/>
      <c r="G43" s="45"/>
    </row>
    <row r="44" spans="1:7" x14ac:dyDescent="0.25">
      <c r="C44" s="28"/>
      <c r="D44" s="45"/>
      <c r="E44" s="50"/>
      <c r="F44" s="27"/>
      <c r="G44" s="45"/>
    </row>
    <row r="45" spans="1:7" x14ac:dyDescent="0.25">
      <c r="C45" s="28"/>
      <c r="D45" s="45"/>
      <c r="E45" s="45"/>
      <c r="F45" s="27"/>
      <c r="G45" s="45"/>
    </row>
    <row r="46" spans="1:7" x14ac:dyDescent="0.25">
      <c r="C46" s="28"/>
      <c r="D46" s="45"/>
      <c r="E46" s="50"/>
      <c r="F46" s="27"/>
      <c r="G46" s="45"/>
    </row>
    <row r="47" spans="1:7" x14ac:dyDescent="0.25">
      <c r="C47" s="28"/>
      <c r="D47" s="45"/>
      <c r="E47" s="45"/>
      <c r="F47" s="27"/>
      <c r="G47" s="45"/>
    </row>
    <row r="48" spans="1:7" x14ac:dyDescent="0.25">
      <c r="C48" s="28"/>
      <c r="D48" s="45"/>
      <c r="E48" s="50"/>
      <c r="F48" s="27"/>
      <c r="G48" s="45"/>
    </row>
    <row r="49" spans="3:7" x14ac:dyDescent="0.25">
      <c r="C49" s="28"/>
      <c r="D49" s="45"/>
      <c r="E49" s="45"/>
      <c r="F49" s="27"/>
      <c r="G49" s="45"/>
    </row>
    <row r="50" spans="3:7" x14ac:dyDescent="0.25">
      <c r="C50" s="28"/>
      <c r="D50" s="45"/>
      <c r="E50" s="50"/>
      <c r="F50" s="27"/>
      <c r="G50" s="45"/>
    </row>
    <row r="51" spans="3:7" x14ac:dyDescent="0.25">
      <c r="C51" s="28"/>
      <c r="D51" s="45"/>
      <c r="E51" s="45"/>
      <c r="F51" s="27"/>
      <c r="G51" s="45"/>
    </row>
    <row r="52" spans="3:7" x14ac:dyDescent="0.25">
      <c r="C52" s="28"/>
      <c r="D52" s="45"/>
      <c r="E52" s="51"/>
      <c r="F52" s="27"/>
      <c r="G52" s="45"/>
    </row>
    <row r="53" spans="3:7" x14ac:dyDescent="0.25">
      <c r="C53" s="28"/>
      <c r="D53" s="45"/>
      <c r="E53" s="50"/>
      <c r="F53" s="52"/>
      <c r="G53" s="45"/>
    </row>
    <row r="54" spans="3:7" x14ac:dyDescent="0.25">
      <c r="C54" s="28"/>
      <c r="D54" s="45"/>
      <c r="E54" s="45"/>
      <c r="F54" s="27"/>
      <c r="G54" s="45"/>
    </row>
  </sheetData>
  <mergeCells count="2">
    <mergeCell ref="A1:C1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opLeftCell="A7" workbookViewId="0">
      <selection activeCell="A37" sqref="A37"/>
    </sheetView>
  </sheetViews>
  <sheetFormatPr defaultRowHeight="15" x14ac:dyDescent="0.25"/>
  <cols>
    <col min="1" max="1" width="25.5703125" customWidth="1"/>
    <col min="2" max="2" width="16" customWidth="1"/>
    <col min="3" max="3" width="35.7109375" customWidth="1"/>
    <col min="4" max="4" width="6.5703125" customWidth="1"/>
    <col min="5" max="5" width="31" customWidth="1"/>
    <col min="6" max="6" width="16.28515625" customWidth="1"/>
  </cols>
  <sheetData>
    <row r="1" spans="1:6" x14ac:dyDescent="0.25">
      <c r="A1" s="103" t="s">
        <v>27</v>
      </c>
      <c r="B1" s="103"/>
      <c r="C1" s="103"/>
      <c r="E1" s="4" t="s">
        <v>6</v>
      </c>
      <c r="F1" s="1"/>
    </row>
    <row r="2" spans="1:6" x14ac:dyDescent="0.25">
      <c r="A2" s="4"/>
      <c r="B2" s="4"/>
      <c r="C2" s="4"/>
      <c r="E2" s="4"/>
      <c r="F2" s="1"/>
    </row>
    <row r="3" spans="1:6" ht="15.75" x14ac:dyDescent="0.25">
      <c r="A3" s="24" t="s">
        <v>21</v>
      </c>
      <c r="B3" s="1"/>
      <c r="C3" s="2"/>
      <c r="F3" s="1"/>
    </row>
    <row r="4" spans="1:6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6" x14ac:dyDescent="0.25">
      <c r="A5" s="12"/>
      <c r="B5" s="13"/>
      <c r="C5" s="12"/>
      <c r="E5" s="6" t="s">
        <v>9</v>
      </c>
      <c r="F5" s="1"/>
    </row>
    <row r="6" spans="1:6" x14ac:dyDescent="0.25">
      <c r="A6" s="14">
        <v>42203</v>
      </c>
      <c r="B6" s="13">
        <v>300</v>
      </c>
      <c r="C6" s="12" t="s">
        <v>4</v>
      </c>
      <c r="E6" t="s">
        <v>7</v>
      </c>
      <c r="F6" s="1">
        <v>9</v>
      </c>
    </row>
    <row r="7" spans="1:6" x14ac:dyDescent="0.25">
      <c r="A7" s="14">
        <v>42203</v>
      </c>
      <c r="B7" s="13">
        <v>112</v>
      </c>
      <c r="C7" s="12" t="s">
        <v>5</v>
      </c>
      <c r="E7" t="s">
        <v>8</v>
      </c>
      <c r="F7" s="1">
        <v>40</v>
      </c>
    </row>
    <row r="8" spans="1:6" x14ac:dyDescent="0.25">
      <c r="A8" s="14">
        <v>42203</v>
      </c>
      <c r="B8" s="13">
        <v>170</v>
      </c>
      <c r="C8" s="12" t="s">
        <v>28</v>
      </c>
      <c r="E8" s="6" t="s">
        <v>10</v>
      </c>
      <c r="F8" s="1"/>
    </row>
    <row r="9" spans="1:6" x14ac:dyDescent="0.25">
      <c r="A9" s="26"/>
      <c r="B9" s="27"/>
      <c r="C9" s="28"/>
      <c r="E9" t="s">
        <v>7</v>
      </c>
      <c r="F9" s="1">
        <v>16</v>
      </c>
    </row>
    <row r="10" spans="1:6" x14ac:dyDescent="0.25">
      <c r="A10" s="15" t="s">
        <v>16</v>
      </c>
      <c r="B10" s="9">
        <f>SUM(B6:B9)</f>
        <v>582</v>
      </c>
      <c r="C10" s="28"/>
      <c r="E10" s="6" t="s">
        <v>11</v>
      </c>
      <c r="F10" s="1"/>
    </row>
    <row r="11" spans="1:6" x14ac:dyDescent="0.25">
      <c r="A11" s="3"/>
      <c r="B11" s="1"/>
      <c r="C11" s="2"/>
      <c r="E11" t="s">
        <v>12</v>
      </c>
      <c r="F11" s="1">
        <v>20</v>
      </c>
    </row>
    <row r="12" spans="1:6" x14ac:dyDescent="0.25">
      <c r="A12" s="16" t="s">
        <v>17</v>
      </c>
      <c r="B12" s="17">
        <v>637</v>
      </c>
      <c r="C12" s="2"/>
      <c r="E12" s="7" t="s">
        <v>7</v>
      </c>
      <c r="F12" s="8">
        <v>27</v>
      </c>
    </row>
    <row r="13" spans="1:6" x14ac:dyDescent="0.25">
      <c r="A13" s="16" t="s">
        <v>18</v>
      </c>
      <c r="B13" s="18">
        <f>B10</f>
        <v>582</v>
      </c>
      <c r="C13" s="2"/>
      <c r="E13" s="6" t="s">
        <v>13</v>
      </c>
      <c r="F13" s="9">
        <f>SUM(F6:F12)</f>
        <v>112</v>
      </c>
    </row>
    <row r="14" spans="1:6" ht="15.75" thickBot="1" x14ac:dyDescent="0.3">
      <c r="A14" s="16" t="s">
        <v>19</v>
      </c>
      <c r="B14" s="19">
        <f>B12-B13</f>
        <v>55</v>
      </c>
      <c r="C14" s="2"/>
      <c r="F14" s="1"/>
    </row>
    <row r="15" spans="1:6" ht="15.75" thickTop="1" x14ac:dyDescent="0.25">
      <c r="C15" s="2"/>
      <c r="F15" s="1"/>
    </row>
    <row r="16" spans="1:6" x14ac:dyDescent="0.25">
      <c r="C16" s="2"/>
      <c r="F16" s="1"/>
    </row>
    <row r="17" spans="1:8" x14ac:dyDescent="0.25">
      <c r="A17" s="20"/>
      <c r="B17" s="21"/>
      <c r="C17" s="22"/>
      <c r="D17" s="23"/>
      <c r="E17" s="23"/>
      <c r="F17" s="21"/>
      <c r="G17" s="23"/>
      <c r="H17" s="23"/>
    </row>
    <row r="18" spans="1:8" x14ac:dyDescent="0.25">
      <c r="A18" s="3"/>
      <c r="B18" s="1"/>
      <c r="C18" s="2"/>
      <c r="F18" s="1"/>
    </row>
    <row r="19" spans="1:8" x14ac:dyDescent="0.25">
      <c r="A19" s="103" t="s">
        <v>30</v>
      </c>
      <c r="B19" s="103"/>
      <c r="C19" s="103"/>
      <c r="E19" s="4" t="s">
        <v>6</v>
      </c>
      <c r="F19" s="1"/>
    </row>
    <row r="20" spans="1:8" x14ac:dyDescent="0.25">
      <c r="A20" s="4"/>
      <c r="B20" s="4"/>
      <c r="C20" s="4"/>
      <c r="E20" s="4"/>
      <c r="F20" s="1"/>
    </row>
    <row r="21" spans="1:8" ht="15.75" x14ac:dyDescent="0.25">
      <c r="A21" s="104" t="s">
        <v>29</v>
      </c>
      <c r="B21" s="104"/>
      <c r="C21" s="2"/>
      <c r="F21" s="1"/>
    </row>
    <row r="22" spans="1:8" x14ac:dyDescent="0.25">
      <c r="A22" s="10" t="s">
        <v>0</v>
      </c>
      <c r="B22" s="11" t="s">
        <v>1</v>
      </c>
      <c r="C22" s="10" t="s">
        <v>3</v>
      </c>
      <c r="F22" s="5" t="s">
        <v>1</v>
      </c>
    </row>
    <row r="23" spans="1:8" x14ac:dyDescent="0.25">
      <c r="A23" s="12"/>
      <c r="B23" s="13"/>
      <c r="C23" s="12"/>
      <c r="E23" s="6" t="s">
        <v>9</v>
      </c>
      <c r="F23" s="1"/>
    </row>
    <row r="24" spans="1:8" x14ac:dyDescent="0.25">
      <c r="A24" s="14">
        <v>42212</v>
      </c>
      <c r="B24" s="13">
        <v>100</v>
      </c>
      <c r="C24" s="12" t="s">
        <v>4</v>
      </c>
      <c r="E24" t="s">
        <v>7</v>
      </c>
      <c r="F24" s="1">
        <v>9</v>
      </c>
    </row>
    <row r="25" spans="1:8" x14ac:dyDescent="0.25">
      <c r="A25" s="14">
        <v>42213</v>
      </c>
      <c r="B25" s="13">
        <v>100</v>
      </c>
      <c r="C25" s="12" t="s">
        <v>4</v>
      </c>
      <c r="E25" t="s">
        <v>8</v>
      </c>
      <c r="F25" s="1">
        <v>40</v>
      </c>
    </row>
    <row r="26" spans="1:8" x14ac:dyDescent="0.25">
      <c r="A26" s="14">
        <v>42216</v>
      </c>
      <c r="B26" s="13">
        <v>112</v>
      </c>
      <c r="C26" s="12" t="s">
        <v>5</v>
      </c>
      <c r="E26" s="6" t="s">
        <v>10</v>
      </c>
      <c r="F26" s="1"/>
    </row>
    <row r="27" spans="1:8" x14ac:dyDescent="0.25">
      <c r="A27" s="14">
        <v>42216</v>
      </c>
      <c r="B27" s="13">
        <v>180</v>
      </c>
      <c r="C27" s="12" t="s">
        <v>31</v>
      </c>
      <c r="E27" t="s">
        <v>7</v>
      </c>
      <c r="F27" s="1">
        <v>16</v>
      </c>
    </row>
    <row r="28" spans="1:8" x14ac:dyDescent="0.25">
      <c r="C28" s="28"/>
      <c r="E28" s="6" t="s">
        <v>11</v>
      </c>
      <c r="F28" s="1"/>
    </row>
    <row r="29" spans="1:8" x14ac:dyDescent="0.25">
      <c r="A29" s="15" t="s">
        <v>16</v>
      </c>
      <c r="B29" s="9">
        <f>SUM(B24:B27)</f>
        <v>492</v>
      </c>
      <c r="C29" s="2"/>
      <c r="E29" t="s">
        <v>12</v>
      </c>
      <c r="F29" s="1">
        <v>20</v>
      </c>
    </row>
    <row r="30" spans="1:8" x14ac:dyDescent="0.25">
      <c r="A30" s="3"/>
      <c r="B30" s="1"/>
      <c r="C30" s="2"/>
      <c r="E30" s="7" t="s">
        <v>7</v>
      </c>
      <c r="F30" s="8">
        <v>27</v>
      </c>
    </row>
    <row r="31" spans="1:8" x14ac:dyDescent="0.25">
      <c r="A31" s="16" t="s">
        <v>17</v>
      </c>
      <c r="B31" s="17">
        <v>55</v>
      </c>
      <c r="C31" s="2"/>
      <c r="E31" s="6" t="s">
        <v>13</v>
      </c>
      <c r="F31" s="9">
        <f>SUM(F24:F30)</f>
        <v>112</v>
      </c>
    </row>
    <row r="32" spans="1:8" x14ac:dyDescent="0.25">
      <c r="A32" s="16" t="s">
        <v>18</v>
      </c>
      <c r="B32" s="18">
        <f>B29</f>
        <v>492</v>
      </c>
      <c r="C32" s="2"/>
      <c r="F32" s="1"/>
    </row>
    <row r="33" spans="1:2" ht="15.75" thickBot="1" x14ac:dyDescent="0.3">
      <c r="A33" s="16" t="s">
        <v>19</v>
      </c>
      <c r="B33" s="19">
        <f>B31-B32</f>
        <v>-437</v>
      </c>
    </row>
    <row r="34" spans="1:2" ht="15.75" thickTop="1" x14ac:dyDescent="0.25"/>
  </sheetData>
  <mergeCells count="3">
    <mergeCell ref="A1:C1"/>
    <mergeCell ref="A19:C19"/>
    <mergeCell ref="A21:B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8"/>
  <sheetViews>
    <sheetView workbookViewId="0">
      <selection activeCell="E92" sqref="E92"/>
    </sheetView>
  </sheetViews>
  <sheetFormatPr defaultRowHeight="15" x14ac:dyDescent="0.25"/>
  <cols>
    <col min="1" max="1" width="31.42578125" customWidth="1"/>
    <col min="2" max="2" width="14.140625" customWidth="1"/>
    <col min="3" max="3" width="45.7109375" bestFit="1" customWidth="1"/>
    <col min="4" max="4" width="8" customWidth="1"/>
    <col min="5" max="5" width="31.28515625" customWidth="1"/>
    <col min="6" max="6" width="19.28515625" customWidth="1"/>
  </cols>
  <sheetData>
    <row r="1" spans="1:8" x14ac:dyDescent="0.25">
      <c r="A1" s="103" t="s">
        <v>32</v>
      </c>
      <c r="B1" s="103"/>
      <c r="C1" s="103"/>
      <c r="E1" s="4" t="s">
        <v>6</v>
      </c>
      <c r="F1" s="1"/>
    </row>
    <row r="2" spans="1:8" x14ac:dyDescent="0.25">
      <c r="A2" s="4"/>
      <c r="B2" s="4"/>
      <c r="C2" s="4"/>
      <c r="E2" s="4"/>
      <c r="F2" s="1"/>
    </row>
    <row r="3" spans="1:8" ht="15.75" x14ac:dyDescent="0.25">
      <c r="A3" s="24" t="s">
        <v>21</v>
      </c>
      <c r="B3" s="1"/>
      <c r="C3" s="2"/>
      <c r="F3" s="1"/>
    </row>
    <row r="4" spans="1:8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8" x14ac:dyDescent="0.25">
      <c r="A5" s="12"/>
      <c r="B5" s="13"/>
      <c r="C5" s="12"/>
      <c r="E5" s="6" t="s">
        <v>9</v>
      </c>
      <c r="F5" s="1"/>
    </row>
    <row r="6" spans="1:8" x14ac:dyDescent="0.25">
      <c r="A6" s="14">
        <v>42222</v>
      </c>
      <c r="B6" s="13">
        <v>112</v>
      </c>
      <c r="C6" s="12" t="s">
        <v>5</v>
      </c>
      <c r="E6" t="s">
        <v>7</v>
      </c>
      <c r="F6" s="1">
        <v>9</v>
      </c>
    </row>
    <row r="7" spans="1:8" x14ac:dyDescent="0.25">
      <c r="A7" s="14">
        <v>42222</v>
      </c>
      <c r="B7" s="13">
        <v>175</v>
      </c>
      <c r="C7" s="12" t="s">
        <v>28</v>
      </c>
      <c r="E7" t="s">
        <v>8</v>
      </c>
      <c r="F7" s="1">
        <v>40</v>
      </c>
    </row>
    <row r="8" spans="1:8" x14ac:dyDescent="0.25">
      <c r="A8" s="26"/>
      <c r="B8" s="27"/>
      <c r="C8" s="28"/>
      <c r="E8" s="6" t="s">
        <v>10</v>
      </c>
      <c r="F8" s="1"/>
    </row>
    <row r="9" spans="1:8" x14ac:dyDescent="0.25">
      <c r="A9" s="15" t="s">
        <v>16</v>
      </c>
      <c r="B9" s="9">
        <f>SUM(B6:B8)</f>
        <v>287</v>
      </c>
      <c r="C9" s="28"/>
      <c r="E9" t="s">
        <v>7</v>
      </c>
      <c r="F9" s="1">
        <v>16</v>
      </c>
    </row>
    <row r="10" spans="1:8" x14ac:dyDescent="0.25">
      <c r="A10" s="3"/>
      <c r="B10" s="1"/>
      <c r="C10" s="28"/>
      <c r="E10" s="6" t="s">
        <v>11</v>
      </c>
      <c r="F10" s="1"/>
    </row>
    <row r="11" spans="1:8" x14ac:dyDescent="0.25">
      <c r="A11" s="16" t="s">
        <v>17</v>
      </c>
      <c r="B11" s="17">
        <v>0</v>
      </c>
      <c r="C11" s="2"/>
      <c r="E11" t="s">
        <v>12</v>
      </c>
      <c r="F11" s="1">
        <v>20</v>
      </c>
    </row>
    <row r="12" spans="1:8" x14ac:dyDescent="0.25">
      <c r="A12" s="16" t="s">
        <v>18</v>
      </c>
      <c r="B12" s="18">
        <f>B9</f>
        <v>287</v>
      </c>
      <c r="C12" s="2"/>
      <c r="E12" s="7" t="s">
        <v>7</v>
      </c>
      <c r="F12" s="8">
        <v>27</v>
      </c>
    </row>
    <row r="13" spans="1:8" ht="15.75" thickBot="1" x14ac:dyDescent="0.3">
      <c r="A13" s="16" t="s">
        <v>19</v>
      </c>
      <c r="B13" s="19">
        <f>B11-B12</f>
        <v>-287</v>
      </c>
      <c r="C13" s="2"/>
      <c r="E13" s="6" t="s">
        <v>13</v>
      </c>
      <c r="F13" s="9">
        <f>SUM(F6:F12)</f>
        <v>112</v>
      </c>
    </row>
    <row r="14" spans="1:8" ht="15.75" thickTop="1" x14ac:dyDescent="0.25">
      <c r="C14" s="2"/>
      <c r="F14" s="1"/>
    </row>
    <row r="15" spans="1:8" x14ac:dyDescent="0.25">
      <c r="C15" s="2"/>
      <c r="F15" s="1"/>
    </row>
    <row r="16" spans="1:8" x14ac:dyDescent="0.25">
      <c r="A16" s="23"/>
      <c r="B16" s="23"/>
      <c r="C16" s="23"/>
      <c r="D16" s="23"/>
      <c r="E16" s="23"/>
      <c r="F16" s="23"/>
      <c r="G16" s="23"/>
      <c r="H16" s="23"/>
    </row>
    <row r="18" spans="1:6" x14ac:dyDescent="0.25">
      <c r="A18" s="32" t="s">
        <v>33</v>
      </c>
      <c r="B18" s="35">
        <v>11000</v>
      </c>
      <c r="C18" s="31"/>
      <c r="D18" s="31"/>
    </row>
    <row r="19" spans="1:6" x14ac:dyDescent="0.25">
      <c r="A19" t="s">
        <v>34</v>
      </c>
      <c r="B19" s="8">
        <f>-287+JULY!B33</f>
        <v>-724</v>
      </c>
    </row>
    <row r="20" spans="1:6" x14ac:dyDescent="0.25">
      <c r="A20" s="34" t="s">
        <v>35</v>
      </c>
      <c r="B20" s="36">
        <f>SUM(B18:B19)</f>
        <v>10276</v>
      </c>
    </row>
    <row r="22" spans="1:6" x14ac:dyDescent="0.25">
      <c r="A22" s="103" t="s">
        <v>47</v>
      </c>
      <c r="B22" s="103"/>
      <c r="C22" s="103"/>
    </row>
    <row r="24" spans="1:6" ht="15.75" x14ac:dyDescent="0.25">
      <c r="A24" s="24" t="s">
        <v>21</v>
      </c>
      <c r="B24" s="1"/>
      <c r="C24" s="2"/>
      <c r="F24" s="1"/>
    </row>
    <row r="25" spans="1:6" x14ac:dyDescent="0.25">
      <c r="A25" s="10" t="s">
        <v>0</v>
      </c>
      <c r="B25" s="11" t="s">
        <v>1</v>
      </c>
      <c r="C25" s="10" t="s">
        <v>3</v>
      </c>
      <c r="F25" s="5" t="s">
        <v>1</v>
      </c>
    </row>
    <row r="26" spans="1:6" x14ac:dyDescent="0.25">
      <c r="A26" s="12"/>
      <c r="B26" s="13"/>
      <c r="C26" s="12"/>
      <c r="E26" s="6" t="s">
        <v>9</v>
      </c>
      <c r="F26" s="1"/>
    </row>
    <row r="27" spans="1:6" x14ac:dyDescent="0.25">
      <c r="A27" s="14">
        <v>42231</v>
      </c>
      <c r="B27" s="13">
        <v>200</v>
      </c>
      <c r="C27" s="12" t="s">
        <v>4</v>
      </c>
      <c r="E27" t="s">
        <v>7</v>
      </c>
      <c r="F27" s="1">
        <v>9</v>
      </c>
    </row>
    <row r="28" spans="1:6" x14ac:dyDescent="0.25">
      <c r="A28" s="14">
        <v>42231</v>
      </c>
      <c r="B28" s="13">
        <v>112</v>
      </c>
      <c r="C28" s="12" t="s">
        <v>5</v>
      </c>
      <c r="E28" t="s">
        <v>8</v>
      </c>
      <c r="F28" s="1">
        <v>40</v>
      </c>
    </row>
    <row r="29" spans="1:6" x14ac:dyDescent="0.25">
      <c r="A29" s="14">
        <v>42231</v>
      </c>
      <c r="B29" s="13">
        <v>160</v>
      </c>
      <c r="C29" s="12" t="s">
        <v>28</v>
      </c>
      <c r="E29" s="6" t="s">
        <v>10</v>
      </c>
      <c r="F29" s="1"/>
    </row>
    <row r="30" spans="1:6" x14ac:dyDescent="0.25">
      <c r="A30" s="26"/>
      <c r="B30" s="27"/>
      <c r="C30" s="28"/>
      <c r="E30" t="s">
        <v>7</v>
      </c>
      <c r="F30" s="1">
        <v>16</v>
      </c>
    </row>
    <row r="31" spans="1:6" x14ac:dyDescent="0.25">
      <c r="A31" s="15" t="s">
        <v>16</v>
      </c>
      <c r="B31" s="9">
        <f>SUM(B27:B30)</f>
        <v>472</v>
      </c>
      <c r="C31" s="28"/>
      <c r="E31" s="6" t="s">
        <v>11</v>
      </c>
      <c r="F31" s="1"/>
    </row>
    <row r="32" spans="1:6" x14ac:dyDescent="0.25">
      <c r="A32" s="3"/>
      <c r="B32" s="1"/>
      <c r="C32" s="28"/>
      <c r="E32" t="s">
        <v>12</v>
      </c>
      <c r="F32" s="1">
        <v>20</v>
      </c>
    </row>
    <row r="33" spans="1:6" x14ac:dyDescent="0.25">
      <c r="A33" s="16" t="s">
        <v>17</v>
      </c>
      <c r="B33" s="17">
        <v>10276</v>
      </c>
      <c r="C33" s="2"/>
      <c r="E33" s="7" t="s">
        <v>7</v>
      </c>
      <c r="F33" s="8">
        <v>27</v>
      </c>
    </row>
    <row r="34" spans="1:6" x14ac:dyDescent="0.25">
      <c r="A34" s="16" t="s">
        <v>18</v>
      </c>
      <c r="B34" s="18">
        <f>B31</f>
        <v>472</v>
      </c>
      <c r="C34" s="2"/>
      <c r="E34" s="6" t="s">
        <v>13</v>
      </c>
      <c r="F34" s="9">
        <f>SUM(F27:F33)</f>
        <v>112</v>
      </c>
    </row>
    <row r="35" spans="1:6" ht="15.75" thickBot="1" x14ac:dyDescent="0.3">
      <c r="A35" s="16" t="s">
        <v>19</v>
      </c>
      <c r="B35" s="19">
        <f>B33-B34</f>
        <v>9804</v>
      </c>
      <c r="C35" s="2"/>
      <c r="E35" s="6"/>
      <c r="F35" s="9"/>
    </row>
    <row r="36" spans="1:6" ht="15.75" thickTop="1" x14ac:dyDescent="0.25">
      <c r="A36" s="16"/>
      <c r="B36" s="30"/>
      <c r="C36" s="2"/>
      <c r="E36" s="6"/>
      <c r="F36" s="9"/>
    </row>
    <row r="37" spans="1:6" ht="15.75" x14ac:dyDescent="0.25">
      <c r="A37" s="24" t="s">
        <v>21</v>
      </c>
      <c r="B37" s="1"/>
      <c r="C37" s="2"/>
      <c r="F37" s="1"/>
    </row>
    <row r="38" spans="1:6" x14ac:dyDescent="0.25">
      <c r="A38" s="10" t="s">
        <v>0</v>
      </c>
      <c r="B38" s="11" t="s">
        <v>1</v>
      </c>
      <c r="C38" s="10" t="s">
        <v>3</v>
      </c>
      <c r="F38" s="5"/>
    </row>
    <row r="39" spans="1:6" x14ac:dyDescent="0.25">
      <c r="A39" s="40"/>
      <c r="B39" s="41"/>
      <c r="C39" s="40"/>
      <c r="F39" s="5"/>
    </row>
    <row r="40" spans="1:6" x14ac:dyDescent="0.25">
      <c r="A40" s="14">
        <v>42233</v>
      </c>
      <c r="B40" s="42">
        <v>100</v>
      </c>
      <c r="C40" s="43" t="s">
        <v>4</v>
      </c>
      <c r="F40" s="5"/>
    </row>
    <row r="41" spans="1:6" x14ac:dyDescent="0.25">
      <c r="A41" s="14">
        <v>42233</v>
      </c>
      <c r="B41" s="37">
        <v>600</v>
      </c>
      <c r="C41" s="12" t="s">
        <v>36</v>
      </c>
    </row>
    <row r="42" spans="1:6" x14ac:dyDescent="0.25">
      <c r="A42" s="14">
        <v>42233</v>
      </c>
      <c r="B42" s="37">
        <v>600</v>
      </c>
      <c r="C42" s="12" t="s">
        <v>37</v>
      </c>
    </row>
    <row r="43" spans="1:6" x14ac:dyDescent="0.25">
      <c r="A43" s="14">
        <v>42233</v>
      </c>
      <c r="B43" s="37">
        <v>600</v>
      </c>
      <c r="C43" s="12" t="s">
        <v>38</v>
      </c>
    </row>
    <row r="44" spans="1:6" x14ac:dyDescent="0.25">
      <c r="A44" s="14">
        <v>42233</v>
      </c>
      <c r="B44" s="37">
        <v>600</v>
      </c>
      <c r="C44" s="12" t="s">
        <v>39</v>
      </c>
    </row>
    <row r="45" spans="1:6" x14ac:dyDescent="0.25">
      <c r="A45" s="14">
        <v>42233</v>
      </c>
      <c r="B45" s="37">
        <v>600</v>
      </c>
      <c r="C45" s="12" t="s">
        <v>40</v>
      </c>
    </row>
    <row r="46" spans="1:6" x14ac:dyDescent="0.25">
      <c r="A46" s="14">
        <v>42234</v>
      </c>
      <c r="B46" s="37">
        <v>300</v>
      </c>
      <c r="C46" s="12" t="s">
        <v>48</v>
      </c>
    </row>
    <row r="47" spans="1:6" x14ac:dyDescent="0.25">
      <c r="A47" s="14">
        <v>42234</v>
      </c>
      <c r="B47" s="37">
        <v>900</v>
      </c>
      <c r="C47" s="12" t="s">
        <v>41</v>
      </c>
    </row>
    <row r="48" spans="1:6" x14ac:dyDescent="0.25">
      <c r="A48" s="14">
        <v>42234</v>
      </c>
      <c r="B48" s="37">
        <v>900</v>
      </c>
      <c r="C48" s="12" t="s">
        <v>42</v>
      </c>
    </row>
    <row r="49" spans="1:6" x14ac:dyDescent="0.25">
      <c r="A49" s="14">
        <v>42234</v>
      </c>
      <c r="B49" s="37">
        <v>900</v>
      </c>
      <c r="C49" s="12" t="s">
        <v>43</v>
      </c>
    </row>
    <row r="50" spans="1:6" x14ac:dyDescent="0.25">
      <c r="A50" s="14">
        <v>42234</v>
      </c>
      <c r="B50" s="37">
        <v>900</v>
      </c>
      <c r="C50" s="12" t="s">
        <v>44</v>
      </c>
    </row>
    <row r="51" spans="1:6" x14ac:dyDescent="0.25">
      <c r="A51" s="14">
        <v>42234</v>
      </c>
      <c r="B51" s="37">
        <v>300</v>
      </c>
      <c r="C51" s="12" t="s">
        <v>4</v>
      </c>
    </row>
    <row r="52" spans="1:6" x14ac:dyDescent="0.25">
      <c r="A52" s="14">
        <v>42234</v>
      </c>
      <c r="B52" s="37">
        <v>800</v>
      </c>
      <c r="C52" s="12" t="s">
        <v>45</v>
      </c>
    </row>
    <row r="54" spans="1:6" x14ac:dyDescent="0.25">
      <c r="A54" s="33" t="s">
        <v>16</v>
      </c>
      <c r="B54" s="38">
        <f>SUM(B40:B52)</f>
        <v>8100</v>
      </c>
    </row>
    <row r="56" spans="1:6" x14ac:dyDescent="0.25">
      <c r="A56" s="16" t="s">
        <v>17</v>
      </c>
      <c r="B56" s="17">
        <v>9804</v>
      </c>
    </row>
    <row r="57" spans="1:6" x14ac:dyDescent="0.25">
      <c r="A57" s="16" t="s">
        <v>18</v>
      </c>
      <c r="B57" s="18">
        <f>B54</f>
        <v>8100</v>
      </c>
    </row>
    <row r="58" spans="1:6" x14ac:dyDescent="0.25">
      <c r="A58" s="16" t="s">
        <v>19</v>
      </c>
      <c r="B58" s="30">
        <f>B56-B57</f>
        <v>1704</v>
      </c>
    </row>
    <row r="59" spans="1:6" x14ac:dyDescent="0.25">
      <c r="A59" s="16" t="s">
        <v>253</v>
      </c>
      <c r="B59" s="18">
        <v>3750</v>
      </c>
    </row>
    <row r="60" spans="1:6" ht="15.75" thickBot="1" x14ac:dyDescent="0.3">
      <c r="A60" s="16" t="s">
        <v>35</v>
      </c>
      <c r="B60" s="39">
        <f>B58+B59</f>
        <v>5454</v>
      </c>
    </row>
    <row r="61" spans="1:6" ht="15.75" thickTop="1" x14ac:dyDescent="0.25"/>
    <row r="62" spans="1:6" ht="15.75" x14ac:dyDescent="0.25">
      <c r="A62" s="24" t="s">
        <v>21</v>
      </c>
      <c r="B62" s="1"/>
      <c r="C62" s="2"/>
      <c r="F62" s="1"/>
    </row>
    <row r="63" spans="1:6" x14ac:dyDescent="0.25">
      <c r="A63" s="10" t="s">
        <v>0</v>
      </c>
      <c r="B63" s="11" t="s">
        <v>1</v>
      </c>
      <c r="C63" s="10" t="s">
        <v>3</v>
      </c>
      <c r="F63" s="5" t="s">
        <v>1</v>
      </c>
    </row>
    <row r="64" spans="1:6" x14ac:dyDescent="0.25">
      <c r="A64" s="12"/>
      <c r="B64" s="13"/>
      <c r="C64" s="12"/>
      <c r="E64" s="6" t="s">
        <v>9</v>
      </c>
      <c r="F64" s="1"/>
    </row>
    <row r="65" spans="1:6" x14ac:dyDescent="0.25">
      <c r="A65" s="14">
        <v>42235</v>
      </c>
      <c r="B65" s="13">
        <v>100</v>
      </c>
      <c r="C65" s="12" t="s">
        <v>4</v>
      </c>
      <c r="E65" t="s">
        <v>7</v>
      </c>
      <c r="F65" s="1">
        <v>9</v>
      </c>
    </row>
    <row r="66" spans="1:6" x14ac:dyDescent="0.25">
      <c r="A66" s="14">
        <v>42235</v>
      </c>
      <c r="B66" s="13">
        <v>112</v>
      </c>
      <c r="C66" s="12" t="s">
        <v>5</v>
      </c>
      <c r="E66" t="s">
        <v>8</v>
      </c>
      <c r="F66" s="1">
        <v>40</v>
      </c>
    </row>
    <row r="67" spans="1:6" x14ac:dyDescent="0.25">
      <c r="A67" s="14">
        <v>42235</v>
      </c>
      <c r="B67" s="13">
        <v>160</v>
      </c>
      <c r="C67" s="12" t="s">
        <v>28</v>
      </c>
      <c r="E67" s="6" t="s">
        <v>10</v>
      </c>
      <c r="F67" s="1"/>
    </row>
    <row r="68" spans="1:6" x14ac:dyDescent="0.25">
      <c r="A68" s="26"/>
      <c r="B68" s="27"/>
      <c r="C68" s="28"/>
      <c r="E68" t="s">
        <v>7</v>
      </c>
      <c r="F68" s="1">
        <v>16</v>
      </c>
    </row>
    <row r="69" spans="1:6" x14ac:dyDescent="0.25">
      <c r="A69" s="15" t="s">
        <v>16</v>
      </c>
      <c r="B69" s="9">
        <f>SUM(B65:B68)</f>
        <v>372</v>
      </c>
      <c r="C69" s="28"/>
      <c r="E69" s="6" t="s">
        <v>11</v>
      </c>
      <c r="F69" s="1"/>
    </row>
    <row r="70" spans="1:6" x14ac:dyDescent="0.25">
      <c r="A70" s="3"/>
      <c r="B70" s="1"/>
      <c r="C70" s="28"/>
      <c r="E70" t="s">
        <v>12</v>
      </c>
      <c r="F70" s="1">
        <v>20</v>
      </c>
    </row>
    <row r="71" spans="1:6" x14ac:dyDescent="0.25">
      <c r="A71" s="16" t="s">
        <v>17</v>
      </c>
      <c r="B71" s="17">
        <v>5454</v>
      </c>
      <c r="C71" s="2"/>
      <c r="E71" s="7" t="s">
        <v>7</v>
      </c>
      <c r="F71" s="8">
        <v>27</v>
      </c>
    </row>
    <row r="72" spans="1:6" x14ac:dyDescent="0.25">
      <c r="A72" s="16" t="s">
        <v>18</v>
      </c>
      <c r="B72" s="18">
        <f>B69</f>
        <v>372</v>
      </c>
      <c r="C72" s="2"/>
      <c r="E72" s="6" t="s">
        <v>13</v>
      </c>
      <c r="F72" s="9">
        <f>SUM(F65:F71)</f>
        <v>112</v>
      </c>
    </row>
    <row r="73" spans="1:6" ht="15.75" thickBot="1" x14ac:dyDescent="0.3">
      <c r="A73" s="16" t="s">
        <v>19</v>
      </c>
      <c r="B73" s="19">
        <f>B71-B72</f>
        <v>5082</v>
      </c>
      <c r="C73" s="2"/>
      <c r="E73" s="6"/>
      <c r="F73" s="9"/>
    </row>
    <row r="74" spans="1:6" ht="15.75" thickTop="1" x14ac:dyDescent="0.25"/>
    <row r="76" spans="1:6" ht="15.75" x14ac:dyDescent="0.25">
      <c r="A76" s="24" t="s">
        <v>21</v>
      </c>
      <c r="B76" s="1"/>
      <c r="C76" s="2"/>
      <c r="F76" s="1"/>
    </row>
    <row r="77" spans="1:6" x14ac:dyDescent="0.25">
      <c r="A77" s="10" t="s">
        <v>0</v>
      </c>
      <c r="B77" s="11" t="s">
        <v>1</v>
      </c>
      <c r="C77" s="10" t="s">
        <v>3</v>
      </c>
      <c r="F77" s="5" t="s">
        <v>1</v>
      </c>
    </row>
    <row r="78" spans="1:6" x14ac:dyDescent="0.25">
      <c r="A78" s="12"/>
      <c r="B78" s="13"/>
      <c r="C78" s="12"/>
      <c r="E78" s="6" t="s">
        <v>9</v>
      </c>
      <c r="F78" s="1"/>
    </row>
    <row r="79" spans="1:6" x14ac:dyDescent="0.25">
      <c r="A79" s="14">
        <v>42239</v>
      </c>
      <c r="B79" s="13">
        <v>100</v>
      </c>
      <c r="C79" s="12" t="s">
        <v>4</v>
      </c>
      <c r="E79" t="s">
        <v>7</v>
      </c>
      <c r="F79" s="1">
        <v>9</v>
      </c>
    </row>
    <row r="80" spans="1:6" x14ac:dyDescent="0.25">
      <c r="A80" s="14">
        <v>42239</v>
      </c>
      <c r="B80" s="13">
        <v>112</v>
      </c>
      <c r="C80" s="12" t="s">
        <v>5</v>
      </c>
      <c r="E80" t="s">
        <v>8</v>
      </c>
      <c r="F80" s="1">
        <v>40</v>
      </c>
    </row>
    <row r="81" spans="1:6" x14ac:dyDescent="0.25">
      <c r="A81" s="14">
        <v>42239</v>
      </c>
      <c r="B81" s="13">
        <v>190</v>
      </c>
      <c r="C81" s="12" t="s">
        <v>28</v>
      </c>
      <c r="E81" s="6" t="s">
        <v>10</v>
      </c>
      <c r="F81" s="1"/>
    </row>
    <row r="82" spans="1:6" x14ac:dyDescent="0.25">
      <c r="A82" s="26"/>
      <c r="B82" s="27"/>
      <c r="C82" s="28"/>
      <c r="E82" t="s">
        <v>7</v>
      </c>
      <c r="F82" s="1">
        <v>16</v>
      </c>
    </row>
    <row r="83" spans="1:6" x14ac:dyDescent="0.25">
      <c r="A83" s="15" t="s">
        <v>16</v>
      </c>
      <c r="B83" s="9">
        <f>SUM(B79:B82)</f>
        <v>402</v>
      </c>
      <c r="C83" s="28"/>
      <c r="E83" s="6" t="s">
        <v>11</v>
      </c>
      <c r="F83" s="1"/>
    </row>
    <row r="84" spans="1:6" x14ac:dyDescent="0.25">
      <c r="A84" s="3"/>
      <c r="B84" s="1"/>
      <c r="C84" s="28"/>
      <c r="E84" t="s">
        <v>12</v>
      </c>
      <c r="F84" s="1">
        <v>20</v>
      </c>
    </row>
    <row r="85" spans="1:6" x14ac:dyDescent="0.25">
      <c r="A85" s="16" t="s">
        <v>17</v>
      </c>
      <c r="B85" s="17">
        <v>5082</v>
      </c>
      <c r="C85" s="2"/>
      <c r="E85" s="7" t="s">
        <v>7</v>
      </c>
      <c r="F85" s="8">
        <v>27</v>
      </c>
    </row>
    <row r="86" spans="1:6" x14ac:dyDescent="0.25">
      <c r="A86" s="16" t="s">
        <v>18</v>
      </c>
      <c r="B86" s="18">
        <f>B83</f>
        <v>402</v>
      </c>
      <c r="C86" s="2"/>
      <c r="E86" s="6" t="s">
        <v>13</v>
      </c>
      <c r="F86" s="9">
        <f>SUM(F79:F85)</f>
        <v>112</v>
      </c>
    </row>
    <row r="87" spans="1:6" ht="15.75" thickBot="1" x14ac:dyDescent="0.3">
      <c r="A87" s="16" t="s">
        <v>19</v>
      </c>
      <c r="B87" s="19">
        <f>B85-B86</f>
        <v>4680</v>
      </c>
      <c r="C87" s="2"/>
      <c r="E87" s="6"/>
      <c r="F87" s="9"/>
    </row>
    <row r="88" spans="1:6" ht="15.75" thickTop="1" x14ac:dyDescent="0.25"/>
    <row r="89" spans="1:6" s="23" customFormat="1" x14ac:dyDescent="0.25"/>
    <row r="90" spans="1:6" s="44" customFormat="1" x14ac:dyDescent="0.25"/>
    <row r="91" spans="1:6" x14ac:dyDescent="0.25">
      <c r="A91" s="32" t="s">
        <v>49</v>
      </c>
      <c r="B91" s="35">
        <v>10000</v>
      </c>
      <c r="C91" s="31" t="s">
        <v>50</v>
      </c>
      <c r="D91" s="31"/>
    </row>
    <row r="92" spans="1:6" x14ac:dyDescent="0.25">
      <c r="A92" s="32" t="s">
        <v>51</v>
      </c>
      <c r="B92" s="35">
        <v>6300</v>
      </c>
      <c r="C92" s="31" t="s">
        <v>52</v>
      </c>
      <c r="D92" s="31"/>
    </row>
    <row r="93" spans="1:6" x14ac:dyDescent="0.25">
      <c r="A93" t="s">
        <v>34</v>
      </c>
      <c r="B93" s="8">
        <v>4680</v>
      </c>
    </row>
    <row r="94" spans="1:6" x14ac:dyDescent="0.25">
      <c r="A94" s="34" t="s">
        <v>35</v>
      </c>
      <c r="B94" s="36">
        <f>SUM(B91:B93)</f>
        <v>20980</v>
      </c>
    </row>
    <row r="96" spans="1:6" x14ac:dyDescent="0.25">
      <c r="A96" s="103" t="s">
        <v>78</v>
      </c>
      <c r="B96" s="103"/>
      <c r="C96" s="103"/>
    </row>
    <row r="98" spans="1:6" x14ac:dyDescent="0.25">
      <c r="A98" s="14">
        <v>42240</v>
      </c>
      <c r="B98" s="42">
        <v>100</v>
      </c>
      <c r="C98" s="43" t="s">
        <v>4</v>
      </c>
      <c r="F98" s="5"/>
    </row>
    <row r="99" spans="1:6" x14ac:dyDescent="0.25">
      <c r="A99" s="14">
        <v>42240</v>
      </c>
      <c r="B99" s="37">
        <v>300</v>
      </c>
      <c r="C99" s="12" t="s">
        <v>53</v>
      </c>
      <c r="F99" s="5"/>
    </row>
    <row r="100" spans="1:6" x14ac:dyDescent="0.25">
      <c r="A100" s="14">
        <v>42240</v>
      </c>
      <c r="B100" s="37">
        <v>1500</v>
      </c>
      <c r="C100" s="12" t="s">
        <v>54</v>
      </c>
    </row>
    <row r="101" spans="1:6" x14ac:dyDescent="0.25">
      <c r="A101" s="14">
        <v>42240</v>
      </c>
      <c r="B101" s="37">
        <v>1500</v>
      </c>
      <c r="C101" s="12" t="s">
        <v>55</v>
      </c>
    </row>
    <row r="102" spans="1:6" x14ac:dyDescent="0.25">
      <c r="A102" s="14">
        <v>42240</v>
      </c>
      <c r="B102" s="37">
        <v>1500</v>
      </c>
      <c r="C102" s="12" t="s">
        <v>56</v>
      </c>
    </row>
    <row r="103" spans="1:6" x14ac:dyDescent="0.25">
      <c r="A103" s="14">
        <v>42240</v>
      </c>
      <c r="B103" s="37">
        <v>1500</v>
      </c>
      <c r="C103" s="12" t="s">
        <v>57</v>
      </c>
    </row>
    <row r="104" spans="1:6" x14ac:dyDescent="0.25">
      <c r="A104" s="14">
        <v>42240</v>
      </c>
      <c r="B104" s="37">
        <v>1800</v>
      </c>
      <c r="C104" s="12" t="s">
        <v>58</v>
      </c>
    </row>
    <row r="105" spans="1:6" x14ac:dyDescent="0.25">
      <c r="A105" s="14">
        <v>42240</v>
      </c>
      <c r="B105" s="37">
        <v>1800</v>
      </c>
      <c r="C105" s="12" t="s">
        <v>59</v>
      </c>
    </row>
    <row r="107" spans="1:6" x14ac:dyDescent="0.25">
      <c r="A107" s="15" t="s">
        <v>16</v>
      </c>
      <c r="B107" s="9">
        <f>SUM(B98:B106)</f>
        <v>10000</v>
      </c>
      <c r="C107" s="28"/>
    </row>
    <row r="108" spans="1:6" x14ac:dyDescent="0.25">
      <c r="A108" s="3"/>
      <c r="B108" s="1"/>
      <c r="C108" s="28"/>
    </row>
    <row r="109" spans="1:6" x14ac:dyDescent="0.25">
      <c r="A109" s="16" t="s">
        <v>17</v>
      </c>
      <c r="B109" s="17">
        <f>B94</f>
        <v>20980</v>
      </c>
      <c r="C109" s="2"/>
    </row>
    <row r="110" spans="1:6" x14ac:dyDescent="0.25">
      <c r="A110" s="16" t="s">
        <v>18</v>
      </c>
      <c r="B110" s="18">
        <f>B107</f>
        <v>10000</v>
      </c>
      <c r="C110" s="2"/>
    </row>
    <row r="111" spans="1:6" ht="15.75" thickBot="1" x14ac:dyDescent="0.3">
      <c r="A111" s="16" t="s">
        <v>19</v>
      </c>
      <c r="B111" s="19">
        <f>B109-B110</f>
        <v>10980</v>
      </c>
      <c r="C111" s="2"/>
    </row>
    <row r="112" spans="1:6" ht="15.75" thickTop="1" x14ac:dyDescent="0.25"/>
    <row r="114" spans="1:6" ht="15.75" x14ac:dyDescent="0.25">
      <c r="A114" s="24" t="s">
        <v>21</v>
      </c>
      <c r="B114" s="1"/>
      <c r="C114" s="2"/>
      <c r="F114" s="1"/>
    </row>
    <row r="115" spans="1:6" x14ac:dyDescent="0.25">
      <c r="A115" s="10" t="s">
        <v>0</v>
      </c>
      <c r="B115" s="11" t="s">
        <v>1</v>
      </c>
      <c r="C115" s="10" t="s">
        <v>3</v>
      </c>
      <c r="F115" s="5" t="s">
        <v>1</v>
      </c>
    </row>
    <row r="116" spans="1:6" x14ac:dyDescent="0.25">
      <c r="A116" s="12"/>
      <c r="B116" s="13"/>
      <c r="C116" s="12"/>
      <c r="E116" s="6" t="s">
        <v>9</v>
      </c>
      <c r="F116" s="1"/>
    </row>
    <row r="117" spans="1:6" x14ac:dyDescent="0.25">
      <c r="A117" s="14">
        <v>42241</v>
      </c>
      <c r="B117" s="13">
        <v>100</v>
      </c>
      <c r="C117" s="12" t="s">
        <v>4</v>
      </c>
      <c r="E117" t="s">
        <v>7</v>
      </c>
      <c r="F117" s="1">
        <v>9</v>
      </c>
    </row>
    <row r="118" spans="1:6" x14ac:dyDescent="0.25">
      <c r="A118" s="14">
        <v>42241</v>
      </c>
      <c r="B118" s="13">
        <v>156</v>
      </c>
      <c r="C118" s="12" t="s">
        <v>5</v>
      </c>
      <c r="E118" t="s">
        <v>8</v>
      </c>
      <c r="F118" s="1">
        <v>40</v>
      </c>
    </row>
    <row r="119" spans="1:6" x14ac:dyDescent="0.25">
      <c r="A119" s="14">
        <v>42241</v>
      </c>
      <c r="B119" s="13">
        <v>160</v>
      </c>
      <c r="C119" s="12" t="s">
        <v>28</v>
      </c>
      <c r="E119" s="6" t="s">
        <v>60</v>
      </c>
      <c r="F119" s="1"/>
    </row>
    <row r="120" spans="1:6" x14ac:dyDescent="0.25">
      <c r="A120" s="26"/>
      <c r="B120" s="27"/>
      <c r="C120" s="28"/>
      <c r="E120" t="s">
        <v>7</v>
      </c>
      <c r="F120" s="1">
        <v>35</v>
      </c>
    </row>
    <row r="121" spans="1:6" x14ac:dyDescent="0.25">
      <c r="A121" s="15" t="s">
        <v>16</v>
      </c>
      <c r="B121" s="9">
        <f>SUM(B117:B119)</f>
        <v>416</v>
      </c>
      <c r="C121" s="28"/>
      <c r="E121" s="6" t="s">
        <v>61</v>
      </c>
      <c r="F121" s="1"/>
    </row>
    <row r="122" spans="1:6" x14ac:dyDescent="0.25">
      <c r="A122" s="3"/>
      <c r="B122" s="1"/>
      <c r="C122" s="28"/>
      <c r="E122" t="s">
        <v>7</v>
      </c>
      <c r="F122" s="1">
        <v>9</v>
      </c>
    </row>
    <row r="123" spans="1:6" x14ac:dyDescent="0.25">
      <c r="A123" s="16" t="s">
        <v>17</v>
      </c>
      <c r="B123" s="17">
        <v>10980</v>
      </c>
      <c r="C123" s="28"/>
      <c r="E123" s="6" t="s">
        <v>10</v>
      </c>
      <c r="F123" s="1"/>
    </row>
    <row r="124" spans="1:6" x14ac:dyDescent="0.25">
      <c r="A124" s="16" t="s">
        <v>18</v>
      </c>
      <c r="B124" s="18">
        <f>B121</f>
        <v>416</v>
      </c>
      <c r="C124" s="28"/>
      <c r="E124" t="s">
        <v>7</v>
      </c>
      <c r="F124" s="1">
        <v>16</v>
      </c>
    </row>
    <row r="125" spans="1:6" ht="15.75" thickBot="1" x14ac:dyDescent="0.3">
      <c r="A125" s="16" t="s">
        <v>19</v>
      </c>
      <c r="B125" s="19">
        <f>B123-B124</f>
        <v>10564</v>
      </c>
      <c r="C125" s="28"/>
      <c r="E125" s="6" t="s">
        <v>11</v>
      </c>
      <c r="F125" s="1"/>
    </row>
    <row r="126" spans="1:6" ht="15.75" thickTop="1" x14ac:dyDescent="0.25">
      <c r="A126" s="3"/>
      <c r="B126" s="1"/>
      <c r="C126" s="28"/>
      <c r="E126" t="s">
        <v>12</v>
      </c>
      <c r="F126" s="1">
        <v>20</v>
      </c>
    </row>
    <row r="127" spans="1:6" x14ac:dyDescent="0.25">
      <c r="A127" s="29"/>
      <c r="B127" s="30"/>
      <c r="C127" s="28"/>
      <c r="E127" s="7" t="s">
        <v>7</v>
      </c>
      <c r="F127" s="8">
        <v>27</v>
      </c>
    </row>
    <row r="128" spans="1:6" x14ac:dyDescent="0.25">
      <c r="A128" s="29"/>
      <c r="B128" s="30"/>
      <c r="C128" s="28"/>
      <c r="E128" s="6" t="s">
        <v>13</v>
      </c>
      <c r="F128" s="9">
        <f>SUM(F117:F127)</f>
        <v>156</v>
      </c>
    </row>
    <row r="129" spans="1:6" x14ac:dyDescent="0.25">
      <c r="A129" s="29"/>
      <c r="B129" s="30"/>
      <c r="C129" s="28"/>
      <c r="E129" s="6"/>
      <c r="F129" s="9"/>
    </row>
    <row r="130" spans="1:6" ht="15.75" x14ac:dyDescent="0.25">
      <c r="A130" s="24" t="s">
        <v>21</v>
      </c>
      <c r="B130" s="1"/>
      <c r="C130" s="2"/>
      <c r="F130" s="1"/>
    </row>
    <row r="131" spans="1:6" x14ac:dyDescent="0.25">
      <c r="A131" s="10" t="s">
        <v>0</v>
      </c>
      <c r="B131" s="11" t="s">
        <v>1</v>
      </c>
      <c r="C131" s="10" t="s">
        <v>3</v>
      </c>
      <c r="F131" s="5" t="s">
        <v>1</v>
      </c>
    </row>
    <row r="132" spans="1:6" x14ac:dyDescent="0.25">
      <c r="A132" s="12"/>
      <c r="B132" s="13"/>
      <c r="C132" s="12"/>
      <c r="E132" s="6" t="s">
        <v>9</v>
      </c>
      <c r="F132" s="1"/>
    </row>
    <row r="133" spans="1:6" x14ac:dyDescent="0.25">
      <c r="A133" s="14">
        <v>42242</v>
      </c>
      <c r="B133" s="13">
        <v>112</v>
      </c>
      <c r="C133" s="12" t="s">
        <v>5</v>
      </c>
      <c r="E133" t="s">
        <v>7</v>
      </c>
      <c r="F133" s="1">
        <v>9</v>
      </c>
    </row>
    <row r="134" spans="1:6" x14ac:dyDescent="0.25">
      <c r="A134" s="26"/>
      <c r="B134" s="27"/>
      <c r="C134" s="28"/>
      <c r="E134" t="s">
        <v>8</v>
      </c>
      <c r="F134" s="1">
        <v>40</v>
      </c>
    </row>
    <row r="135" spans="1:6" x14ac:dyDescent="0.25">
      <c r="A135" s="15" t="s">
        <v>16</v>
      </c>
      <c r="B135" s="9">
        <f>SUM(B133:B134)</f>
        <v>112</v>
      </c>
      <c r="C135" s="28"/>
      <c r="E135" s="6" t="s">
        <v>10</v>
      </c>
      <c r="F135" s="1"/>
    </row>
    <row r="136" spans="1:6" x14ac:dyDescent="0.25">
      <c r="A136" s="3"/>
      <c r="B136" s="1"/>
      <c r="C136" s="28"/>
      <c r="E136" t="s">
        <v>7</v>
      </c>
      <c r="F136" s="1">
        <v>16</v>
      </c>
    </row>
    <row r="137" spans="1:6" x14ac:dyDescent="0.25">
      <c r="A137" s="16" t="s">
        <v>17</v>
      </c>
      <c r="B137" s="17">
        <v>10564</v>
      </c>
      <c r="C137" s="28"/>
      <c r="E137" s="6" t="s">
        <v>11</v>
      </c>
      <c r="F137" s="1"/>
    </row>
    <row r="138" spans="1:6" x14ac:dyDescent="0.25">
      <c r="A138" s="16" t="s">
        <v>18</v>
      </c>
      <c r="B138" s="18">
        <f>B135</f>
        <v>112</v>
      </c>
      <c r="C138" s="2"/>
      <c r="E138" t="s">
        <v>12</v>
      </c>
      <c r="F138" s="1">
        <v>20</v>
      </c>
    </row>
    <row r="139" spans="1:6" ht="15.75" thickBot="1" x14ac:dyDescent="0.3">
      <c r="A139" s="16" t="s">
        <v>19</v>
      </c>
      <c r="B139" s="19">
        <f>B137-B138</f>
        <v>10452</v>
      </c>
      <c r="C139" s="2"/>
      <c r="E139" s="7" t="s">
        <v>7</v>
      </c>
      <c r="F139" s="8">
        <v>27</v>
      </c>
    </row>
    <row r="140" spans="1:6" ht="15.75" thickTop="1" x14ac:dyDescent="0.25">
      <c r="C140" s="2"/>
      <c r="E140" s="6" t="s">
        <v>13</v>
      </c>
      <c r="F140" s="9">
        <f>SUM(F133:F139)</f>
        <v>112</v>
      </c>
    </row>
    <row r="142" spans="1:6" x14ac:dyDescent="0.25">
      <c r="B142" s="1"/>
    </row>
    <row r="143" spans="1:6" x14ac:dyDescent="0.25">
      <c r="A143" s="103" t="s">
        <v>79</v>
      </c>
      <c r="B143" s="103"/>
      <c r="C143" s="103"/>
    </row>
    <row r="145" spans="1:8" x14ac:dyDescent="0.25">
      <c r="A145" s="14">
        <v>42243</v>
      </c>
      <c r="B145" s="42">
        <v>900</v>
      </c>
      <c r="C145" s="12" t="s">
        <v>62</v>
      </c>
      <c r="F145" s="5"/>
    </row>
    <row r="146" spans="1:8" x14ac:dyDescent="0.25">
      <c r="A146" s="14">
        <v>42243</v>
      </c>
      <c r="B146" s="37">
        <v>200</v>
      </c>
      <c r="C146" s="12" t="s">
        <v>4</v>
      </c>
      <c r="F146" s="5"/>
    </row>
    <row r="147" spans="1:8" x14ac:dyDescent="0.25">
      <c r="A147" s="14">
        <v>42243</v>
      </c>
      <c r="B147" s="37">
        <v>415</v>
      </c>
      <c r="C147" s="12" t="s">
        <v>63</v>
      </c>
    </row>
    <row r="149" spans="1:8" x14ac:dyDescent="0.25">
      <c r="A149" s="15" t="s">
        <v>16</v>
      </c>
      <c r="B149" s="9">
        <f>SUM(B145:B148)</f>
        <v>1515</v>
      </c>
      <c r="C149" s="28"/>
    </row>
    <row r="150" spans="1:8" x14ac:dyDescent="0.25">
      <c r="A150" s="3"/>
      <c r="B150" s="1"/>
      <c r="C150" s="28"/>
    </row>
    <row r="151" spans="1:8" x14ac:dyDescent="0.25">
      <c r="A151" s="16" t="s">
        <v>17</v>
      </c>
      <c r="B151" s="17">
        <v>10452</v>
      </c>
      <c r="C151" s="2"/>
    </row>
    <row r="152" spans="1:8" x14ac:dyDescent="0.25">
      <c r="A152" s="16" t="s">
        <v>18</v>
      </c>
      <c r="B152" s="18">
        <f>B149</f>
        <v>1515</v>
      </c>
      <c r="C152" s="2"/>
    </row>
    <row r="153" spans="1:8" ht="15.75" thickBot="1" x14ac:dyDescent="0.3">
      <c r="A153" s="16" t="s">
        <v>19</v>
      </c>
      <c r="B153" s="19">
        <f>B151-B152</f>
        <v>8937</v>
      </c>
      <c r="C153" s="2"/>
    </row>
    <row r="154" spans="1:8" ht="15.75" thickTop="1" x14ac:dyDescent="0.25"/>
    <row r="155" spans="1:8" x14ac:dyDescent="0.25">
      <c r="A155" s="23"/>
      <c r="B155" s="23"/>
      <c r="C155" s="23"/>
      <c r="D155" s="23"/>
      <c r="E155" s="23"/>
      <c r="F155" s="23"/>
      <c r="G155" s="23"/>
      <c r="H155" s="23"/>
    </row>
    <row r="157" spans="1:8" ht="15.75" x14ac:dyDescent="0.25">
      <c r="A157" s="24" t="s">
        <v>21</v>
      </c>
      <c r="B157" s="1"/>
      <c r="C157" s="2"/>
      <c r="F157" s="5" t="s">
        <v>1</v>
      </c>
    </row>
    <row r="158" spans="1:8" x14ac:dyDescent="0.25">
      <c r="A158" s="10" t="s">
        <v>0</v>
      </c>
      <c r="B158" s="11" t="s">
        <v>1</v>
      </c>
      <c r="C158" s="10" t="s">
        <v>3</v>
      </c>
      <c r="E158" s="6" t="s">
        <v>9</v>
      </c>
      <c r="F158" s="1"/>
      <c r="G158" s="45"/>
    </row>
    <row r="159" spans="1:8" x14ac:dyDescent="0.25">
      <c r="A159" s="12"/>
      <c r="B159" s="13"/>
      <c r="C159" s="12"/>
      <c r="E159" t="s">
        <v>7</v>
      </c>
      <c r="F159" s="1">
        <v>9</v>
      </c>
      <c r="G159" s="45"/>
    </row>
    <row r="160" spans="1:8" x14ac:dyDescent="0.25">
      <c r="A160" s="14">
        <v>42246</v>
      </c>
      <c r="B160" s="13">
        <v>112</v>
      </c>
      <c r="C160" s="12" t="s">
        <v>5</v>
      </c>
      <c r="E160" t="s">
        <v>8</v>
      </c>
      <c r="F160" s="1">
        <v>40</v>
      </c>
      <c r="G160" s="45"/>
    </row>
    <row r="161" spans="1:7" x14ac:dyDescent="0.25">
      <c r="A161" s="14">
        <v>42246</v>
      </c>
      <c r="B161" s="13">
        <v>160</v>
      </c>
      <c r="C161" s="12" t="s">
        <v>28</v>
      </c>
      <c r="E161" s="6" t="s">
        <v>10</v>
      </c>
      <c r="F161" s="1"/>
      <c r="G161" s="45"/>
    </row>
    <row r="162" spans="1:7" x14ac:dyDescent="0.25">
      <c r="A162" s="26"/>
      <c r="B162" s="27"/>
      <c r="C162" s="28"/>
      <c r="E162" t="s">
        <v>7</v>
      </c>
      <c r="F162" s="1">
        <v>16</v>
      </c>
      <c r="G162" s="45"/>
    </row>
    <row r="163" spans="1:7" x14ac:dyDescent="0.25">
      <c r="A163" s="15" t="s">
        <v>16</v>
      </c>
      <c r="B163" s="9">
        <f>SUM(B160:B162)</f>
        <v>272</v>
      </c>
      <c r="C163" s="28"/>
      <c r="E163" s="6" t="s">
        <v>11</v>
      </c>
      <c r="F163" s="1"/>
      <c r="G163" s="45"/>
    </row>
    <row r="164" spans="1:7" x14ac:dyDescent="0.25">
      <c r="A164" s="3"/>
      <c r="B164" s="1"/>
      <c r="C164" s="28"/>
      <c r="E164" t="s">
        <v>12</v>
      </c>
      <c r="F164" s="1">
        <v>20</v>
      </c>
      <c r="G164" s="45"/>
    </row>
    <row r="165" spans="1:7" x14ac:dyDescent="0.25">
      <c r="A165" s="16" t="s">
        <v>17</v>
      </c>
      <c r="B165" s="17">
        <v>8937</v>
      </c>
      <c r="C165" s="2"/>
      <c r="E165" s="7" t="s">
        <v>7</v>
      </c>
      <c r="F165" s="8">
        <v>27</v>
      </c>
      <c r="G165" s="45"/>
    </row>
    <row r="166" spans="1:7" x14ac:dyDescent="0.25">
      <c r="A166" s="16" t="s">
        <v>18</v>
      </c>
      <c r="B166" s="18">
        <f>B163</f>
        <v>272</v>
      </c>
      <c r="C166" s="2"/>
      <c r="E166" s="6" t="s">
        <v>13</v>
      </c>
      <c r="F166" s="9">
        <f>SUM(F159:F165)</f>
        <v>112</v>
      </c>
      <c r="G166" s="45"/>
    </row>
    <row r="167" spans="1:7" ht="15.75" thickBot="1" x14ac:dyDescent="0.3">
      <c r="A167" s="16" t="s">
        <v>19</v>
      </c>
      <c r="B167" s="19">
        <f>B165-B166</f>
        <v>8665</v>
      </c>
      <c r="C167" s="2"/>
      <c r="E167" s="6"/>
      <c r="F167" s="9"/>
    </row>
    <row r="168" spans="1:7" ht="15.75" thickTop="1" x14ac:dyDescent="0.25"/>
  </sheetData>
  <mergeCells count="4">
    <mergeCell ref="A1:C1"/>
    <mergeCell ref="A22:C22"/>
    <mergeCell ref="A96:C96"/>
    <mergeCell ref="A143:C14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3"/>
  <sheetViews>
    <sheetView zoomScaleNormal="100" workbookViewId="0">
      <selection activeCell="C1" sqref="C1"/>
    </sheetView>
  </sheetViews>
  <sheetFormatPr defaultRowHeight="15" x14ac:dyDescent="0.25"/>
  <cols>
    <col min="1" max="1" width="41.7109375" customWidth="1"/>
    <col min="2" max="2" width="10.85546875" bestFit="1" customWidth="1"/>
    <col min="3" max="3" width="64.42578125" bestFit="1" customWidth="1"/>
    <col min="5" max="5" width="35.140625" customWidth="1"/>
    <col min="6" max="6" width="13.7109375" customWidth="1"/>
    <col min="8" max="8" width="39.42578125" bestFit="1" customWidth="1"/>
    <col min="9" max="9" width="14.85546875" customWidth="1"/>
  </cols>
  <sheetData>
    <row r="1" spans="1:3" x14ac:dyDescent="0.25">
      <c r="A1" s="32" t="s">
        <v>65</v>
      </c>
      <c r="B1" s="35">
        <v>10000</v>
      </c>
      <c r="C1" s="31" t="s">
        <v>64</v>
      </c>
    </row>
    <row r="2" spans="1:3" x14ac:dyDescent="0.25">
      <c r="A2" t="s">
        <v>34</v>
      </c>
      <c r="B2" s="8">
        <f>AUGUST!B167</f>
        <v>8665</v>
      </c>
    </row>
    <row r="3" spans="1:3" x14ac:dyDescent="0.25">
      <c r="A3" s="34" t="s">
        <v>35</v>
      </c>
      <c r="B3" s="36">
        <f>SUM(B1:B2)</f>
        <v>18665</v>
      </c>
    </row>
    <row r="5" spans="1:3" x14ac:dyDescent="0.25">
      <c r="A5" s="103" t="s">
        <v>80</v>
      </c>
      <c r="B5" s="103"/>
      <c r="C5" s="103"/>
    </row>
    <row r="7" spans="1:3" ht="15.75" x14ac:dyDescent="0.25">
      <c r="A7" s="24" t="s">
        <v>66</v>
      </c>
      <c r="B7" s="1"/>
      <c r="C7" s="2"/>
    </row>
    <row r="8" spans="1:3" x14ac:dyDescent="0.25">
      <c r="A8" s="10" t="s">
        <v>0</v>
      </c>
      <c r="B8" s="11" t="s">
        <v>1</v>
      </c>
      <c r="C8" s="10" t="s">
        <v>3</v>
      </c>
    </row>
    <row r="9" spans="1:3" x14ac:dyDescent="0.25">
      <c r="A9" s="40"/>
      <c r="B9" s="41"/>
      <c r="C9" s="40"/>
    </row>
    <row r="10" spans="1:3" x14ac:dyDescent="0.25">
      <c r="A10" s="14">
        <v>42248</v>
      </c>
      <c r="B10" s="42">
        <v>200</v>
      </c>
      <c r="C10" s="43" t="s">
        <v>4</v>
      </c>
    </row>
    <row r="11" spans="1:3" x14ac:dyDescent="0.25">
      <c r="A11" s="14">
        <v>42248</v>
      </c>
      <c r="B11" s="37">
        <v>1500</v>
      </c>
      <c r="C11" s="12" t="s">
        <v>67</v>
      </c>
    </row>
    <row r="12" spans="1:3" x14ac:dyDescent="0.25">
      <c r="A12" s="14">
        <v>42248</v>
      </c>
      <c r="B12" s="37">
        <v>1500</v>
      </c>
      <c r="C12" s="12" t="s">
        <v>68</v>
      </c>
    </row>
    <row r="13" spans="1:3" x14ac:dyDescent="0.25">
      <c r="A13" s="14">
        <v>42248</v>
      </c>
      <c r="B13" s="37">
        <v>1500</v>
      </c>
      <c r="C13" s="12" t="s">
        <v>69</v>
      </c>
    </row>
    <row r="14" spans="1:3" x14ac:dyDescent="0.25">
      <c r="A14" s="14">
        <v>42248</v>
      </c>
      <c r="B14" s="37">
        <v>1500</v>
      </c>
      <c r="C14" s="12" t="s">
        <v>70</v>
      </c>
    </row>
    <row r="15" spans="1:3" x14ac:dyDescent="0.25">
      <c r="A15" s="14">
        <v>42248</v>
      </c>
      <c r="B15" s="37">
        <v>1500</v>
      </c>
      <c r="C15" s="12" t="s">
        <v>71</v>
      </c>
    </row>
    <row r="16" spans="1:3" x14ac:dyDescent="0.25">
      <c r="A16" s="14">
        <v>42248</v>
      </c>
      <c r="B16" s="37">
        <v>1500</v>
      </c>
      <c r="C16" s="12" t="s">
        <v>72</v>
      </c>
    </row>
    <row r="17" spans="1:9" x14ac:dyDescent="0.25">
      <c r="A17" s="14">
        <v>42248</v>
      </c>
      <c r="B17" s="37">
        <v>1500</v>
      </c>
      <c r="C17" s="12" t="s">
        <v>73</v>
      </c>
    </row>
    <row r="18" spans="1:9" x14ac:dyDescent="0.25">
      <c r="A18" s="14">
        <v>42248</v>
      </c>
      <c r="B18" s="37">
        <v>1500</v>
      </c>
      <c r="C18" s="12" t="s">
        <v>74</v>
      </c>
    </row>
    <row r="19" spans="1:9" x14ac:dyDescent="0.25">
      <c r="A19" s="14">
        <v>42248</v>
      </c>
      <c r="B19" s="37">
        <v>1500</v>
      </c>
      <c r="C19" s="12" t="s">
        <v>75</v>
      </c>
    </row>
    <row r="20" spans="1:9" x14ac:dyDescent="0.25">
      <c r="A20" s="14">
        <v>42248</v>
      </c>
      <c r="B20" s="37">
        <v>600</v>
      </c>
      <c r="C20" s="12" t="s">
        <v>76</v>
      </c>
    </row>
    <row r="22" spans="1:9" x14ac:dyDescent="0.25">
      <c r="A22" s="33" t="s">
        <v>16</v>
      </c>
      <c r="B22" s="38">
        <f>SUM(B10:B20)</f>
        <v>14300</v>
      </c>
    </row>
    <row r="24" spans="1:9" x14ac:dyDescent="0.25">
      <c r="A24" s="16" t="s">
        <v>17</v>
      </c>
      <c r="B24" s="17">
        <v>18665</v>
      </c>
    </row>
    <row r="25" spans="1:9" x14ac:dyDescent="0.25">
      <c r="A25" s="16" t="s">
        <v>18</v>
      </c>
      <c r="B25" s="18">
        <f>B22</f>
        <v>14300</v>
      </c>
    </row>
    <row r="26" spans="1:9" x14ac:dyDescent="0.25">
      <c r="A26" s="16" t="s">
        <v>19</v>
      </c>
      <c r="B26" s="30">
        <f>B24-B25</f>
        <v>4365</v>
      </c>
    </row>
    <row r="27" spans="1:9" s="48" customFormat="1" x14ac:dyDescent="0.25">
      <c r="A27" s="46" t="s">
        <v>46</v>
      </c>
      <c r="B27" s="47">
        <v>0</v>
      </c>
    </row>
    <row r="28" spans="1:9" ht="15.75" thickBot="1" x14ac:dyDescent="0.3">
      <c r="A28" s="16" t="s">
        <v>35</v>
      </c>
      <c r="B28" s="39">
        <f>B26+B27</f>
        <v>4365</v>
      </c>
    </row>
    <row r="29" spans="1:9" ht="15.75" thickTop="1" x14ac:dyDescent="0.25"/>
    <row r="31" spans="1:9" x14ac:dyDescent="0.25">
      <c r="A31" s="23"/>
      <c r="B31" s="23"/>
      <c r="C31" s="23"/>
      <c r="D31" s="23"/>
      <c r="E31" s="23"/>
      <c r="F31" s="23"/>
      <c r="G31" s="23"/>
      <c r="H31" s="23"/>
      <c r="I31" s="23"/>
    </row>
    <row r="33" spans="1:7" x14ac:dyDescent="0.25">
      <c r="A33" s="32" t="s">
        <v>77</v>
      </c>
      <c r="B33" s="35">
        <v>7500</v>
      </c>
      <c r="C33" s="31" t="s">
        <v>52</v>
      </c>
      <c r="D33" s="31"/>
    </row>
    <row r="34" spans="1:7" x14ac:dyDescent="0.25">
      <c r="A34" t="s">
        <v>34</v>
      </c>
      <c r="B34" s="8">
        <v>4365</v>
      </c>
    </row>
    <row r="35" spans="1:7" x14ac:dyDescent="0.25">
      <c r="A35" s="34" t="s">
        <v>35</v>
      </c>
      <c r="B35" s="36">
        <f>SUM(B33:B34)</f>
        <v>11865</v>
      </c>
    </row>
    <row r="37" spans="1:7" x14ac:dyDescent="0.25">
      <c r="F37" s="1"/>
    </row>
    <row r="38" spans="1:7" ht="15.75" x14ac:dyDescent="0.25">
      <c r="A38" s="24" t="s">
        <v>21</v>
      </c>
      <c r="B38" s="1"/>
      <c r="C38" s="2"/>
      <c r="F38" s="5" t="s">
        <v>1</v>
      </c>
    </row>
    <row r="39" spans="1:7" x14ac:dyDescent="0.25">
      <c r="A39" s="10" t="s">
        <v>0</v>
      </c>
      <c r="B39" s="11" t="s">
        <v>1</v>
      </c>
      <c r="C39" s="10" t="s">
        <v>3</v>
      </c>
      <c r="E39" s="6" t="s">
        <v>9</v>
      </c>
      <c r="F39" s="1"/>
      <c r="G39" s="45"/>
    </row>
    <row r="40" spans="1:7" x14ac:dyDescent="0.25">
      <c r="A40" s="12"/>
      <c r="B40" s="13"/>
      <c r="C40" s="12"/>
      <c r="E40" t="s">
        <v>7</v>
      </c>
      <c r="F40" s="1">
        <v>9</v>
      </c>
      <c r="G40" s="45"/>
    </row>
    <row r="41" spans="1:7" x14ac:dyDescent="0.25">
      <c r="A41" s="14">
        <v>42250</v>
      </c>
      <c r="B41" s="13">
        <v>100</v>
      </c>
      <c r="C41" s="12" t="s">
        <v>4</v>
      </c>
      <c r="E41" t="s">
        <v>8</v>
      </c>
      <c r="F41" s="1">
        <v>40</v>
      </c>
      <c r="G41" s="45"/>
    </row>
    <row r="42" spans="1:7" x14ac:dyDescent="0.25">
      <c r="A42" s="14">
        <v>42250</v>
      </c>
      <c r="B42" s="13">
        <v>112</v>
      </c>
      <c r="C42" s="12" t="s">
        <v>5</v>
      </c>
      <c r="E42" s="6" t="s">
        <v>10</v>
      </c>
      <c r="F42" s="1"/>
      <c r="G42" s="45"/>
    </row>
    <row r="43" spans="1:7" x14ac:dyDescent="0.25">
      <c r="A43" s="14">
        <v>42250</v>
      </c>
      <c r="B43" s="13">
        <v>160</v>
      </c>
      <c r="C43" s="12" t="s">
        <v>28</v>
      </c>
      <c r="E43" t="s">
        <v>7</v>
      </c>
      <c r="F43" s="1">
        <v>16</v>
      </c>
      <c r="G43" s="45"/>
    </row>
    <row r="44" spans="1:7" x14ac:dyDescent="0.25">
      <c r="A44" s="14">
        <v>42250</v>
      </c>
      <c r="B44" s="13">
        <v>126</v>
      </c>
      <c r="C44" s="12" t="s">
        <v>25</v>
      </c>
      <c r="E44" s="6" t="s">
        <v>11</v>
      </c>
      <c r="F44" s="1"/>
      <c r="G44" s="45"/>
    </row>
    <row r="45" spans="1:7" x14ac:dyDescent="0.25">
      <c r="A45" s="26"/>
      <c r="B45" s="27"/>
      <c r="C45" s="28"/>
      <c r="E45" t="s">
        <v>12</v>
      </c>
      <c r="F45" s="1">
        <v>20</v>
      </c>
      <c r="G45" s="53"/>
    </row>
    <row r="46" spans="1:7" x14ac:dyDescent="0.25">
      <c r="A46" s="15" t="s">
        <v>16</v>
      </c>
      <c r="B46" s="9">
        <f>SUM(B41:B45)</f>
        <v>498</v>
      </c>
      <c r="C46" s="28"/>
      <c r="E46" s="7" t="s">
        <v>7</v>
      </c>
      <c r="F46" s="8">
        <v>27</v>
      </c>
      <c r="G46" s="53"/>
    </row>
    <row r="47" spans="1:7" x14ac:dyDescent="0.25">
      <c r="A47" s="3"/>
      <c r="B47" s="1"/>
      <c r="C47" s="28"/>
      <c r="E47" s="6" t="s">
        <v>13</v>
      </c>
      <c r="F47" s="9">
        <f>SUM(F40:F46)</f>
        <v>112</v>
      </c>
      <c r="G47" s="45"/>
    </row>
    <row r="48" spans="1:7" x14ac:dyDescent="0.25">
      <c r="A48" s="16" t="s">
        <v>17</v>
      </c>
      <c r="B48" s="17">
        <v>11865</v>
      </c>
      <c r="C48" s="2"/>
      <c r="E48" s="50"/>
      <c r="F48" s="52"/>
      <c r="G48" s="45"/>
    </row>
    <row r="49" spans="1:9" x14ac:dyDescent="0.25">
      <c r="A49" s="16" t="s">
        <v>18</v>
      </c>
      <c r="B49" s="18">
        <f>B46</f>
        <v>498</v>
      </c>
      <c r="C49" s="2"/>
      <c r="E49" s="50"/>
      <c r="F49" s="52"/>
      <c r="G49" s="45"/>
    </row>
    <row r="50" spans="1:9" ht="15.75" thickBot="1" x14ac:dyDescent="0.3">
      <c r="A50" s="16" t="s">
        <v>19</v>
      </c>
      <c r="B50" s="19">
        <f>B48-B49</f>
        <v>11367</v>
      </c>
      <c r="C50" s="2"/>
      <c r="E50" s="6"/>
      <c r="F50" s="9"/>
    </row>
    <row r="51" spans="1:9" ht="15.75" thickTop="1" x14ac:dyDescent="0.25"/>
    <row r="53" spans="1:9" x14ac:dyDescent="0.25">
      <c r="A53" s="23"/>
      <c r="B53" s="23"/>
      <c r="C53" s="23"/>
      <c r="D53" s="23"/>
      <c r="E53" s="23"/>
      <c r="F53" s="23"/>
      <c r="G53" s="23"/>
      <c r="H53" s="23"/>
      <c r="I53" s="23"/>
    </row>
    <row r="55" spans="1:9" x14ac:dyDescent="0.25">
      <c r="A55" s="103" t="s">
        <v>122</v>
      </c>
      <c r="B55" s="103"/>
      <c r="C55" s="103"/>
    </row>
    <row r="57" spans="1:9" ht="15.75" x14ac:dyDescent="0.25">
      <c r="A57" s="24" t="s">
        <v>66</v>
      </c>
      <c r="B57" s="1"/>
      <c r="C57" s="2"/>
    </row>
    <row r="58" spans="1:9" x14ac:dyDescent="0.25">
      <c r="A58" s="10" t="s">
        <v>0</v>
      </c>
      <c r="B58" s="11" t="s">
        <v>1</v>
      </c>
      <c r="C58" s="10" t="s">
        <v>3</v>
      </c>
    </row>
    <row r="59" spans="1:9" x14ac:dyDescent="0.25">
      <c r="A59" s="40"/>
      <c r="B59" s="41"/>
      <c r="C59" s="40"/>
    </row>
    <row r="60" spans="1:9" x14ac:dyDescent="0.25">
      <c r="A60" s="14">
        <v>42251</v>
      </c>
      <c r="B60" s="37">
        <v>300</v>
      </c>
      <c r="C60" s="12" t="s">
        <v>81</v>
      </c>
    </row>
    <row r="62" spans="1:9" x14ac:dyDescent="0.25">
      <c r="A62" s="33" t="s">
        <v>16</v>
      </c>
      <c r="B62" s="38">
        <f>SUM(B60:B60)</f>
        <v>300</v>
      </c>
    </row>
    <row r="64" spans="1:9" x14ac:dyDescent="0.25">
      <c r="A64" s="16" t="s">
        <v>17</v>
      </c>
      <c r="B64" s="17">
        <v>11367</v>
      </c>
    </row>
    <row r="65" spans="1:3" x14ac:dyDescent="0.25">
      <c r="A65" s="16" t="s">
        <v>18</v>
      </c>
      <c r="B65" s="18">
        <f>B62</f>
        <v>300</v>
      </c>
    </row>
    <row r="66" spans="1:3" x14ac:dyDescent="0.25">
      <c r="A66" s="16" t="s">
        <v>19</v>
      </c>
      <c r="B66" s="30">
        <f>B64-B65</f>
        <v>11067</v>
      </c>
    </row>
    <row r="69" spans="1:3" x14ac:dyDescent="0.25">
      <c r="A69" s="103" t="s">
        <v>123</v>
      </c>
      <c r="B69" s="103"/>
      <c r="C69" s="103"/>
    </row>
    <row r="71" spans="1:3" ht="15.75" x14ac:dyDescent="0.25">
      <c r="A71" s="24" t="s">
        <v>66</v>
      </c>
      <c r="B71" s="1"/>
      <c r="C71" s="2"/>
    </row>
    <row r="72" spans="1:3" x14ac:dyDescent="0.25">
      <c r="A72" s="10" t="s">
        <v>0</v>
      </c>
      <c r="B72" s="11" t="s">
        <v>1</v>
      </c>
      <c r="C72" s="10" t="s">
        <v>3</v>
      </c>
    </row>
    <row r="73" spans="1:3" x14ac:dyDescent="0.25">
      <c r="A73" s="40"/>
      <c r="B73" s="41"/>
      <c r="C73" s="40"/>
    </row>
    <row r="74" spans="1:3" x14ac:dyDescent="0.25">
      <c r="A74" s="14">
        <v>42254</v>
      </c>
      <c r="B74" s="42">
        <v>200</v>
      </c>
      <c r="C74" s="43" t="s">
        <v>4</v>
      </c>
    </row>
    <row r="75" spans="1:3" x14ac:dyDescent="0.25">
      <c r="A75" s="14">
        <v>42254</v>
      </c>
      <c r="B75" s="37">
        <v>1800</v>
      </c>
      <c r="C75" s="12" t="s">
        <v>82</v>
      </c>
    </row>
    <row r="76" spans="1:3" x14ac:dyDescent="0.25">
      <c r="A76" s="14">
        <v>42254</v>
      </c>
      <c r="B76" s="37">
        <v>600</v>
      </c>
      <c r="C76" s="12" t="s">
        <v>83</v>
      </c>
    </row>
    <row r="77" spans="1:3" x14ac:dyDescent="0.25">
      <c r="A77" s="14">
        <v>42254</v>
      </c>
      <c r="B77" s="37">
        <v>600</v>
      </c>
      <c r="C77" s="12" t="s">
        <v>84</v>
      </c>
    </row>
    <row r="78" spans="1:3" x14ac:dyDescent="0.25">
      <c r="A78" s="14">
        <v>42254</v>
      </c>
      <c r="B78" s="37">
        <v>600</v>
      </c>
      <c r="C78" s="12" t="s">
        <v>85</v>
      </c>
    </row>
    <row r="79" spans="1:3" x14ac:dyDescent="0.25">
      <c r="A79" s="14">
        <v>42254</v>
      </c>
      <c r="B79" s="37">
        <v>600</v>
      </c>
      <c r="C79" s="12" t="s">
        <v>86</v>
      </c>
    </row>
    <row r="80" spans="1:3" x14ac:dyDescent="0.25">
      <c r="A80" s="14">
        <v>42254</v>
      </c>
      <c r="B80" s="37">
        <v>600</v>
      </c>
      <c r="C80" s="12" t="s">
        <v>87</v>
      </c>
    </row>
    <row r="81" spans="1:6" x14ac:dyDescent="0.25">
      <c r="A81" s="14">
        <v>42254</v>
      </c>
      <c r="B81" s="37">
        <v>600</v>
      </c>
      <c r="C81" s="12" t="s">
        <v>88</v>
      </c>
    </row>
    <row r="82" spans="1:6" x14ac:dyDescent="0.25">
      <c r="A82" s="14">
        <v>42254</v>
      </c>
      <c r="B82" s="37">
        <v>600</v>
      </c>
      <c r="C82" s="12" t="s">
        <v>89</v>
      </c>
    </row>
    <row r="83" spans="1:6" x14ac:dyDescent="0.25">
      <c r="A83" s="14">
        <v>42254</v>
      </c>
      <c r="B83" s="37">
        <v>300</v>
      </c>
      <c r="C83" s="12" t="s">
        <v>90</v>
      </c>
    </row>
    <row r="85" spans="1:6" x14ac:dyDescent="0.25">
      <c r="A85" s="33" t="s">
        <v>16</v>
      </c>
      <c r="B85" s="38">
        <f>SUM(B74:B83)</f>
        <v>6500</v>
      </c>
    </row>
    <row r="87" spans="1:6" x14ac:dyDescent="0.25">
      <c r="A87" s="16" t="s">
        <v>17</v>
      </c>
      <c r="B87" s="17">
        <v>11067</v>
      </c>
    </row>
    <row r="88" spans="1:6" x14ac:dyDescent="0.25">
      <c r="A88" s="16" t="s">
        <v>18</v>
      </c>
      <c r="B88" s="18">
        <f>B85</f>
        <v>6500</v>
      </c>
    </row>
    <row r="89" spans="1:6" x14ac:dyDescent="0.25">
      <c r="A89" s="16" t="s">
        <v>19</v>
      </c>
      <c r="B89" s="30">
        <f>B87-B88</f>
        <v>4567</v>
      </c>
    </row>
    <row r="91" spans="1:6" x14ac:dyDescent="0.25">
      <c r="A91" s="55" t="s">
        <v>91</v>
      </c>
      <c r="B91" s="56"/>
      <c r="C91" s="56"/>
    </row>
    <row r="92" spans="1:6" x14ac:dyDescent="0.25">
      <c r="A92" s="55"/>
      <c r="B92" s="56"/>
      <c r="C92" s="56"/>
    </row>
    <row r="93" spans="1:6" x14ac:dyDescent="0.25">
      <c r="A93" s="103" t="s">
        <v>124</v>
      </c>
      <c r="B93" s="103"/>
      <c r="C93" s="103"/>
    </row>
    <row r="94" spans="1:6" x14ac:dyDescent="0.25">
      <c r="A94" s="54"/>
      <c r="B94" s="54"/>
      <c r="C94" s="54"/>
    </row>
    <row r="95" spans="1:6" x14ac:dyDescent="0.25">
      <c r="A95" s="57" t="s">
        <v>92</v>
      </c>
      <c r="B95" s="56"/>
      <c r="C95" s="56"/>
    </row>
    <row r="96" spans="1:6" x14ac:dyDescent="0.25">
      <c r="A96" s="14">
        <v>42255</v>
      </c>
      <c r="B96" s="42">
        <v>278</v>
      </c>
      <c r="C96" s="43" t="s">
        <v>5</v>
      </c>
      <c r="F96" s="5" t="s">
        <v>1</v>
      </c>
    </row>
    <row r="97" spans="1:6" x14ac:dyDescent="0.25">
      <c r="A97" s="14">
        <v>42255</v>
      </c>
      <c r="B97" s="37">
        <v>86</v>
      </c>
      <c r="C97" s="12" t="s">
        <v>25</v>
      </c>
      <c r="E97" s="6" t="s">
        <v>9</v>
      </c>
      <c r="F97" s="1"/>
    </row>
    <row r="98" spans="1:6" x14ac:dyDescent="0.25">
      <c r="A98" s="14">
        <v>42255</v>
      </c>
      <c r="B98" s="37">
        <v>100</v>
      </c>
      <c r="C98" s="12" t="s">
        <v>4</v>
      </c>
      <c r="E98" t="s">
        <v>7</v>
      </c>
      <c r="F98" s="1">
        <v>9</v>
      </c>
    </row>
    <row r="99" spans="1:6" x14ac:dyDescent="0.25">
      <c r="A99" s="26"/>
      <c r="B99" s="58"/>
      <c r="C99" s="28"/>
      <c r="E99" t="s">
        <v>8</v>
      </c>
      <c r="F99" s="1">
        <v>40</v>
      </c>
    </row>
    <row r="100" spans="1:6" x14ac:dyDescent="0.25">
      <c r="A100" s="33" t="s">
        <v>16</v>
      </c>
      <c r="B100" s="38">
        <f>SUM(B96:B98)</f>
        <v>464</v>
      </c>
      <c r="E100" s="6" t="s">
        <v>93</v>
      </c>
      <c r="F100" s="1"/>
    </row>
    <row r="101" spans="1:6" x14ac:dyDescent="0.25">
      <c r="E101" t="s">
        <v>7</v>
      </c>
      <c r="F101" s="1">
        <v>15</v>
      </c>
    </row>
    <row r="102" spans="1:6" x14ac:dyDescent="0.25">
      <c r="A102" s="16" t="s">
        <v>17</v>
      </c>
      <c r="B102" s="17">
        <v>4567</v>
      </c>
      <c r="E102" s="6" t="s">
        <v>94</v>
      </c>
      <c r="F102" s="1"/>
    </row>
    <row r="103" spans="1:6" x14ac:dyDescent="0.25">
      <c r="A103" s="16" t="s">
        <v>18</v>
      </c>
      <c r="B103" s="18">
        <f>B100</f>
        <v>464</v>
      </c>
      <c r="E103" t="s">
        <v>7</v>
      </c>
      <c r="F103" s="1">
        <v>8</v>
      </c>
    </row>
    <row r="104" spans="1:6" x14ac:dyDescent="0.25">
      <c r="A104" s="16" t="s">
        <v>19</v>
      </c>
      <c r="B104" s="30">
        <f>B102-B103</f>
        <v>4103</v>
      </c>
      <c r="E104" s="6" t="s">
        <v>95</v>
      </c>
      <c r="F104" s="1"/>
    </row>
    <row r="105" spans="1:6" x14ac:dyDescent="0.25">
      <c r="A105" s="55"/>
      <c r="B105" s="56"/>
      <c r="C105" s="56"/>
      <c r="E105" t="s">
        <v>12</v>
      </c>
      <c r="F105" s="1">
        <v>8</v>
      </c>
    </row>
    <row r="106" spans="1:6" x14ac:dyDescent="0.25">
      <c r="A106" s="55"/>
      <c r="B106" s="56"/>
      <c r="C106" s="56"/>
      <c r="E106" s="6" t="s">
        <v>96</v>
      </c>
      <c r="F106" s="1"/>
    </row>
    <row r="107" spans="1:6" x14ac:dyDescent="0.25">
      <c r="A107" s="55"/>
      <c r="B107" s="56"/>
      <c r="C107" s="56"/>
      <c r="E107" t="s">
        <v>12</v>
      </c>
      <c r="F107" s="1">
        <v>8</v>
      </c>
    </row>
    <row r="108" spans="1:6" x14ac:dyDescent="0.25">
      <c r="A108" s="55"/>
      <c r="B108" s="56"/>
      <c r="C108" s="56"/>
      <c r="E108" s="6" t="s">
        <v>97</v>
      </c>
      <c r="F108" s="1"/>
    </row>
    <row r="109" spans="1:6" x14ac:dyDescent="0.25">
      <c r="A109" s="55"/>
      <c r="B109" s="56"/>
      <c r="C109" s="56"/>
      <c r="E109" s="7" t="s">
        <v>7</v>
      </c>
      <c r="F109" s="27">
        <v>16</v>
      </c>
    </row>
    <row r="110" spans="1:6" x14ac:dyDescent="0.25">
      <c r="A110" s="55"/>
      <c r="B110" s="56"/>
      <c r="C110" s="56"/>
      <c r="E110" s="6" t="s">
        <v>10</v>
      </c>
      <c r="F110" s="1"/>
    </row>
    <row r="111" spans="1:6" x14ac:dyDescent="0.25">
      <c r="A111" s="55"/>
      <c r="B111" s="56"/>
      <c r="C111" s="56"/>
      <c r="E111" t="s">
        <v>7</v>
      </c>
      <c r="F111" s="1">
        <v>16</v>
      </c>
    </row>
    <row r="112" spans="1:6" x14ac:dyDescent="0.25">
      <c r="A112" s="55"/>
      <c r="B112" s="56"/>
      <c r="C112" s="56"/>
      <c r="E112" s="6" t="s">
        <v>98</v>
      </c>
      <c r="F112" s="1"/>
    </row>
    <row r="113" spans="1:6" x14ac:dyDescent="0.25">
      <c r="A113" s="55"/>
      <c r="B113" s="56"/>
      <c r="C113" s="56"/>
      <c r="E113" t="s">
        <v>99</v>
      </c>
      <c r="F113" s="1">
        <v>60</v>
      </c>
    </row>
    <row r="114" spans="1:6" x14ac:dyDescent="0.25">
      <c r="A114" s="55"/>
      <c r="B114" s="56"/>
      <c r="C114" s="56"/>
      <c r="E114" s="6" t="s">
        <v>100</v>
      </c>
      <c r="F114" s="1"/>
    </row>
    <row r="115" spans="1:6" x14ac:dyDescent="0.25">
      <c r="A115" s="55"/>
      <c r="B115" s="56"/>
      <c r="C115" s="56"/>
      <c r="E115" s="7" t="s">
        <v>12</v>
      </c>
      <c r="F115" s="27">
        <v>8</v>
      </c>
    </row>
    <row r="116" spans="1:6" x14ac:dyDescent="0.25">
      <c r="E116" s="6" t="s">
        <v>101</v>
      </c>
      <c r="F116" s="1"/>
    </row>
    <row r="117" spans="1:6" x14ac:dyDescent="0.25">
      <c r="A117" s="59"/>
      <c r="B117" s="60"/>
      <c r="C117" s="61"/>
      <c r="E117" t="s">
        <v>12</v>
      </c>
      <c r="F117" s="1">
        <v>8</v>
      </c>
    </row>
    <row r="118" spans="1:6" x14ac:dyDescent="0.25">
      <c r="A118" s="45"/>
      <c r="B118" s="27"/>
      <c r="C118" s="45"/>
      <c r="E118" s="6" t="s">
        <v>102</v>
      </c>
      <c r="F118" s="1"/>
    </row>
    <row r="119" spans="1:6" x14ac:dyDescent="0.25">
      <c r="A119" s="62"/>
      <c r="B119" s="63"/>
      <c r="C119" s="45"/>
      <c r="E119" s="7" t="s">
        <v>99</v>
      </c>
      <c r="F119" s="27">
        <v>55</v>
      </c>
    </row>
    <row r="120" spans="1:6" x14ac:dyDescent="0.25">
      <c r="A120" s="45"/>
      <c r="B120" s="45"/>
      <c r="C120" s="45"/>
      <c r="E120" s="6" t="s">
        <v>103</v>
      </c>
      <c r="F120" s="1"/>
    </row>
    <row r="121" spans="1:6" x14ac:dyDescent="0.25">
      <c r="A121" s="106"/>
      <c r="B121" s="106"/>
      <c r="C121" s="106"/>
      <c r="E121" t="s">
        <v>7</v>
      </c>
      <c r="F121" s="8">
        <v>27</v>
      </c>
    </row>
    <row r="122" spans="1:6" x14ac:dyDescent="0.25">
      <c r="A122" s="45"/>
      <c r="B122" s="45"/>
      <c r="C122" s="45"/>
      <c r="E122" s="6" t="s">
        <v>13</v>
      </c>
      <c r="F122" s="9">
        <f>SUM(F97:F121)</f>
        <v>278</v>
      </c>
    </row>
    <row r="123" spans="1:6" ht="15.75" x14ac:dyDescent="0.25">
      <c r="A123" s="64"/>
      <c r="B123" s="27"/>
      <c r="C123" s="28"/>
    </row>
    <row r="124" spans="1:6" x14ac:dyDescent="0.25">
      <c r="A124" s="26"/>
      <c r="B124" s="65"/>
      <c r="C124" s="66"/>
    </row>
    <row r="125" spans="1:6" x14ac:dyDescent="0.25">
      <c r="A125" s="32" t="s">
        <v>104</v>
      </c>
      <c r="B125" s="35">
        <v>9000</v>
      </c>
      <c r="C125" s="31" t="s">
        <v>52</v>
      </c>
    </row>
    <row r="126" spans="1:6" x14ac:dyDescent="0.25">
      <c r="A126" t="s">
        <v>34</v>
      </c>
      <c r="B126" s="8">
        <v>4103</v>
      </c>
    </row>
    <row r="127" spans="1:6" x14ac:dyDescent="0.25">
      <c r="A127" s="34" t="s">
        <v>35</v>
      </c>
      <c r="B127" s="36">
        <f>SUM(B125:B126)</f>
        <v>13103</v>
      </c>
    </row>
    <row r="129" spans="1:3" x14ac:dyDescent="0.25">
      <c r="A129" s="103" t="s">
        <v>125</v>
      </c>
      <c r="B129" s="103"/>
      <c r="C129" s="103"/>
    </row>
    <row r="131" spans="1:3" ht="15.75" x14ac:dyDescent="0.25">
      <c r="A131" s="24" t="s">
        <v>66</v>
      </c>
      <c r="B131" s="1"/>
      <c r="C131" s="2"/>
    </row>
    <row r="132" spans="1:3" x14ac:dyDescent="0.25">
      <c r="A132" s="10" t="s">
        <v>0</v>
      </c>
      <c r="B132" s="11" t="s">
        <v>1</v>
      </c>
      <c r="C132" s="10" t="s">
        <v>3</v>
      </c>
    </row>
    <row r="133" spans="1:3" x14ac:dyDescent="0.25">
      <c r="A133" s="40"/>
      <c r="B133" s="41"/>
      <c r="C133" s="40"/>
    </row>
    <row r="134" spans="1:3" x14ac:dyDescent="0.25">
      <c r="A134" s="14">
        <v>42256</v>
      </c>
      <c r="B134" s="42">
        <v>200</v>
      </c>
      <c r="C134" s="43" t="s">
        <v>4</v>
      </c>
    </row>
    <row r="135" spans="1:3" x14ac:dyDescent="0.25">
      <c r="A135" s="14">
        <v>42256</v>
      </c>
      <c r="B135" s="37">
        <v>1200</v>
      </c>
      <c r="C135" s="12" t="s">
        <v>105</v>
      </c>
    </row>
    <row r="136" spans="1:3" x14ac:dyDescent="0.25">
      <c r="A136" s="14">
        <v>42256</v>
      </c>
      <c r="B136" s="37">
        <v>1200</v>
      </c>
      <c r="C136" s="12" t="s">
        <v>106</v>
      </c>
    </row>
    <row r="137" spans="1:3" x14ac:dyDescent="0.25">
      <c r="A137" s="14">
        <v>42256</v>
      </c>
      <c r="B137" s="37">
        <v>1200</v>
      </c>
      <c r="C137" s="12" t="s">
        <v>107</v>
      </c>
    </row>
    <row r="138" spans="1:3" x14ac:dyDescent="0.25">
      <c r="A138" s="14">
        <v>42256</v>
      </c>
      <c r="B138" s="37">
        <v>1200</v>
      </c>
      <c r="C138" s="12" t="s">
        <v>108</v>
      </c>
    </row>
    <row r="139" spans="1:3" x14ac:dyDescent="0.25">
      <c r="A139" s="14">
        <v>42256</v>
      </c>
      <c r="B139" s="37">
        <v>1200</v>
      </c>
      <c r="C139" s="12" t="s">
        <v>109</v>
      </c>
    </row>
    <row r="140" spans="1:3" x14ac:dyDescent="0.25">
      <c r="A140" s="14">
        <v>42256</v>
      </c>
      <c r="B140" s="37">
        <v>1200</v>
      </c>
      <c r="C140" s="12" t="s">
        <v>110</v>
      </c>
    </row>
    <row r="141" spans="1:3" x14ac:dyDescent="0.25">
      <c r="A141" s="14">
        <v>42256</v>
      </c>
      <c r="B141" s="37">
        <v>1200</v>
      </c>
      <c r="C141" s="12" t="s">
        <v>111</v>
      </c>
    </row>
    <row r="142" spans="1:3" x14ac:dyDescent="0.25">
      <c r="A142" s="14">
        <v>42256</v>
      </c>
      <c r="B142" s="37">
        <v>1200</v>
      </c>
      <c r="C142" s="12" t="s">
        <v>112</v>
      </c>
    </row>
    <row r="143" spans="1:3" x14ac:dyDescent="0.25">
      <c r="A143" s="14">
        <v>42256</v>
      </c>
      <c r="B143" s="37">
        <v>300</v>
      </c>
      <c r="C143" s="12" t="s">
        <v>113</v>
      </c>
    </row>
    <row r="145" spans="1:6" x14ac:dyDescent="0.25">
      <c r="A145" s="33" t="s">
        <v>16</v>
      </c>
      <c r="B145" s="38">
        <f>SUM(B134:B143)</f>
        <v>10100</v>
      </c>
    </row>
    <row r="147" spans="1:6" x14ac:dyDescent="0.25">
      <c r="A147" s="16" t="s">
        <v>17</v>
      </c>
      <c r="B147" s="17">
        <v>13103</v>
      </c>
    </row>
    <row r="148" spans="1:6" x14ac:dyDescent="0.25">
      <c r="A148" s="16" t="s">
        <v>18</v>
      </c>
      <c r="B148" s="18">
        <f>B145</f>
        <v>10100</v>
      </c>
    </row>
    <row r="149" spans="1:6" x14ac:dyDescent="0.25">
      <c r="A149" s="16" t="s">
        <v>19</v>
      </c>
      <c r="B149" s="30">
        <f>B147-B148</f>
        <v>3003</v>
      </c>
    </row>
    <row r="151" spans="1:6" x14ac:dyDescent="0.25">
      <c r="E151" s="67" t="s">
        <v>114</v>
      </c>
    </row>
    <row r="152" spans="1:6" x14ac:dyDescent="0.25">
      <c r="A152" s="57" t="s">
        <v>115</v>
      </c>
      <c r="B152" s="56"/>
      <c r="C152" s="56"/>
    </row>
    <row r="153" spans="1:6" x14ac:dyDescent="0.25">
      <c r="A153" s="14">
        <v>42256</v>
      </c>
      <c r="B153" s="42">
        <v>56</v>
      </c>
      <c r="C153" s="43" t="s">
        <v>5</v>
      </c>
      <c r="F153" s="5" t="s">
        <v>1</v>
      </c>
    </row>
    <row r="154" spans="1:6" x14ac:dyDescent="0.25">
      <c r="A154" s="26"/>
      <c r="B154" s="58"/>
      <c r="C154" s="28"/>
      <c r="E154" s="6" t="s">
        <v>116</v>
      </c>
      <c r="F154" s="1"/>
    </row>
    <row r="155" spans="1:6" x14ac:dyDescent="0.25">
      <c r="A155" s="33" t="s">
        <v>16</v>
      </c>
      <c r="B155" s="38">
        <f>SUM(B153:B153)</f>
        <v>56</v>
      </c>
      <c r="E155" t="s">
        <v>12</v>
      </c>
      <c r="F155" s="1">
        <v>8</v>
      </c>
    </row>
    <row r="156" spans="1:6" x14ac:dyDescent="0.25">
      <c r="E156" s="6" t="s">
        <v>117</v>
      </c>
      <c r="F156" s="1"/>
    </row>
    <row r="157" spans="1:6" x14ac:dyDescent="0.25">
      <c r="A157" s="16" t="s">
        <v>17</v>
      </c>
      <c r="B157" s="17">
        <v>3003</v>
      </c>
      <c r="E157" t="s">
        <v>12</v>
      </c>
      <c r="F157" s="1">
        <v>12</v>
      </c>
    </row>
    <row r="158" spans="1:6" x14ac:dyDescent="0.25">
      <c r="A158" s="16" t="s">
        <v>18</v>
      </c>
      <c r="B158" s="18">
        <f>B155</f>
        <v>56</v>
      </c>
      <c r="E158" s="6" t="s">
        <v>118</v>
      </c>
      <c r="F158" s="1"/>
    </row>
    <row r="159" spans="1:6" x14ac:dyDescent="0.25">
      <c r="A159" s="16" t="s">
        <v>19</v>
      </c>
      <c r="B159" s="30">
        <f>B157-B158</f>
        <v>2947</v>
      </c>
      <c r="E159" t="s">
        <v>12</v>
      </c>
      <c r="F159" s="8">
        <v>12</v>
      </c>
    </row>
    <row r="160" spans="1:6" x14ac:dyDescent="0.25">
      <c r="E160" s="6" t="s">
        <v>13</v>
      </c>
      <c r="F160" s="9">
        <f>SUM(F155:F159)</f>
        <v>32</v>
      </c>
    </row>
    <row r="161" spans="1:6" x14ac:dyDescent="0.25">
      <c r="F161" s="1"/>
    </row>
    <row r="162" spans="1:6" x14ac:dyDescent="0.25">
      <c r="E162" s="6"/>
      <c r="F162" s="1"/>
    </row>
    <row r="163" spans="1:6" x14ac:dyDescent="0.25">
      <c r="E163" s="67" t="s">
        <v>119</v>
      </c>
    </row>
    <row r="165" spans="1:6" x14ac:dyDescent="0.25">
      <c r="F165" s="5" t="s">
        <v>1</v>
      </c>
    </row>
    <row r="166" spans="1:6" x14ac:dyDescent="0.25">
      <c r="E166" s="6" t="s">
        <v>120</v>
      </c>
      <c r="F166" s="1"/>
    </row>
    <row r="167" spans="1:6" x14ac:dyDescent="0.25">
      <c r="E167" t="s">
        <v>12</v>
      </c>
      <c r="F167" s="1">
        <v>12</v>
      </c>
    </row>
    <row r="168" spans="1:6" x14ac:dyDescent="0.25">
      <c r="E168" s="6" t="s">
        <v>117</v>
      </c>
      <c r="F168" s="1"/>
    </row>
    <row r="169" spans="1:6" x14ac:dyDescent="0.25">
      <c r="E169" t="s">
        <v>12</v>
      </c>
      <c r="F169" s="8">
        <v>12</v>
      </c>
    </row>
    <row r="170" spans="1:6" x14ac:dyDescent="0.25">
      <c r="E170" s="6" t="s">
        <v>13</v>
      </c>
      <c r="F170" s="9">
        <f>SUM(F167:F169)</f>
        <v>24</v>
      </c>
    </row>
    <row r="173" spans="1:6" ht="16.5" thickBot="1" x14ac:dyDescent="0.3">
      <c r="E173" s="67" t="s">
        <v>121</v>
      </c>
      <c r="F173" s="68">
        <f>SUM(F160+F170)</f>
        <v>56</v>
      </c>
    </row>
    <row r="174" spans="1:6" ht="15.75" thickTop="1" x14ac:dyDescent="0.25"/>
    <row r="176" spans="1:6" x14ac:dyDescent="0.25">
      <c r="A176" s="103" t="s">
        <v>129</v>
      </c>
      <c r="B176" s="103"/>
      <c r="C176" s="103"/>
    </row>
    <row r="178" spans="1:6" x14ac:dyDescent="0.25">
      <c r="A178" s="57" t="s">
        <v>126</v>
      </c>
      <c r="B178" s="56"/>
      <c r="C178" s="56"/>
    </row>
    <row r="179" spans="1:6" x14ac:dyDescent="0.25">
      <c r="A179" s="14">
        <v>42257</v>
      </c>
      <c r="B179" s="42">
        <v>130</v>
      </c>
      <c r="C179" s="43" t="s">
        <v>5</v>
      </c>
      <c r="F179" s="5" t="s">
        <v>1</v>
      </c>
    </row>
    <row r="180" spans="1:6" x14ac:dyDescent="0.25">
      <c r="A180" s="14">
        <v>42257</v>
      </c>
      <c r="B180" s="37">
        <v>121</v>
      </c>
      <c r="C180" s="12" t="s">
        <v>25</v>
      </c>
      <c r="E180" s="6" t="s">
        <v>9</v>
      </c>
      <c r="F180" s="1"/>
    </row>
    <row r="181" spans="1:6" x14ac:dyDescent="0.25">
      <c r="A181" s="14">
        <v>42257</v>
      </c>
      <c r="B181" s="37">
        <v>200</v>
      </c>
      <c r="C181" s="12" t="s">
        <v>4</v>
      </c>
      <c r="E181" t="s">
        <v>7</v>
      </c>
      <c r="F181" s="1">
        <v>9</v>
      </c>
    </row>
    <row r="182" spans="1:6" x14ac:dyDescent="0.25">
      <c r="A182" s="26"/>
      <c r="B182" s="58"/>
      <c r="C182" s="28"/>
      <c r="E182" t="s">
        <v>8</v>
      </c>
      <c r="F182" s="1">
        <v>40</v>
      </c>
    </row>
    <row r="183" spans="1:6" x14ac:dyDescent="0.25">
      <c r="A183" s="33" t="s">
        <v>16</v>
      </c>
      <c r="B183" s="38">
        <f>SUM(B179:B181)</f>
        <v>451</v>
      </c>
      <c r="E183" s="6" t="s">
        <v>10</v>
      </c>
      <c r="F183" s="1"/>
    </row>
    <row r="184" spans="1:6" x14ac:dyDescent="0.25">
      <c r="E184" t="s">
        <v>7</v>
      </c>
      <c r="F184" s="1">
        <v>16</v>
      </c>
    </row>
    <row r="185" spans="1:6" x14ac:dyDescent="0.25">
      <c r="A185" s="16" t="s">
        <v>17</v>
      </c>
      <c r="B185" s="17">
        <v>2947</v>
      </c>
      <c r="E185" s="6" t="s">
        <v>95</v>
      </c>
      <c r="F185" s="1"/>
    </row>
    <row r="186" spans="1:6" x14ac:dyDescent="0.25">
      <c r="A186" s="16" t="s">
        <v>18</v>
      </c>
      <c r="B186" s="18">
        <f>B183</f>
        <v>451</v>
      </c>
      <c r="E186" t="s">
        <v>12</v>
      </c>
      <c r="F186" s="1">
        <v>8</v>
      </c>
    </row>
    <row r="187" spans="1:6" x14ac:dyDescent="0.25">
      <c r="A187" s="16" t="s">
        <v>19</v>
      </c>
      <c r="B187" s="30">
        <f>B185-B186</f>
        <v>2496</v>
      </c>
      <c r="E187" s="6" t="s">
        <v>127</v>
      </c>
      <c r="F187" s="1"/>
    </row>
    <row r="188" spans="1:6" x14ac:dyDescent="0.25">
      <c r="A188" s="55"/>
      <c r="B188" s="56"/>
      <c r="C188" s="56"/>
      <c r="E188" t="s">
        <v>12</v>
      </c>
      <c r="F188" s="1">
        <v>8</v>
      </c>
    </row>
    <row r="189" spans="1:6" x14ac:dyDescent="0.25">
      <c r="A189" s="55"/>
      <c r="B189" s="56"/>
      <c r="C189" s="56"/>
      <c r="E189" s="6" t="s">
        <v>128</v>
      </c>
      <c r="F189" s="1"/>
    </row>
    <row r="190" spans="1:6" x14ac:dyDescent="0.25">
      <c r="A190" s="55"/>
      <c r="B190" s="56"/>
      <c r="C190" s="56"/>
      <c r="E190" t="s">
        <v>12</v>
      </c>
      <c r="F190" s="1">
        <v>22</v>
      </c>
    </row>
    <row r="191" spans="1:6" x14ac:dyDescent="0.25">
      <c r="A191" s="55"/>
      <c r="B191" s="56"/>
      <c r="C191" s="56"/>
      <c r="E191" s="6" t="s">
        <v>103</v>
      </c>
      <c r="F191" s="1"/>
    </row>
    <row r="192" spans="1:6" x14ac:dyDescent="0.25">
      <c r="A192" s="55"/>
      <c r="B192" s="56"/>
      <c r="C192" s="56"/>
      <c r="E192" s="7" t="s">
        <v>7</v>
      </c>
      <c r="F192" s="8">
        <v>27</v>
      </c>
    </row>
    <row r="193" spans="1:6" x14ac:dyDescent="0.25">
      <c r="A193" s="45"/>
      <c r="B193" s="45"/>
      <c r="C193" s="45"/>
      <c r="E193" s="6" t="s">
        <v>13</v>
      </c>
      <c r="F193" s="9">
        <f>SUM(F180:F192)</f>
        <v>130</v>
      </c>
    </row>
    <row r="197" spans="1:6" x14ac:dyDescent="0.25">
      <c r="A197" s="103" t="s">
        <v>130</v>
      </c>
      <c r="B197" s="103"/>
      <c r="C197" s="103"/>
    </row>
    <row r="199" spans="1:6" x14ac:dyDescent="0.25">
      <c r="A199" s="57" t="s">
        <v>66</v>
      </c>
      <c r="B199" s="56"/>
      <c r="C199" s="56"/>
    </row>
    <row r="200" spans="1:6" x14ac:dyDescent="0.25">
      <c r="A200" s="14">
        <v>42258</v>
      </c>
      <c r="B200" s="42">
        <v>200</v>
      </c>
      <c r="C200" s="43" t="s">
        <v>4</v>
      </c>
    </row>
    <row r="201" spans="1:6" x14ac:dyDescent="0.25">
      <c r="A201" s="14">
        <v>42258</v>
      </c>
      <c r="B201" s="37">
        <v>300</v>
      </c>
      <c r="C201" s="12" t="s">
        <v>131</v>
      </c>
    </row>
    <row r="202" spans="1:6" x14ac:dyDescent="0.25">
      <c r="A202" s="26"/>
      <c r="B202" s="58"/>
      <c r="C202" s="28"/>
    </row>
    <row r="203" spans="1:6" x14ac:dyDescent="0.25">
      <c r="A203" s="33" t="s">
        <v>16</v>
      </c>
      <c r="B203" s="38">
        <f>SUM(B200:B201)</f>
        <v>500</v>
      </c>
    </row>
    <row r="205" spans="1:6" x14ac:dyDescent="0.25">
      <c r="A205" s="16" t="s">
        <v>17</v>
      </c>
      <c r="B205" s="17">
        <v>2496</v>
      </c>
    </row>
    <row r="206" spans="1:6" x14ac:dyDescent="0.25">
      <c r="A206" s="16" t="s">
        <v>18</v>
      </c>
      <c r="B206" s="18">
        <f>B203</f>
        <v>500</v>
      </c>
    </row>
    <row r="207" spans="1:6" x14ac:dyDescent="0.25">
      <c r="A207" s="16" t="s">
        <v>19</v>
      </c>
      <c r="B207" s="30">
        <f>B205-B206</f>
        <v>1996</v>
      </c>
    </row>
    <row r="209" spans="1:9" x14ac:dyDescent="0.25">
      <c r="A209" s="23"/>
      <c r="B209" s="23"/>
      <c r="C209" s="23"/>
      <c r="D209" s="23"/>
      <c r="E209" s="23"/>
      <c r="F209" s="23"/>
      <c r="G209" s="23"/>
      <c r="H209" s="23"/>
      <c r="I209" s="23"/>
    </row>
    <row r="211" spans="1:9" x14ac:dyDescent="0.25">
      <c r="A211" s="32" t="s">
        <v>104</v>
      </c>
      <c r="B211" s="35">
        <v>10000</v>
      </c>
      <c r="C211" s="31" t="s">
        <v>64</v>
      </c>
    </row>
    <row r="212" spans="1:9" x14ac:dyDescent="0.25">
      <c r="A212" t="s">
        <v>34</v>
      </c>
      <c r="B212" s="8">
        <v>1996</v>
      </c>
    </row>
    <row r="213" spans="1:9" x14ac:dyDescent="0.25">
      <c r="A213" s="34" t="s">
        <v>35</v>
      </c>
      <c r="B213" s="36">
        <f>SUM(B211:B212)</f>
        <v>11996</v>
      </c>
    </row>
    <row r="215" spans="1:9" x14ac:dyDescent="0.25">
      <c r="A215" s="103" t="s">
        <v>132</v>
      </c>
      <c r="B215" s="103"/>
      <c r="C215" s="103"/>
    </row>
    <row r="217" spans="1:9" ht="15.75" x14ac:dyDescent="0.25">
      <c r="A217" s="24" t="s">
        <v>66</v>
      </c>
      <c r="B217" s="1"/>
      <c r="C217" s="2"/>
    </row>
    <row r="218" spans="1:9" x14ac:dyDescent="0.25">
      <c r="A218" s="10" t="s">
        <v>0</v>
      </c>
      <c r="B218" s="11" t="s">
        <v>1</v>
      </c>
      <c r="C218" s="10" t="s">
        <v>3</v>
      </c>
    </row>
    <row r="219" spans="1:9" x14ac:dyDescent="0.25">
      <c r="A219" s="40"/>
      <c r="B219" s="41"/>
      <c r="C219" s="40"/>
    </row>
    <row r="220" spans="1:9" x14ac:dyDescent="0.25">
      <c r="A220" s="14">
        <v>42261</v>
      </c>
      <c r="B220" s="42">
        <v>200</v>
      </c>
      <c r="C220" s="43" t="s">
        <v>4</v>
      </c>
    </row>
    <row r="221" spans="1:9" x14ac:dyDescent="0.25">
      <c r="A221" s="14">
        <v>42261</v>
      </c>
      <c r="B221" s="37">
        <v>900</v>
      </c>
      <c r="C221" s="12" t="s">
        <v>148</v>
      </c>
    </row>
    <row r="222" spans="1:9" x14ac:dyDescent="0.25">
      <c r="A222" s="14">
        <v>42261</v>
      </c>
      <c r="B222" s="37">
        <v>1000</v>
      </c>
      <c r="C222" s="12" t="s">
        <v>149</v>
      </c>
    </row>
    <row r="223" spans="1:9" x14ac:dyDescent="0.25">
      <c r="A223" s="14">
        <v>42261</v>
      </c>
      <c r="B223" s="37">
        <v>1000</v>
      </c>
      <c r="C223" s="12" t="s">
        <v>150</v>
      </c>
    </row>
    <row r="224" spans="1:9" x14ac:dyDescent="0.25">
      <c r="A224" s="14">
        <v>42261</v>
      </c>
      <c r="B224" s="37">
        <v>1000</v>
      </c>
      <c r="C224" s="12" t="s">
        <v>151</v>
      </c>
    </row>
    <row r="225" spans="1:3" x14ac:dyDescent="0.25">
      <c r="A225" s="14">
        <v>42261</v>
      </c>
      <c r="B225" s="37">
        <v>1000</v>
      </c>
      <c r="C225" s="12" t="s">
        <v>152</v>
      </c>
    </row>
    <row r="226" spans="1:3" x14ac:dyDescent="0.25">
      <c r="A226" s="14">
        <v>42261</v>
      </c>
      <c r="B226" s="37">
        <v>1000</v>
      </c>
      <c r="C226" s="12" t="s">
        <v>153</v>
      </c>
    </row>
    <row r="227" spans="1:3" x14ac:dyDescent="0.25">
      <c r="A227" s="14">
        <v>42261</v>
      </c>
      <c r="B227" s="37">
        <v>850</v>
      </c>
      <c r="C227" s="12" t="s">
        <v>154</v>
      </c>
    </row>
    <row r="228" spans="1:3" x14ac:dyDescent="0.25">
      <c r="A228" s="14">
        <v>42261</v>
      </c>
      <c r="B228" s="37">
        <v>1000</v>
      </c>
      <c r="C228" s="12" t="s">
        <v>155</v>
      </c>
    </row>
    <row r="229" spans="1:3" x14ac:dyDescent="0.25">
      <c r="A229" s="14">
        <v>42261</v>
      </c>
      <c r="B229" s="37">
        <v>1000</v>
      </c>
      <c r="C229" s="12" t="s">
        <v>156</v>
      </c>
    </row>
    <row r="230" spans="1:3" x14ac:dyDescent="0.25">
      <c r="A230" s="14">
        <v>42261</v>
      </c>
      <c r="B230" s="37">
        <v>1000</v>
      </c>
      <c r="C230" s="12" t="s">
        <v>157</v>
      </c>
    </row>
    <row r="231" spans="1:3" x14ac:dyDescent="0.25">
      <c r="A231" s="14">
        <v>42261</v>
      </c>
      <c r="B231" s="37">
        <v>1000</v>
      </c>
      <c r="C231" s="12" t="s">
        <v>158</v>
      </c>
    </row>
    <row r="232" spans="1:3" x14ac:dyDescent="0.25">
      <c r="A232" s="14">
        <v>42261</v>
      </c>
      <c r="B232" s="37">
        <v>300</v>
      </c>
      <c r="C232" s="12" t="s">
        <v>133</v>
      </c>
    </row>
    <row r="234" spans="1:3" x14ac:dyDescent="0.25">
      <c r="A234" s="33" t="s">
        <v>16</v>
      </c>
      <c r="B234" s="38">
        <f>SUM(B220:B232)</f>
        <v>11250</v>
      </c>
    </row>
    <row r="236" spans="1:3" x14ac:dyDescent="0.25">
      <c r="A236" s="16" t="s">
        <v>17</v>
      </c>
      <c r="B236" s="17">
        <v>11996</v>
      </c>
    </row>
    <row r="237" spans="1:3" x14ac:dyDescent="0.25">
      <c r="A237" s="16" t="s">
        <v>18</v>
      </c>
      <c r="B237" s="18">
        <f>B234</f>
        <v>11250</v>
      </c>
    </row>
    <row r="238" spans="1:3" x14ac:dyDescent="0.25">
      <c r="A238" s="16" t="s">
        <v>19</v>
      </c>
      <c r="B238" s="30">
        <f>B236-B237</f>
        <v>746</v>
      </c>
    </row>
    <row r="239" spans="1:3" s="44" customFormat="1" x14ac:dyDescent="0.25">
      <c r="A239" s="70" t="s">
        <v>46</v>
      </c>
      <c r="B239" s="71">
        <v>9000</v>
      </c>
    </row>
    <row r="240" spans="1:3" ht="15.75" thickBot="1" x14ac:dyDescent="0.3">
      <c r="A240" s="16" t="s">
        <v>35</v>
      </c>
      <c r="B240" s="39">
        <f>B238+B239</f>
        <v>9746</v>
      </c>
    </row>
    <row r="241" spans="1:9" ht="15.75" thickTop="1" x14ac:dyDescent="0.25"/>
    <row r="242" spans="1:9" x14ac:dyDescent="0.25">
      <c r="A242" s="55" t="s">
        <v>134</v>
      </c>
    </row>
    <row r="243" spans="1:9" x14ac:dyDescent="0.25">
      <c r="A243" s="55" t="s">
        <v>135</v>
      </c>
    </row>
    <row r="244" spans="1:9" x14ac:dyDescent="0.25">
      <c r="A244" s="55"/>
    </row>
    <row r="245" spans="1:9" x14ac:dyDescent="0.25">
      <c r="A245" s="55"/>
    </row>
    <row r="246" spans="1:9" x14ac:dyDescent="0.25">
      <c r="A246" s="23"/>
      <c r="B246" s="23"/>
      <c r="C246" s="23"/>
      <c r="D246" s="23"/>
      <c r="E246" s="23"/>
      <c r="F246" s="23"/>
      <c r="G246" s="23"/>
      <c r="H246" s="23"/>
      <c r="I246" s="23"/>
    </row>
    <row r="247" spans="1:9" s="44" customFormat="1" x14ac:dyDescent="0.25"/>
    <row r="248" spans="1:9" x14ac:dyDescent="0.25">
      <c r="A248" s="103" t="s">
        <v>147</v>
      </c>
      <c r="B248" s="103"/>
      <c r="C248" s="103"/>
    </row>
    <row r="249" spans="1:9" x14ac:dyDescent="0.25">
      <c r="A249" s="69"/>
      <c r="B249" s="69"/>
      <c r="C249" s="69"/>
    </row>
    <row r="250" spans="1:9" ht="15.75" x14ac:dyDescent="0.25">
      <c r="A250" s="24" t="s">
        <v>66</v>
      </c>
      <c r="B250" s="1"/>
      <c r="C250" s="2"/>
    </row>
    <row r="251" spans="1:9" x14ac:dyDescent="0.25">
      <c r="A251" s="10" t="s">
        <v>0</v>
      </c>
      <c r="B251" s="11" t="s">
        <v>1</v>
      </c>
      <c r="C251" s="10" t="s">
        <v>3</v>
      </c>
    </row>
    <row r="252" spans="1:9" x14ac:dyDescent="0.25">
      <c r="A252" s="40"/>
      <c r="B252" s="41"/>
      <c r="C252" s="40"/>
    </row>
    <row r="253" spans="1:9" x14ac:dyDescent="0.25">
      <c r="A253" s="14">
        <v>42262</v>
      </c>
      <c r="B253" s="42">
        <v>950</v>
      </c>
      <c r="C253" s="43" t="s">
        <v>136</v>
      </c>
    </row>
    <row r="254" spans="1:9" x14ac:dyDescent="0.25">
      <c r="A254" s="14">
        <v>42262</v>
      </c>
      <c r="B254" s="37">
        <v>800</v>
      </c>
      <c r="C254" s="12" t="s">
        <v>137</v>
      </c>
    </row>
    <row r="255" spans="1:9" x14ac:dyDescent="0.25">
      <c r="A255" s="14">
        <v>42262</v>
      </c>
      <c r="B255" s="37">
        <v>800</v>
      </c>
      <c r="C255" s="12" t="s">
        <v>138</v>
      </c>
    </row>
    <row r="256" spans="1:9" x14ac:dyDescent="0.25">
      <c r="A256" s="14">
        <v>42262</v>
      </c>
      <c r="B256" s="37">
        <v>800</v>
      </c>
      <c r="C256" s="12" t="s">
        <v>139</v>
      </c>
    </row>
    <row r="257" spans="1:3" x14ac:dyDescent="0.25">
      <c r="A257" s="14">
        <v>42262</v>
      </c>
      <c r="B257" s="37">
        <v>800</v>
      </c>
      <c r="C257" s="12" t="s">
        <v>140</v>
      </c>
    </row>
    <row r="258" spans="1:3" x14ac:dyDescent="0.25">
      <c r="A258" s="14">
        <v>42262</v>
      </c>
      <c r="B258" s="37">
        <v>800</v>
      </c>
      <c r="C258" s="12" t="s">
        <v>141</v>
      </c>
    </row>
    <row r="259" spans="1:3" x14ac:dyDescent="0.25">
      <c r="A259" s="14">
        <v>42262</v>
      </c>
      <c r="B259" s="37">
        <v>800</v>
      </c>
      <c r="C259" s="12" t="s">
        <v>142</v>
      </c>
    </row>
    <row r="260" spans="1:3" x14ac:dyDescent="0.25">
      <c r="A260" s="14">
        <v>42262</v>
      </c>
      <c r="B260" s="37">
        <v>800</v>
      </c>
      <c r="C260" s="12" t="s">
        <v>143</v>
      </c>
    </row>
    <row r="261" spans="1:3" x14ac:dyDescent="0.25">
      <c r="A261" s="14">
        <v>42262</v>
      </c>
      <c r="B261" s="37">
        <v>800</v>
      </c>
      <c r="C261" s="12" t="s">
        <v>144</v>
      </c>
    </row>
    <row r="262" spans="1:3" x14ac:dyDescent="0.25">
      <c r="A262" s="14">
        <v>42262</v>
      </c>
      <c r="B262" s="37">
        <v>800</v>
      </c>
      <c r="C262" s="12" t="s">
        <v>145</v>
      </c>
    </row>
    <row r="263" spans="1:3" x14ac:dyDescent="0.25">
      <c r="A263" s="14">
        <v>42262</v>
      </c>
      <c r="B263" s="37">
        <v>800</v>
      </c>
      <c r="C263" s="12" t="s">
        <v>146</v>
      </c>
    </row>
    <row r="265" spans="1:3" x14ac:dyDescent="0.25">
      <c r="A265" s="33" t="s">
        <v>16</v>
      </c>
      <c r="B265" s="38">
        <f>SUM(B253:B263)</f>
        <v>8950</v>
      </c>
    </row>
    <row r="267" spans="1:3" x14ac:dyDescent="0.25">
      <c r="A267" s="16" t="s">
        <v>17</v>
      </c>
      <c r="B267" s="17">
        <v>9746</v>
      </c>
    </row>
    <row r="268" spans="1:3" x14ac:dyDescent="0.25">
      <c r="A268" s="16" t="s">
        <v>18</v>
      </c>
      <c r="B268" s="18">
        <f>B265</f>
        <v>8950</v>
      </c>
    </row>
    <row r="269" spans="1:3" x14ac:dyDescent="0.25">
      <c r="A269" s="16" t="s">
        <v>19</v>
      </c>
      <c r="B269" s="30">
        <f>B267-B268</f>
        <v>796</v>
      </c>
    </row>
    <row r="271" spans="1:3" x14ac:dyDescent="0.25">
      <c r="A271" s="103" t="s">
        <v>159</v>
      </c>
      <c r="B271" s="103"/>
      <c r="C271" s="103"/>
    </row>
    <row r="272" spans="1:3" x14ac:dyDescent="0.25">
      <c r="A272" s="69"/>
      <c r="B272" s="69"/>
      <c r="C272" s="69"/>
    </row>
    <row r="273" spans="1:9" x14ac:dyDescent="0.25">
      <c r="A273" s="57" t="s">
        <v>160</v>
      </c>
      <c r="B273" s="56"/>
      <c r="C273" s="56"/>
      <c r="E273" t="s">
        <v>162</v>
      </c>
      <c r="H273" t="s">
        <v>175</v>
      </c>
    </row>
    <row r="274" spans="1:9" x14ac:dyDescent="0.25">
      <c r="A274" s="14">
        <v>42262</v>
      </c>
      <c r="B274" s="42">
        <v>122</v>
      </c>
      <c r="C274" s="43" t="s">
        <v>161</v>
      </c>
      <c r="F274" s="5" t="s">
        <v>1</v>
      </c>
      <c r="I274" s="5" t="s">
        <v>1</v>
      </c>
    </row>
    <row r="275" spans="1:9" x14ac:dyDescent="0.25">
      <c r="A275" s="14">
        <v>42262</v>
      </c>
      <c r="B275" s="37">
        <v>139</v>
      </c>
      <c r="C275" s="12" t="s">
        <v>25</v>
      </c>
      <c r="E275" s="6" t="s">
        <v>163</v>
      </c>
      <c r="F275" s="1"/>
      <c r="H275" s="6" t="s">
        <v>176</v>
      </c>
      <c r="I275" s="1"/>
    </row>
    <row r="276" spans="1:9" x14ac:dyDescent="0.25">
      <c r="A276" s="14">
        <v>42262</v>
      </c>
      <c r="B276" s="37">
        <v>301</v>
      </c>
      <c r="C276" s="12" t="s">
        <v>162</v>
      </c>
      <c r="E276" t="s">
        <v>7</v>
      </c>
      <c r="F276" s="1">
        <v>9</v>
      </c>
      <c r="H276" t="s">
        <v>7</v>
      </c>
      <c r="I276" s="1">
        <v>12</v>
      </c>
    </row>
    <row r="277" spans="1:9" x14ac:dyDescent="0.25">
      <c r="A277" s="14">
        <v>42262</v>
      </c>
      <c r="B277" s="37">
        <v>101</v>
      </c>
      <c r="C277" s="12" t="s">
        <v>183</v>
      </c>
      <c r="E277" t="s">
        <v>12</v>
      </c>
      <c r="F277" s="1">
        <v>15</v>
      </c>
      <c r="H277" s="6" t="s">
        <v>177</v>
      </c>
      <c r="I277" s="1"/>
    </row>
    <row r="278" spans="1:9" x14ac:dyDescent="0.25">
      <c r="A278" s="33"/>
      <c r="B278" s="38"/>
      <c r="E278" s="6" t="s">
        <v>164</v>
      </c>
      <c r="F278" s="1"/>
      <c r="H278" t="s">
        <v>12</v>
      </c>
      <c r="I278" s="1">
        <v>8</v>
      </c>
    </row>
    <row r="279" spans="1:9" x14ac:dyDescent="0.25">
      <c r="A279" s="33" t="s">
        <v>16</v>
      </c>
      <c r="B279" s="38">
        <f>SUM(B274:B277)</f>
        <v>663</v>
      </c>
      <c r="E279" t="s">
        <v>12</v>
      </c>
      <c r="F279" s="1">
        <v>8</v>
      </c>
      <c r="H279" s="6" t="s">
        <v>180</v>
      </c>
      <c r="I279" s="1"/>
    </row>
    <row r="280" spans="1:9" x14ac:dyDescent="0.25">
      <c r="E280" s="6" t="s">
        <v>165</v>
      </c>
      <c r="F280" s="1"/>
      <c r="H280" t="s">
        <v>12</v>
      </c>
      <c r="I280" s="1">
        <v>8</v>
      </c>
    </row>
    <row r="281" spans="1:9" x14ac:dyDescent="0.25">
      <c r="A281" s="16" t="s">
        <v>17</v>
      </c>
      <c r="B281" s="17">
        <v>796</v>
      </c>
      <c r="E281" t="s">
        <v>12</v>
      </c>
      <c r="F281" s="1">
        <v>8</v>
      </c>
      <c r="H281" s="6" t="s">
        <v>164</v>
      </c>
      <c r="I281" s="1"/>
    </row>
    <row r="282" spans="1:9" x14ac:dyDescent="0.25">
      <c r="A282" s="16" t="s">
        <v>18</v>
      </c>
      <c r="B282" s="18">
        <f>B279</f>
        <v>663</v>
      </c>
      <c r="E282" s="6" t="s">
        <v>179</v>
      </c>
      <c r="F282" s="1"/>
      <c r="H282" t="s">
        <v>12</v>
      </c>
      <c r="I282" s="1">
        <v>8</v>
      </c>
    </row>
    <row r="283" spans="1:9" x14ac:dyDescent="0.25">
      <c r="A283" s="16" t="s">
        <v>19</v>
      </c>
      <c r="B283" s="30">
        <f>B281-B282</f>
        <v>133</v>
      </c>
      <c r="C283" s="56"/>
      <c r="E283" t="s">
        <v>12</v>
      </c>
      <c r="F283" s="1">
        <v>8</v>
      </c>
      <c r="H283" s="6" t="s">
        <v>165</v>
      </c>
      <c r="I283" s="1"/>
    </row>
    <row r="284" spans="1:9" x14ac:dyDescent="0.25">
      <c r="A284" s="55"/>
      <c r="B284" s="56"/>
      <c r="C284" s="56"/>
      <c r="E284" s="6" t="s">
        <v>178</v>
      </c>
      <c r="F284" s="1"/>
      <c r="H284" t="s">
        <v>12</v>
      </c>
      <c r="I284" s="1">
        <v>8</v>
      </c>
    </row>
    <row r="285" spans="1:9" x14ac:dyDescent="0.25">
      <c r="A285" s="55"/>
      <c r="B285" s="56"/>
      <c r="C285" s="56"/>
      <c r="E285" t="s">
        <v>12</v>
      </c>
      <c r="F285" s="1">
        <v>8</v>
      </c>
      <c r="H285" s="6" t="s">
        <v>179</v>
      </c>
      <c r="I285" s="1"/>
    </row>
    <row r="286" spans="1:9" x14ac:dyDescent="0.25">
      <c r="A286" s="55"/>
      <c r="B286" s="56"/>
      <c r="C286" s="56"/>
      <c r="E286" s="6" t="s">
        <v>166</v>
      </c>
      <c r="F286" s="1"/>
      <c r="H286" t="s">
        <v>12</v>
      </c>
      <c r="I286" s="1">
        <v>8</v>
      </c>
    </row>
    <row r="287" spans="1:9" x14ac:dyDescent="0.25">
      <c r="A287" s="55"/>
      <c r="B287" s="56"/>
      <c r="C287" s="56"/>
      <c r="E287" s="7" t="s">
        <v>7</v>
      </c>
      <c r="F287" s="27">
        <v>30</v>
      </c>
      <c r="H287" s="6" t="s">
        <v>178</v>
      </c>
      <c r="I287" s="1"/>
    </row>
    <row r="288" spans="1:9" x14ac:dyDescent="0.25">
      <c r="A288" s="55"/>
      <c r="B288" s="56"/>
      <c r="C288" s="56"/>
      <c r="E288" s="6" t="s">
        <v>167</v>
      </c>
      <c r="F288" s="1"/>
      <c r="H288" t="s">
        <v>12</v>
      </c>
      <c r="I288" s="1">
        <v>8</v>
      </c>
    </row>
    <row r="289" spans="1:9" x14ac:dyDescent="0.25">
      <c r="A289" s="55"/>
      <c r="B289" s="56"/>
      <c r="C289" s="56"/>
      <c r="E289" t="s">
        <v>7</v>
      </c>
      <c r="F289" s="1">
        <v>20</v>
      </c>
      <c r="H289" s="6" t="s">
        <v>168</v>
      </c>
      <c r="I289" s="1"/>
    </row>
    <row r="290" spans="1:9" x14ac:dyDescent="0.25">
      <c r="A290" s="55"/>
      <c r="B290" s="56"/>
      <c r="C290" s="56"/>
      <c r="E290" s="6" t="s">
        <v>168</v>
      </c>
      <c r="F290" s="1"/>
      <c r="H290" t="s">
        <v>12</v>
      </c>
      <c r="I290" s="1">
        <v>9</v>
      </c>
    </row>
    <row r="291" spans="1:9" x14ac:dyDescent="0.25">
      <c r="A291" s="55"/>
      <c r="B291" s="56"/>
      <c r="C291" s="56"/>
      <c r="E291" t="s">
        <v>12</v>
      </c>
      <c r="F291" s="1">
        <v>9</v>
      </c>
      <c r="H291" s="6" t="s">
        <v>169</v>
      </c>
      <c r="I291" s="1"/>
    </row>
    <row r="292" spans="1:9" x14ac:dyDescent="0.25">
      <c r="A292" s="55"/>
      <c r="B292" s="56"/>
      <c r="C292" s="56"/>
      <c r="E292" s="6" t="s">
        <v>169</v>
      </c>
      <c r="F292" s="1"/>
      <c r="H292" s="7" t="s">
        <v>7</v>
      </c>
      <c r="I292" s="27">
        <v>16</v>
      </c>
    </row>
    <row r="293" spans="1:9" x14ac:dyDescent="0.25">
      <c r="A293" s="55"/>
      <c r="B293" s="56"/>
      <c r="C293" s="56"/>
      <c r="E293" s="7" t="s">
        <v>7</v>
      </c>
      <c r="F293" s="27">
        <v>16</v>
      </c>
      <c r="H293" s="6" t="s">
        <v>170</v>
      </c>
      <c r="I293" s="1"/>
    </row>
    <row r="294" spans="1:9" x14ac:dyDescent="0.25">
      <c r="E294" s="6" t="s">
        <v>170</v>
      </c>
      <c r="F294" s="1"/>
      <c r="H294" t="s">
        <v>7</v>
      </c>
      <c r="I294" s="1">
        <v>16</v>
      </c>
    </row>
    <row r="295" spans="1:9" x14ac:dyDescent="0.25">
      <c r="A295" s="59"/>
      <c r="B295" s="60"/>
      <c r="C295" s="61"/>
      <c r="E295" t="s">
        <v>7</v>
      </c>
      <c r="F295" s="1">
        <v>16</v>
      </c>
      <c r="H295" s="6" t="s">
        <v>181</v>
      </c>
      <c r="I295" s="1"/>
    </row>
    <row r="296" spans="1:9" x14ac:dyDescent="0.25">
      <c r="A296" s="45"/>
      <c r="B296" s="27"/>
      <c r="C296" s="45"/>
      <c r="E296" s="6" t="s">
        <v>171</v>
      </c>
      <c r="F296" s="1"/>
      <c r="H296" s="7" t="s">
        <v>12</v>
      </c>
      <c r="I296" s="27">
        <v>9</v>
      </c>
    </row>
    <row r="297" spans="1:9" x14ac:dyDescent="0.25">
      <c r="A297" s="62"/>
      <c r="B297" s="63"/>
      <c r="C297" s="45"/>
      <c r="E297" s="7" t="s">
        <v>99</v>
      </c>
      <c r="F297" s="27">
        <v>61</v>
      </c>
      <c r="H297" s="6" t="s">
        <v>182</v>
      </c>
      <c r="I297" s="1"/>
    </row>
    <row r="298" spans="1:9" x14ac:dyDescent="0.25">
      <c r="A298" s="45"/>
      <c r="B298" s="45"/>
      <c r="C298" s="45"/>
      <c r="E298" s="6" t="s">
        <v>172</v>
      </c>
      <c r="F298" s="1"/>
      <c r="H298" t="s">
        <v>7</v>
      </c>
      <c r="I298" s="8">
        <v>12</v>
      </c>
    </row>
    <row r="299" spans="1:9" x14ac:dyDescent="0.25">
      <c r="A299" s="106"/>
      <c r="B299" s="106"/>
      <c r="C299" s="106"/>
      <c r="E299" t="s">
        <v>12</v>
      </c>
      <c r="F299" s="27">
        <v>8</v>
      </c>
      <c r="H299" s="6" t="s">
        <v>13</v>
      </c>
      <c r="I299" s="9">
        <f>SUM(I269:I298)</f>
        <v>122</v>
      </c>
    </row>
    <row r="300" spans="1:9" x14ac:dyDescent="0.25">
      <c r="E300" s="6" t="s">
        <v>173</v>
      </c>
      <c r="F300" s="1"/>
      <c r="I300" s="1"/>
    </row>
    <row r="301" spans="1:9" x14ac:dyDescent="0.25">
      <c r="A301" s="59"/>
      <c r="B301" s="60"/>
      <c r="C301" s="61"/>
      <c r="E301" t="s">
        <v>12</v>
      </c>
      <c r="F301" s="1">
        <v>8</v>
      </c>
      <c r="H301" s="6"/>
      <c r="I301" s="1"/>
    </row>
    <row r="302" spans="1:9" x14ac:dyDescent="0.25">
      <c r="A302" s="45"/>
      <c r="B302" s="27"/>
      <c r="C302" s="45"/>
      <c r="E302" s="6" t="s">
        <v>174</v>
      </c>
      <c r="F302" s="1"/>
      <c r="H302" s="7"/>
      <c r="I302" s="27"/>
    </row>
    <row r="303" spans="1:9" x14ac:dyDescent="0.25">
      <c r="A303" s="62"/>
      <c r="B303" s="63"/>
      <c r="C303" s="45"/>
      <c r="E303" s="7" t="s">
        <v>99</v>
      </c>
      <c r="F303" s="27">
        <v>50</v>
      </c>
      <c r="H303" s="6"/>
      <c r="I303" s="1"/>
    </row>
    <row r="304" spans="1:9" x14ac:dyDescent="0.25">
      <c r="A304" s="45"/>
      <c r="B304" s="45"/>
      <c r="C304" s="45"/>
      <c r="E304" s="6" t="s">
        <v>103</v>
      </c>
      <c r="F304" s="1"/>
      <c r="H304" s="45"/>
      <c r="I304" s="27"/>
    </row>
    <row r="305" spans="1:9" x14ac:dyDescent="0.25">
      <c r="A305" s="106"/>
      <c r="B305" s="106"/>
      <c r="C305" s="106"/>
      <c r="E305" t="s">
        <v>7</v>
      </c>
      <c r="F305" s="8">
        <v>27</v>
      </c>
      <c r="H305" s="45"/>
      <c r="I305" s="27"/>
    </row>
    <row r="306" spans="1:9" x14ac:dyDescent="0.25">
      <c r="A306" s="45"/>
      <c r="B306" s="45"/>
      <c r="C306" s="45"/>
      <c r="E306" s="6" t="s">
        <v>13</v>
      </c>
      <c r="F306" s="9">
        <f>SUM(F276:F305)</f>
        <v>301</v>
      </c>
      <c r="H306" s="50"/>
      <c r="I306" s="52"/>
    </row>
    <row r="307" spans="1:9" x14ac:dyDescent="0.25">
      <c r="H307" s="45"/>
      <c r="I307" s="45"/>
    </row>
    <row r="308" spans="1:9" x14ac:dyDescent="0.25">
      <c r="A308" s="32" t="s">
        <v>184</v>
      </c>
      <c r="B308" s="35">
        <v>20000</v>
      </c>
      <c r="C308" s="31" t="s">
        <v>64</v>
      </c>
    </row>
    <row r="309" spans="1:9" x14ac:dyDescent="0.25">
      <c r="A309" t="s">
        <v>34</v>
      </c>
      <c r="B309" s="8">
        <v>133</v>
      </c>
    </row>
    <row r="310" spans="1:9" x14ac:dyDescent="0.25">
      <c r="A310" s="34" t="s">
        <v>35</v>
      </c>
      <c r="B310" s="36">
        <f>SUM(B308:B309)</f>
        <v>20133</v>
      </c>
    </row>
    <row r="312" spans="1:9" x14ac:dyDescent="0.25">
      <c r="A312" s="103" t="s">
        <v>185</v>
      </c>
      <c r="B312" s="103"/>
      <c r="C312" s="103"/>
    </row>
    <row r="314" spans="1:9" x14ac:dyDescent="0.25">
      <c r="A314" s="57" t="s">
        <v>160</v>
      </c>
      <c r="B314" s="56"/>
      <c r="C314" s="56"/>
      <c r="E314" t="s">
        <v>162</v>
      </c>
      <c r="H314" t="s">
        <v>175</v>
      </c>
    </row>
    <row r="315" spans="1:9" x14ac:dyDescent="0.25">
      <c r="A315" s="14">
        <v>42263</v>
      </c>
      <c r="B315" s="42">
        <v>61</v>
      </c>
      <c r="C315" s="43" t="s">
        <v>161</v>
      </c>
      <c r="F315" s="5" t="s">
        <v>1</v>
      </c>
      <c r="I315" s="5" t="s">
        <v>1</v>
      </c>
    </row>
    <row r="316" spans="1:9" x14ac:dyDescent="0.25">
      <c r="A316" s="14">
        <v>42263</v>
      </c>
      <c r="B316" s="37">
        <v>85</v>
      </c>
      <c r="C316" s="12" t="s">
        <v>25</v>
      </c>
      <c r="E316" s="6" t="s">
        <v>186</v>
      </c>
      <c r="F316" s="1"/>
      <c r="H316" s="6" t="s">
        <v>176</v>
      </c>
      <c r="I316" s="1"/>
    </row>
    <row r="317" spans="1:9" x14ac:dyDescent="0.25">
      <c r="A317" s="14">
        <v>42263</v>
      </c>
      <c r="B317" s="37">
        <v>240</v>
      </c>
      <c r="C317" s="12" t="s">
        <v>162</v>
      </c>
      <c r="E317" t="s">
        <v>7</v>
      </c>
      <c r="F317" s="1">
        <v>9</v>
      </c>
      <c r="H317" t="s">
        <v>7</v>
      </c>
      <c r="I317" s="1">
        <v>12</v>
      </c>
    </row>
    <row r="318" spans="1:9" x14ac:dyDescent="0.25">
      <c r="A318" s="14">
        <v>42263</v>
      </c>
      <c r="B318" s="37">
        <v>2000</v>
      </c>
      <c r="C318" s="12" t="s">
        <v>189</v>
      </c>
      <c r="E318" t="s">
        <v>12</v>
      </c>
      <c r="F318" s="1">
        <v>13</v>
      </c>
      <c r="H318" s="6" t="s">
        <v>178</v>
      </c>
      <c r="I318" s="1"/>
    </row>
    <row r="319" spans="1:9" x14ac:dyDescent="0.25">
      <c r="A319" s="33"/>
      <c r="B319" s="38"/>
      <c r="E319" s="6" t="s">
        <v>166</v>
      </c>
      <c r="F319" s="1"/>
      <c r="H319" t="s">
        <v>12</v>
      </c>
      <c r="I319" s="1">
        <v>8</v>
      </c>
    </row>
    <row r="320" spans="1:9" x14ac:dyDescent="0.25">
      <c r="A320" s="33" t="s">
        <v>16</v>
      </c>
      <c r="B320" s="38">
        <f>SUM(B315:B318)</f>
        <v>2386</v>
      </c>
      <c r="E320" t="s">
        <v>7</v>
      </c>
      <c r="F320" s="1">
        <v>30</v>
      </c>
      <c r="H320" s="6" t="s">
        <v>168</v>
      </c>
      <c r="I320" s="1"/>
    </row>
    <row r="321" spans="1:9" x14ac:dyDescent="0.25">
      <c r="E321" s="6" t="s">
        <v>167</v>
      </c>
      <c r="F321" s="1"/>
      <c r="H321" t="s">
        <v>12</v>
      </c>
      <c r="I321" s="1">
        <v>9</v>
      </c>
    </row>
    <row r="322" spans="1:9" x14ac:dyDescent="0.25">
      <c r="A322" s="16" t="s">
        <v>17</v>
      </c>
      <c r="B322" s="17">
        <v>20133</v>
      </c>
      <c r="E322" t="s">
        <v>7</v>
      </c>
      <c r="F322" s="1">
        <v>20</v>
      </c>
      <c r="H322" s="6" t="s">
        <v>169</v>
      </c>
      <c r="I322" s="1"/>
    </row>
    <row r="323" spans="1:9" x14ac:dyDescent="0.25">
      <c r="A323" s="16" t="s">
        <v>18</v>
      </c>
      <c r="B323" s="18">
        <f>B320</f>
        <v>2386</v>
      </c>
      <c r="E323" s="6" t="s">
        <v>168</v>
      </c>
      <c r="F323" s="1"/>
      <c r="H323" s="7" t="s">
        <v>7</v>
      </c>
      <c r="I323" s="27">
        <v>16</v>
      </c>
    </row>
    <row r="324" spans="1:9" x14ac:dyDescent="0.25">
      <c r="A324" s="16" t="s">
        <v>19</v>
      </c>
      <c r="B324" s="30">
        <f>B322-B323</f>
        <v>17747</v>
      </c>
      <c r="C324" s="56"/>
      <c r="E324" t="s">
        <v>12</v>
      </c>
      <c r="F324" s="1">
        <v>9</v>
      </c>
      <c r="H324" s="6" t="s">
        <v>170</v>
      </c>
      <c r="I324" s="1"/>
    </row>
    <row r="325" spans="1:9" x14ac:dyDescent="0.25">
      <c r="A325" s="55"/>
      <c r="B325" s="56"/>
      <c r="C325" s="56"/>
      <c r="E325" s="6" t="s">
        <v>171</v>
      </c>
      <c r="F325" s="1"/>
      <c r="H325" t="s">
        <v>7</v>
      </c>
      <c r="I325" s="8">
        <v>16</v>
      </c>
    </row>
    <row r="326" spans="1:9" x14ac:dyDescent="0.25">
      <c r="A326" s="55"/>
      <c r="B326" s="56"/>
      <c r="C326" s="56"/>
      <c r="E326" s="7" t="s">
        <v>99</v>
      </c>
      <c r="F326" s="27">
        <v>61</v>
      </c>
      <c r="H326" s="6" t="s">
        <v>13</v>
      </c>
      <c r="I326" s="9">
        <f>SUM(I317:I325)</f>
        <v>61</v>
      </c>
    </row>
    <row r="327" spans="1:9" x14ac:dyDescent="0.25">
      <c r="A327" s="55"/>
      <c r="B327" s="56"/>
      <c r="C327" s="56"/>
      <c r="E327" s="6" t="s">
        <v>172</v>
      </c>
      <c r="F327" s="1"/>
      <c r="I327" s="1"/>
    </row>
    <row r="328" spans="1:9" x14ac:dyDescent="0.25">
      <c r="A328" s="55"/>
      <c r="B328" s="56"/>
      <c r="C328" s="56"/>
      <c r="E328" t="s">
        <v>12</v>
      </c>
      <c r="F328" s="27">
        <v>8</v>
      </c>
      <c r="H328" s="6"/>
      <c r="I328" s="1"/>
    </row>
    <row r="329" spans="1:9" x14ac:dyDescent="0.25">
      <c r="A329" s="55"/>
      <c r="B329" s="56"/>
      <c r="C329" s="56"/>
      <c r="E329" s="6" t="s">
        <v>187</v>
      </c>
      <c r="F329" s="1"/>
      <c r="I329" s="1"/>
    </row>
    <row r="330" spans="1:9" x14ac:dyDescent="0.25">
      <c r="A330" s="55"/>
      <c r="B330" s="56"/>
      <c r="C330" s="56"/>
      <c r="E330" t="s">
        <v>12</v>
      </c>
      <c r="F330" s="1">
        <v>8</v>
      </c>
      <c r="H330" s="6"/>
      <c r="I330" s="1"/>
    </row>
    <row r="331" spans="1:9" x14ac:dyDescent="0.25">
      <c r="A331" s="55"/>
      <c r="B331" s="56"/>
      <c r="C331" s="56"/>
      <c r="E331" s="6" t="s">
        <v>188</v>
      </c>
      <c r="F331" s="1"/>
      <c r="I331" s="1"/>
    </row>
    <row r="332" spans="1:9" x14ac:dyDescent="0.25">
      <c r="A332" s="55"/>
      <c r="B332" s="56"/>
      <c r="C332" s="56"/>
      <c r="E332" s="7" t="s">
        <v>99</v>
      </c>
      <c r="F332" s="27">
        <v>55</v>
      </c>
      <c r="H332" s="6"/>
      <c r="I332" s="1"/>
    </row>
    <row r="333" spans="1:9" x14ac:dyDescent="0.25">
      <c r="A333" s="55"/>
      <c r="B333" s="56"/>
      <c r="C333" s="56"/>
      <c r="E333" s="6" t="s">
        <v>103</v>
      </c>
      <c r="F333" s="1"/>
      <c r="H333" s="7"/>
      <c r="I333" s="27"/>
    </row>
    <row r="334" spans="1:9" x14ac:dyDescent="0.25">
      <c r="A334" s="55"/>
      <c r="B334" s="56"/>
      <c r="C334" s="56"/>
      <c r="E334" t="s">
        <v>7</v>
      </c>
      <c r="F334" s="8">
        <v>27</v>
      </c>
      <c r="H334" s="6"/>
      <c r="I334" s="1"/>
    </row>
    <row r="335" spans="1:9" x14ac:dyDescent="0.25">
      <c r="E335" s="6" t="s">
        <v>13</v>
      </c>
      <c r="F335" s="9">
        <f>SUM(F317:F334)</f>
        <v>240</v>
      </c>
      <c r="I335" s="1"/>
    </row>
    <row r="336" spans="1:9" s="45" customFormat="1" x14ac:dyDescent="0.25">
      <c r="A336" s="59"/>
      <c r="B336" s="60"/>
      <c r="C336" s="61"/>
      <c r="F336" s="27"/>
      <c r="H336" s="50"/>
      <c r="I336" s="27"/>
    </row>
    <row r="337" spans="1:10" x14ac:dyDescent="0.25">
      <c r="A337" s="103" t="s">
        <v>190</v>
      </c>
      <c r="B337" s="103"/>
      <c r="C337" s="103"/>
    </row>
    <row r="339" spans="1:10" x14ac:dyDescent="0.25">
      <c r="A339" s="57" t="s">
        <v>66</v>
      </c>
      <c r="B339" s="56"/>
      <c r="C339" s="56"/>
      <c r="G339" s="45"/>
      <c r="H339" s="45"/>
      <c r="I339" s="45"/>
      <c r="J339" s="45"/>
    </row>
    <row r="340" spans="1:10" x14ac:dyDescent="0.25">
      <c r="A340" s="14">
        <v>42264</v>
      </c>
      <c r="B340" s="42">
        <v>300</v>
      </c>
      <c r="C340" s="43" t="s">
        <v>191</v>
      </c>
      <c r="F340" s="5"/>
      <c r="G340" s="45"/>
      <c r="H340" s="45"/>
      <c r="I340" s="49"/>
      <c r="J340" s="45"/>
    </row>
    <row r="341" spans="1:10" x14ac:dyDescent="0.25">
      <c r="A341" s="14">
        <v>42265</v>
      </c>
      <c r="B341" s="37">
        <v>300</v>
      </c>
      <c r="C341" s="43" t="s">
        <v>192</v>
      </c>
      <c r="E341" s="6"/>
      <c r="F341" s="1"/>
      <c r="G341" s="45"/>
      <c r="H341" s="50"/>
      <c r="I341" s="27"/>
      <c r="J341" s="45"/>
    </row>
    <row r="342" spans="1:10" x14ac:dyDescent="0.25">
      <c r="A342" s="14">
        <v>42265</v>
      </c>
      <c r="B342" s="37">
        <v>200</v>
      </c>
      <c r="C342" s="12" t="s">
        <v>4</v>
      </c>
      <c r="F342" s="1"/>
      <c r="G342" s="45"/>
      <c r="H342" s="45"/>
      <c r="I342" s="27"/>
      <c r="J342" s="45"/>
    </row>
    <row r="343" spans="1:10" x14ac:dyDescent="0.25">
      <c r="A343" s="33"/>
      <c r="B343" s="38"/>
      <c r="F343" s="1"/>
      <c r="G343" s="45"/>
      <c r="H343" s="45"/>
      <c r="I343" s="27"/>
      <c r="J343" s="45"/>
    </row>
    <row r="344" spans="1:10" x14ac:dyDescent="0.25">
      <c r="A344" s="33" t="s">
        <v>16</v>
      </c>
      <c r="B344" s="38">
        <f>SUM(B340:B342)</f>
        <v>800</v>
      </c>
      <c r="E344" s="6"/>
      <c r="F344" s="1"/>
      <c r="G344" s="45"/>
      <c r="H344" s="50"/>
      <c r="I344" s="27"/>
      <c r="J344" s="45"/>
    </row>
    <row r="345" spans="1:10" x14ac:dyDescent="0.25">
      <c r="F345" s="1"/>
      <c r="G345" s="45"/>
      <c r="H345" s="45"/>
      <c r="I345" s="27"/>
      <c r="J345" s="45"/>
    </row>
    <row r="346" spans="1:10" x14ac:dyDescent="0.25">
      <c r="A346" s="16" t="s">
        <v>17</v>
      </c>
      <c r="B346" s="17">
        <v>17747</v>
      </c>
      <c r="E346" s="6"/>
      <c r="F346" s="1"/>
      <c r="G346" s="45"/>
      <c r="H346" s="50"/>
      <c r="I346" s="27"/>
      <c r="J346" s="45"/>
    </row>
    <row r="347" spans="1:10" x14ac:dyDescent="0.25">
      <c r="A347" s="16" t="s">
        <v>18</v>
      </c>
      <c r="B347" s="18">
        <f>B344</f>
        <v>800</v>
      </c>
      <c r="F347" s="1"/>
      <c r="G347" s="45"/>
      <c r="H347" s="51"/>
      <c r="I347" s="27"/>
      <c r="J347" s="45"/>
    </row>
    <row r="348" spans="1:10" x14ac:dyDescent="0.25">
      <c r="A348" s="16" t="s">
        <v>19</v>
      </c>
      <c r="B348" s="30">
        <f>B346-B347</f>
        <v>16947</v>
      </c>
      <c r="C348" s="56"/>
      <c r="E348" s="6"/>
      <c r="F348" s="1"/>
      <c r="G348" s="45"/>
      <c r="H348" s="50"/>
      <c r="I348" s="27"/>
      <c r="J348" s="45"/>
    </row>
    <row r="349" spans="1:10" x14ac:dyDescent="0.25">
      <c r="A349" s="55"/>
      <c r="B349" s="56"/>
      <c r="C349" s="56"/>
      <c r="F349" s="1"/>
      <c r="G349" s="45"/>
      <c r="H349" s="45"/>
      <c r="I349" s="27"/>
      <c r="J349" s="45"/>
    </row>
    <row r="350" spans="1:10" x14ac:dyDescent="0.25">
      <c r="A350" s="55"/>
      <c r="B350" s="56"/>
      <c r="C350" s="56"/>
      <c r="E350" s="6"/>
      <c r="F350" s="1"/>
      <c r="G350" s="45"/>
      <c r="H350" s="50"/>
      <c r="I350" s="52"/>
      <c r="J350" s="45"/>
    </row>
    <row r="351" spans="1:10" x14ac:dyDescent="0.25">
      <c r="A351" s="103" t="s">
        <v>193</v>
      </c>
      <c r="B351" s="103"/>
      <c r="C351" s="103"/>
      <c r="E351" s="7"/>
      <c r="F351" s="27"/>
    </row>
    <row r="352" spans="1:10" x14ac:dyDescent="0.25">
      <c r="E352" s="6"/>
      <c r="F352" s="9"/>
    </row>
    <row r="353" spans="1:10" x14ac:dyDescent="0.25">
      <c r="A353" s="57" t="s">
        <v>194</v>
      </c>
      <c r="B353" s="56"/>
      <c r="C353" s="56"/>
      <c r="G353" s="45"/>
      <c r="H353" s="45"/>
      <c r="I353" s="45"/>
      <c r="J353" s="45"/>
    </row>
    <row r="354" spans="1:10" x14ac:dyDescent="0.25">
      <c r="A354" s="14">
        <v>42266</v>
      </c>
      <c r="B354" s="42">
        <v>130</v>
      </c>
      <c r="C354" s="43" t="s">
        <v>5</v>
      </c>
      <c r="F354" s="5" t="s">
        <v>1</v>
      </c>
      <c r="G354" s="45"/>
      <c r="H354" s="45"/>
      <c r="I354" s="49"/>
      <c r="J354" s="45"/>
    </row>
    <row r="355" spans="1:10" x14ac:dyDescent="0.25">
      <c r="A355" s="14">
        <v>42266</v>
      </c>
      <c r="B355" s="37">
        <v>490</v>
      </c>
      <c r="C355" s="43" t="s">
        <v>198</v>
      </c>
      <c r="E355" s="6" t="s">
        <v>195</v>
      </c>
      <c r="F355" s="1"/>
      <c r="G355" s="45"/>
      <c r="H355" s="50"/>
      <c r="I355" s="27"/>
      <c r="J355" s="45"/>
    </row>
    <row r="356" spans="1:10" x14ac:dyDescent="0.25">
      <c r="A356" s="26"/>
      <c r="B356" s="58"/>
      <c r="C356" s="28"/>
      <c r="E356" t="s">
        <v>7</v>
      </c>
      <c r="F356" s="1">
        <v>9</v>
      </c>
      <c r="G356" s="45"/>
      <c r="H356" s="45"/>
      <c r="I356" s="27"/>
      <c r="J356" s="45"/>
    </row>
    <row r="357" spans="1:10" x14ac:dyDescent="0.25">
      <c r="A357" s="33"/>
      <c r="B357" s="38"/>
      <c r="E357" t="s">
        <v>8</v>
      </c>
      <c r="F357" s="1">
        <v>50</v>
      </c>
      <c r="G357" s="45"/>
      <c r="H357" s="45"/>
      <c r="I357" s="27"/>
      <c r="J357" s="45"/>
    </row>
    <row r="358" spans="1:10" x14ac:dyDescent="0.25">
      <c r="A358" s="33" t="s">
        <v>16</v>
      </c>
      <c r="B358" s="38">
        <f>SUM(B354:B356)</f>
        <v>620</v>
      </c>
      <c r="E358" s="6" t="s">
        <v>196</v>
      </c>
      <c r="F358" s="1"/>
      <c r="G358" s="45"/>
      <c r="H358" s="50"/>
      <c r="I358" s="27"/>
      <c r="J358" s="45"/>
    </row>
    <row r="359" spans="1:10" x14ac:dyDescent="0.25">
      <c r="E359" t="s">
        <v>12</v>
      </c>
      <c r="F359" s="1">
        <v>8</v>
      </c>
      <c r="G359" s="45"/>
      <c r="H359" s="45"/>
      <c r="I359" s="27"/>
      <c r="J359" s="45"/>
    </row>
    <row r="360" spans="1:10" x14ac:dyDescent="0.25">
      <c r="A360" s="16" t="s">
        <v>17</v>
      </c>
      <c r="B360" s="17">
        <v>16947</v>
      </c>
      <c r="E360" s="6" t="s">
        <v>170</v>
      </c>
      <c r="F360" s="1"/>
      <c r="G360" s="45"/>
      <c r="H360" s="50"/>
      <c r="I360" s="27"/>
      <c r="J360" s="45"/>
    </row>
    <row r="361" spans="1:10" x14ac:dyDescent="0.25">
      <c r="A361" s="16" t="s">
        <v>18</v>
      </c>
      <c r="B361" s="18">
        <f>B358</f>
        <v>620</v>
      </c>
      <c r="E361" t="s">
        <v>7</v>
      </c>
      <c r="F361" s="1">
        <v>16</v>
      </c>
      <c r="G361" s="45"/>
      <c r="H361" s="51"/>
      <c r="I361" s="27"/>
      <c r="J361" s="45"/>
    </row>
    <row r="362" spans="1:10" x14ac:dyDescent="0.25">
      <c r="A362" s="16" t="s">
        <v>19</v>
      </c>
      <c r="B362" s="30">
        <f>B360-B361</f>
        <v>16327</v>
      </c>
      <c r="C362" s="56"/>
      <c r="E362" s="6" t="s">
        <v>197</v>
      </c>
      <c r="F362" s="1"/>
      <c r="G362" s="45"/>
      <c r="H362" s="50"/>
      <c r="I362" s="27"/>
      <c r="J362" s="45"/>
    </row>
    <row r="363" spans="1:10" x14ac:dyDescent="0.25">
      <c r="E363" t="s">
        <v>12</v>
      </c>
      <c r="F363" s="1">
        <v>20</v>
      </c>
      <c r="G363" s="45"/>
      <c r="H363" s="45"/>
      <c r="I363" s="45"/>
      <c r="J363" s="45"/>
    </row>
    <row r="364" spans="1:10" x14ac:dyDescent="0.25">
      <c r="E364" s="6" t="s">
        <v>103</v>
      </c>
      <c r="F364" s="1"/>
      <c r="G364" s="45"/>
      <c r="H364" s="45"/>
      <c r="I364" s="45"/>
      <c r="J364" s="45"/>
    </row>
    <row r="365" spans="1:10" x14ac:dyDescent="0.25">
      <c r="E365" s="7" t="s">
        <v>7</v>
      </c>
      <c r="F365" s="8">
        <v>27</v>
      </c>
      <c r="G365" s="45"/>
      <c r="H365" s="45"/>
      <c r="I365" s="45"/>
      <c r="J365" s="45"/>
    </row>
    <row r="366" spans="1:10" x14ac:dyDescent="0.25">
      <c r="E366" s="6" t="s">
        <v>13</v>
      </c>
      <c r="F366" s="9">
        <f>SUM(F354:F365)</f>
        <v>130</v>
      </c>
      <c r="G366" s="45"/>
      <c r="H366" s="45"/>
      <c r="I366" s="45"/>
      <c r="J366" s="45"/>
    </row>
    <row r="367" spans="1:10" x14ac:dyDescent="0.25">
      <c r="E367" s="45"/>
      <c r="F367" s="45"/>
      <c r="G367" s="45"/>
      <c r="H367" s="45"/>
      <c r="I367" s="45"/>
      <c r="J367" s="45"/>
    </row>
    <row r="368" spans="1:10" x14ac:dyDescent="0.25">
      <c r="A368" s="32" t="s">
        <v>199</v>
      </c>
      <c r="B368" s="35">
        <v>30000</v>
      </c>
      <c r="C368" s="31" t="s">
        <v>64</v>
      </c>
    </row>
    <row r="369" spans="1:9" x14ac:dyDescent="0.25">
      <c r="A369" t="s">
        <v>34</v>
      </c>
      <c r="B369" s="8">
        <v>16327</v>
      </c>
    </row>
    <row r="370" spans="1:9" x14ac:dyDescent="0.25">
      <c r="A370" s="34" t="s">
        <v>35</v>
      </c>
      <c r="B370" s="36">
        <f>SUM(B368:B369)</f>
        <v>46327</v>
      </c>
    </row>
    <row r="372" spans="1:9" x14ac:dyDescent="0.25">
      <c r="A372" s="103" t="s">
        <v>200</v>
      </c>
      <c r="B372" s="103"/>
      <c r="C372" s="103"/>
    </row>
    <row r="374" spans="1:9" x14ac:dyDescent="0.25">
      <c r="A374" s="57" t="s">
        <v>201</v>
      </c>
      <c r="B374" s="56"/>
      <c r="C374" s="56"/>
      <c r="E374" t="s">
        <v>162</v>
      </c>
      <c r="H374" t="s">
        <v>161</v>
      </c>
    </row>
    <row r="375" spans="1:9" x14ac:dyDescent="0.25">
      <c r="A375" s="14">
        <v>42267</v>
      </c>
      <c r="B375" s="42">
        <v>48</v>
      </c>
      <c r="C375" s="43" t="s">
        <v>161</v>
      </c>
      <c r="F375" s="5" t="s">
        <v>1</v>
      </c>
      <c r="I375" s="5" t="s">
        <v>1</v>
      </c>
    </row>
    <row r="376" spans="1:9" x14ac:dyDescent="0.25">
      <c r="A376" s="14">
        <v>42267</v>
      </c>
      <c r="B376" s="37">
        <v>135</v>
      </c>
      <c r="C376" s="12" t="s">
        <v>25</v>
      </c>
      <c r="E376" s="6" t="s">
        <v>202</v>
      </c>
      <c r="F376" s="1"/>
      <c r="H376" s="6" t="s">
        <v>176</v>
      </c>
      <c r="I376" s="1"/>
    </row>
    <row r="377" spans="1:9" x14ac:dyDescent="0.25">
      <c r="A377" s="14">
        <v>42267</v>
      </c>
      <c r="B377" s="37">
        <v>90</v>
      </c>
      <c r="C377" s="12" t="s">
        <v>162</v>
      </c>
      <c r="E377" t="s">
        <v>7</v>
      </c>
      <c r="F377" s="1">
        <v>9</v>
      </c>
      <c r="H377" t="s">
        <v>7</v>
      </c>
      <c r="I377" s="1">
        <v>12</v>
      </c>
    </row>
    <row r="378" spans="1:9" x14ac:dyDescent="0.25">
      <c r="A378" s="14">
        <v>42267</v>
      </c>
      <c r="B378" s="37">
        <v>100</v>
      </c>
      <c r="C378" s="12" t="s">
        <v>208</v>
      </c>
      <c r="E378" t="s">
        <v>12</v>
      </c>
      <c r="F378" s="1">
        <v>8</v>
      </c>
      <c r="H378" s="6" t="s">
        <v>206</v>
      </c>
      <c r="I378" s="1"/>
    </row>
    <row r="379" spans="1:9" x14ac:dyDescent="0.25">
      <c r="A379" s="14">
        <v>42267</v>
      </c>
      <c r="B379" s="37">
        <v>205</v>
      </c>
      <c r="C379" s="72" t="s">
        <v>209</v>
      </c>
      <c r="E379" s="6" t="s">
        <v>203</v>
      </c>
      <c r="F379" s="1"/>
      <c r="H379" t="s">
        <v>12</v>
      </c>
      <c r="I379" s="1">
        <v>8</v>
      </c>
    </row>
    <row r="380" spans="1:9" x14ac:dyDescent="0.25">
      <c r="A380" s="14">
        <v>42267</v>
      </c>
      <c r="B380" s="37">
        <v>1000</v>
      </c>
      <c r="C380" s="12" t="s">
        <v>210</v>
      </c>
      <c r="E380" t="s">
        <v>7</v>
      </c>
      <c r="F380" s="1">
        <v>30</v>
      </c>
      <c r="H380" s="6" t="s">
        <v>204</v>
      </c>
      <c r="I380" s="1"/>
    </row>
    <row r="381" spans="1:9" x14ac:dyDescent="0.25">
      <c r="A381" s="14">
        <v>42267</v>
      </c>
      <c r="B381" s="37">
        <v>352</v>
      </c>
      <c r="C381" s="12" t="s">
        <v>211</v>
      </c>
      <c r="E381" s="6" t="s">
        <v>204</v>
      </c>
      <c r="F381" s="1"/>
      <c r="H381" t="s">
        <v>12</v>
      </c>
      <c r="I381" s="1">
        <v>8</v>
      </c>
    </row>
    <row r="382" spans="1:9" x14ac:dyDescent="0.25">
      <c r="A382" s="14">
        <v>42267</v>
      </c>
      <c r="B382" s="37">
        <v>176</v>
      </c>
      <c r="C382" s="12" t="s">
        <v>212</v>
      </c>
      <c r="E382" t="s">
        <v>12</v>
      </c>
      <c r="F382" s="1">
        <v>8</v>
      </c>
      <c r="H382" s="6" t="s">
        <v>207</v>
      </c>
      <c r="I382" s="1"/>
    </row>
    <row r="383" spans="1:9" x14ac:dyDescent="0.25">
      <c r="A383" s="14">
        <v>42267</v>
      </c>
      <c r="B383" s="37">
        <v>380</v>
      </c>
      <c r="C383" s="12" t="s">
        <v>213</v>
      </c>
      <c r="E383" s="6" t="s">
        <v>205</v>
      </c>
      <c r="F383" s="1"/>
      <c r="H383" s="7" t="s">
        <v>12</v>
      </c>
      <c r="I383" s="27">
        <v>8</v>
      </c>
    </row>
    <row r="384" spans="1:9" x14ac:dyDescent="0.25">
      <c r="A384" s="14">
        <v>42267</v>
      </c>
      <c r="B384" s="37">
        <v>750</v>
      </c>
      <c r="C384" s="12" t="s">
        <v>214</v>
      </c>
      <c r="E384" t="s">
        <v>12</v>
      </c>
      <c r="F384" s="1">
        <v>8</v>
      </c>
      <c r="H384" s="6" t="s">
        <v>182</v>
      </c>
      <c r="I384" s="1"/>
    </row>
    <row r="385" spans="1:9" x14ac:dyDescent="0.25">
      <c r="A385" s="55"/>
      <c r="B385" s="56"/>
      <c r="C385" s="56"/>
      <c r="E385" s="6" t="s">
        <v>103</v>
      </c>
      <c r="F385" s="1"/>
      <c r="H385" t="s">
        <v>7</v>
      </c>
      <c r="I385" s="8">
        <v>12</v>
      </c>
    </row>
    <row r="386" spans="1:9" x14ac:dyDescent="0.25">
      <c r="A386" s="33" t="s">
        <v>16</v>
      </c>
      <c r="B386" s="38">
        <f>SUM(B375:B384)</f>
        <v>3236</v>
      </c>
      <c r="E386" s="7" t="s">
        <v>7</v>
      </c>
      <c r="F386" s="8">
        <v>27</v>
      </c>
      <c r="H386" s="6" t="s">
        <v>13</v>
      </c>
      <c r="I386" s="9">
        <f>SUM(I377:I385)</f>
        <v>48</v>
      </c>
    </row>
    <row r="387" spans="1:9" x14ac:dyDescent="0.25">
      <c r="E387" s="6" t="s">
        <v>13</v>
      </c>
      <c r="F387" s="9">
        <f>SUM(F369:F386)</f>
        <v>90</v>
      </c>
      <c r="I387" s="1"/>
    </row>
    <row r="388" spans="1:9" x14ac:dyDescent="0.25">
      <c r="A388" s="16" t="s">
        <v>17</v>
      </c>
      <c r="B388" s="17">
        <v>46327</v>
      </c>
      <c r="F388" s="27"/>
      <c r="H388" s="6"/>
      <c r="I388" s="1"/>
    </row>
    <row r="389" spans="1:9" x14ac:dyDescent="0.25">
      <c r="A389" s="16" t="s">
        <v>18</v>
      </c>
      <c r="B389" s="18">
        <f>B386</f>
        <v>3236</v>
      </c>
      <c r="E389" s="6"/>
      <c r="F389" s="1"/>
      <c r="I389" s="1"/>
    </row>
    <row r="390" spans="1:9" x14ac:dyDescent="0.25">
      <c r="A390" s="16" t="s">
        <v>19</v>
      </c>
      <c r="B390" s="30">
        <f>B388-B389</f>
        <v>43091</v>
      </c>
      <c r="C390" s="56"/>
      <c r="F390" s="1"/>
      <c r="H390" s="6"/>
      <c r="I390" s="1"/>
    </row>
    <row r="391" spans="1:9" x14ac:dyDescent="0.25">
      <c r="A391" s="55"/>
      <c r="B391" s="56"/>
      <c r="C391" s="56"/>
      <c r="E391" s="6"/>
      <c r="F391" s="1"/>
      <c r="I391" s="1"/>
    </row>
    <row r="392" spans="1:9" x14ac:dyDescent="0.25">
      <c r="A392" s="55" t="s">
        <v>215</v>
      </c>
      <c r="B392" s="56"/>
      <c r="C392" s="56"/>
      <c r="E392" s="7"/>
      <c r="F392" s="27"/>
      <c r="H392" s="6"/>
      <c r="I392" s="1"/>
    </row>
    <row r="393" spans="1:9" x14ac:dyDescent="0.25">
      <c r="A393" s="55"/>
      <c r="B393" s="56"/>
      <c r="C393" s="56"/>
      <c r="E393" s="6"/>
      <c r="F393" s="1"/>
      <c r="H393" s="7"/>
      <c r="I393" s="27"/>
    </row>
    <row r="394" spans="1:9" x14ac:dyDescent="0.25">
      <c r="A394" s="103" t="s">
        <v>216</v>
      </c>
      <c r="B394" s="103"/>
      <c r="C394" s="103"/>
    </row>
    <row r="396" spans="1:9" ht="15.75" x14ac:dyDescent="0.25">
      <c r="A396" s="24" t="s">
        <v>66</v>
      </c>
      <c r="B396" s="1"/>
      <c r="C396" s="2"/>
    </row>
    <row r="397" spans="1:9" x14ac:dyDescent="0.25">
      <c r="A397" s="10" t="s">
        <v>0</v>
      </c>
      <c r="B397" s="11" t="s">
        <v>1</v>
      </c>
      <c r="C397" s="10" t="s">
        <v>3</v>
      </c>
    </row>
    <row r="398" spans="1:9" x14ac:dyDescent="0.25">
      <c r="A398" s="40"/>
      <c r="B398" s="41"/>
      <c r="C398" s="40"/>
    </row>
    <row r="399" spans="1:9" x14ac:dyDescent="0.25">
      <c r="A399" s="14">
        <v>42268</v>
      </c>
      <c r="B399" s="42">
        <v>200</v>
      </c>
      <c r="C399" s="43" t="s">
        <v>4</v>
      </c>
    </row>
    <row r="400" spans="1:9" x14ac:dyDescent="0.25">
      <c r="A400" s="14">
        <v>42268</v>
      </c>
      <c r="B400" s="37">
        <v>1500</v>
      </c>
      <c r="C400" s="12" t="s">
        <v>217</v>
      </c>
    </row>
    <row r="401" spans="1:3" x14ac:dyDescent="0.25">
      <c r="A401" s="14">
        <v>42268</v>
      </c>
      <c r="B401" s="37">
        <v>1500</v>
      </c>
      <c r="C401" s="12" t="s">
        <v>218</v>
      </c>
    </row>
    <row r="402" spans="1:3" x14ac:dyDescent="0.25">
      <c r="A402" s="14">
        <v>42268</v>
      </c>
      <c r="B402" s="37">
        <v>1500</v>
      </c>
      <c r="C402" s="12" t="s">
        <v>219</v>
      </c>
    </row>
    <row r="403" spans="1:3" x14ac:dyDescent="0.25">
      <c r="A403" s="14">
        <v>42268</v>
      </c>
      <c r="B403" s="37">
        <v>1350</v>
      </c>
      <c r="C403" s="12" t="s">
        <v>220</v>
      </c>
    </row>
    <row r="404" spans="1:3" x14ac:dyDescent="0.25">
      <c r="A404" s="14">
        <v>42268</v>
      </c>
      <c r="B404" s="37">
        <v>1500</v>
      </c>
      <c r="C404" s="12" t="s">
        <v>221</v>
      </c>
    </row>
    <row r="405" spans="1:3" x14ac:dyDescent="0.25">
      <c r="A405" s="14">
        <v>42268</v>
      </c>
      <c r="B405" s="37">
        <v>1500</v>
      </c>
      <c r="C405" s="12" t="s">
        <v>222</v>
      </c>
    </row>
    <row r="406" spans="1:3" x14ac:dyDescent="0.25">
      <c r="A406" s="14">
        <v>42268</v>
      </c>
      <c r="B406" s="37">
        <v>1500</v>
      </c>
      <c r="C406" s="12" t="s">
        <v>223</v>
      </c>
    </row>
    <row r="407" spans="1:3" x14ac:dyDescent="0.25">
      <c r="A407" s="14">
        <v>42268</v>
      </c>
      <c r="B407" s="37">
        <v>1500</v>
      </c>
      <c r="C407" s="12" t="s">
        <v>224</v>
      </c>
    </row>
    <row r="408" spans="1:3" x14ac:dyDescent="0.25">
      <c r="A408" s="14">
        <v>42268</v>
      </c>
      <c r="B408" s="37">
        <v>1500</v>
      </c>
      <c r="C408" s="12" t="s">
        <v>228</v>
      </c>
    </row>
    <row r="409" spans="1:3" x14ac:dyDescent="0.25">
      <c r="A409" s="14">
        <v>42268</v>
      </c>
      <c r="B409" s="37">
        <v>1500</v>
      </c>
      <c r="C409" s="12" t="s">
        <v>226</v>
      </c>
    </row>
    <row r="410" spans="1:3" x14ac:dyDescent="0.25">
      <c r="A410" s="14">
        <v>42268</v>
      </c>
      <c r="B410" s="37">
        <v>300</v>
      </c>
      <c r="C410" s="12" t="s">
        <v>225</v>
      </c>
    </row>
    <row r="412" spans="1:3" x14ac:dyDescent="0.25">
      <c r="A412" s="33" t="s">
        <v>16</v>
      </c>
      <c r="B412" s="38">
        <f>SUM(B399:B410)</f>
        <v>15350</v>
      </c>
    </row>
    <row r="414" spans="1:3" x14ac:dyDescent="0.25">
      <c r="A414" s="16" t="s">
        <v>17</v>
      </c>
      <c r="B414" s="17">
        <v>43091</v>
      </c>
    </row>
    <row r="415" spans="1:3" x14ac:dyDescent="0.25">
      <c r="A415" s="16" t="s">
        <v>18</v>
      </c>
      <c r="B415" s="18">
        <f>B412</f>
        <v>15350</v>
      </c>
    </row>
    <row r="416" spans="1:3" x14ac:dyDescent="0.25">
      <c r="A416" s="16" t="s">
        <v>19</v>
      </c>
      <c r="B416" s="30">
        <f>B414-B415</f>
        <v>27741</v>
      </c>
    </row>
    <row r="418" spans="1:6" x14ac:dyDescent="0.25">
      <c r="A418" s="55" t="s">
        <v>227</v>
      </c>
    </row>
    <row r="420" spans="1:6" x14ac:dyDescent="0.25">
      <c r="A420" s="103" t="s">
        <v>233</v>
      </c>
      <c r="B420" s="103"/>
      <c r="C420" s="103"/>
    </row>
    <row r="422" spans="1:6" ht="15.75" x14ac:dyDescent="0.25">
      <c r="A422" s="107" t="s">
        <v>230</v>
      </c>
      <c r="B422" s="107"/>
      <c r="C422" s="107"/>
      <c r="F422" s="5" t="s">
        <v>1</v>
      </c>
    </row>
    <row r="423" spans="1:6" x14ac:dyDescent="0.25">
      <c r="A423" s="10" t="s">
        <v>0</v>
      </c>
      <c r="B423" s="11" t="s">
        <v>1</v>
      </c>
      <c r="C423" s="10" t="s">
        <v>3</v>
      </c>
      <c r="E423" s="6" t="s">
        <v>234</v>
      </c>
      <c r="F423" s="1"/>
    </row>
    <row r="424" spans="1:6" x14ac:dyDescent="0.25">
      <c r="A424" s="40"/>
      <c r="B424" s="41"/>
      <c r="C424" s="40"/>
      <c r="E424" t="s">
        <v>7</v>
      </c>
      <c r="F424" s="1">
        <v>9</v>
      </c>
    </row>
    <row r="425" spans="1:6" x14ac:dyDescent="0.25">
      <c r="A425" s="14">
        <v>42269</v>
      </c>
      <c r="B425" s="37">
        <v>300</v>
      </c>
      <c r="C425" s="12" t="s">
        <v>229</v>
      </c>
      <c r="E425" t="s">
        <v>12</v>
      </c>
      <c r="F425" s="1">
        <v>8</v>
      </c>
    </row>
    <row r="426" spans="1:6" x14ac:dyDescent="0.25">
      <c r="A426" s="14">
        <v>42269</v>
      </c>
      <c r="B426" s="37">
        <v>19500</v>
      </c>
      <c r="C426" s="12" t="s">
        <v>232</v>
      </c>
      <c r="E426" s="6" t="s">
        <v>235</v>
      </c>
      <c r="F426" s="1"/>
    </row>
    <row r="427" spans="1:6" x14ac:dyDescent="0.25">
      <c r="A427" s="14">
        <v>42269</v>
      </c>
      <c r="B427" s="37">
        <v>52</v>
      </c>
      <c r="C427" s="12" t="s">
        <v>5</v>
      </c>
      <c r="E427" t="s">
        <v>12</v>
      </c>
      <c r="F427" s="1">
        <v>8</v>
      </c>
    </row>
    <row r="428" spans="1:6" x14ac:dyDescent="0.25">
      <c r="A428" s="33"/>
      <c r="B428" s="38"/>
      <c r="E428" s="6" t="s">
        <v>103</v>
      </c>
      <c r="F428" s="1"/>
    </row>
    <row r="429" spans="1:6" x14ac:dyDescent="0.25">
      <c r="A429" s="33" t="s">
        <v>16</v>
      </c>
      <c r="B429" s="38">
        <f>SUM(B425:B427)</f>
        <v>19852</v>
      </c>
      <c r="E429" t="s">
        <v>7</v>
      </c>
      <c r="F429" s="8">
        <v>27</v>
      </c>
    </row>
    <row r="430" spans="1:6" x14ac:dyDescent="0.25">
      <c r="E430" s="6" t="s">
        <v>13</v>
      </c>
      <c r="F430" s="9">
        <f>SUM(F418:F429)</f>
        <v>52</v>
      </c>
    </row>
    <row r="431" spans="1:6" x14ac:dyDescent="0.25">
      <c r="A431" s="16" t="s">
        <v>17</v>
      </c>
      <c r="B431" s="17">
        <v>27741</v>
      </c>
      <c r="F431" s="1"/>
    </row>
    <row r="432" spans="1:6" x14ac:dyDescent="0.25">
      <c r="A432" s="16" t="s">
        <v>18</v>
      </c>
      <c r="B432" s="18">
        <f>B429</f>
        <v>19852</v>
      </c>
      <c r="E432" s="6"/>
      <c r="F432" s="1"/>
    </row>
    <row r="433" spans="1:9" s="44" customFormat="1" x14ac:dyDescent="0.25">
      <c r="A433" s="16" t="s">
        <v>19</v>
      </c>
      <c r="B433" s="30">
        <f>B431-B432</f>
        <v>7889</v>
      </c>
      <c r="E433" s="7"/>
      <c r="F433" s="27"/>
    </row>
    <row r="434" spans="1:9" x14ac:dyDescent="0.25">
      <c r="A434" s="70" t="s">
        <v>231</v>
      </c>
      <c r="B434" s="71">
        <v>9000</v>
      </c>
      <c r="C434" s="45"/>
      <c r="D434" s="45"/>
      <c r="E434" s="50"/>
      <c r="F434" s="52"/>
      <c r="G434" s="45"/>
    </row>
    <row r="435" spans="1:9" ht="15.75" thickBot="1" x14ac:dyDescent="0.3">
      <c r="A435" s="16" t="s">
        <v>35</v>
      </c>
      <c r="B435" s="39">
        <f>B433+B434</f>
        <v>16889</v>
      </c>
      <c r="C435" s="45"/>
      <c r="D435" s="45"/>
      <c r="E435" s="45"/>
      <c r="F435" s="45"/>
      <c r="G435" s="45"/>
    </row>
    <row r="436" spans="1:9" ht="15.75" thickTop="1" x14ac:dyDescent="0.25">
      <c r="C436" s="45"/>
      <c r="D436" s="45"/>
      <c r="E436" s="45"/>
      <c r="F436" s="45"/>
      <c r="G436" s="45"/>
    </row>
    <row r="437" spans="1:9" x14ac:dyDescent="0.25">
      <c r="A437" s="23"/>
      <c r="B437" s="23"/>
      <c r="C437" s="23"/>
      <c r="D437" s="23"/>
      <c r="E437" s="23"/>
      <c r="F437" s="23"/>
      <c r="G437" s="23"/>
      <c r="H437" s="23"/>
      <c r="I437" s="23"/>
    </row>
    <row r="438" spans="1:9" s="44" customFormat="1" x14ac:dyDescent="0.25"/>
    <row r="439" spans="1:9" x14ac:dyDescent="0.25">
      <c r="A439" s="32" t="s">
        <v>236</v>
      </c>
      <c r="B439" s="35">
        <v>30000</v>
      </c>
      <c r="C439" s="31" t="s">
        <v>64</v>
      </c>
    </row>
    <row r="440" spans="1:9" x14ac:dyDescent="0.25">
      <c r="A440" t="s">
        <v>34</v>
      </c>
      <c r="B440" s="8">
        <v>16889</v>
      </c>
    </row>
    <row r="441" spans="1:9" x14ac:dyDescent="0.25">
      <c r="A441" s="34" t="s">
        <v>35</v>
      </c>
      <c r="B441" s="36">
        <f>SUM(B439:B440)</f>
        <v>46889</v>
      </c>
    </row>
    <row r="443" spans="1:9" x14ac:dyDescent="0.25">
      <c r="A443" s="103" t="s">
        <v>237</v>
      </c>
      <c r="B443" s="103"/>
      <c r="C443" s="103"/>
    </row>
    <row r="445" spans="1:9" ht="15.75" x14ac:dyDescent="0.25">
      <c r="A445" s="24" t="s">
        <v>66</v>
      </c>
      <c r="B445" s="1"/>
      <c r="C445" s="2"/>
    </row>
    <row r="446" spans="1:9" x14ac:dyDescent="0.25">
      <c r="A446" s="10" t="s">
        <v>0</v>
      </c>
      <c r="B446" s="11" t="s">
        <v>1</v>
      </c>
      <c r="C446" s="10" t="s">
        <v>3</v>
      </c>
    </row>
    <row r="447" spans="1:9" x14ac:dyDescent="0.25">
      <c r="A447" s="40"/>
      <c r="B447" s="41"/>
      <c r="C447" s="40"/>
    </row>
    <row r="448" spans="1:9" x14ac:dyDescent="0.25">
      <c r="A448" s="14">
        <v>42270</v>
      </c>
      <c r="B448" s="37">
        <v>300</v>
      </c>
      <c r="C448" s="12" t="s">
        <v>238</v>
      </c>
    </row>
    <row r="450" spans="1:9" x14ac:dyDescent="0.25">
      <c r="A450" s="33" t="s">
        <v>16</v>
      </c>
      <c r="B450" s="38">
        <f>SUM(B448:B448)</f>
        <v>300</v>
      </c>
    </row>
    <row r="452" spans="1:9" x14ac:dyDescent="0.25">
      <c r="A452" s="16" t="s">
        <v>17</v>
      </c>
      <c r="B452" s="17">
        <v>46889</v>
      </c>
    </row>
    <row r="453" spans="1:9" x14ac:dyDescent="0.25">
      <c r="A453" s="16" t="s">
        <v>18</v>
      </c>
      <c r="B453" s="18">
        <f>B450</f>
        <v>300</v>
      </c>
    </row>
    <row r="454" spans="1:9" x14ac:dyDescent="0.25">
      <c r="A454" s="16" t="s">
        <v>19</v>
      </c>
      <c r="B454" s="30">
        <f>B452-B453</f>
        <v>46589</v>
      </c>
    </row>
    <row r="457" spans="1:9" x14ac:dyDescent="0.25">
      <c r="A457" s="57" t="s">
        <v>201</v>
      </c>
      <c r="B457" s="56"/>
      <c r="C457" s="56"/>
      <c r="E457" t="s">
        <v>162</v>
      </c>
      <c r="H457" t="s">
        <v>161</v>
      </c>
    </row>
    <row r="458" spans="1:9" x14ac:dyDescent="0.25">
      <c r="A458" s="14">
        <v>42271</v>
      </c>
      <c r="B458" s="42">
        <v>100</v>
      </c>
      <c r="C458" s="43" t="s">
        <v>161</v>
      </c>
      <c r="F458" s="5" t="s">
        <v>1</v>
      </c>
      <c r="I458" s="5" t="s">
        <v>1</v>
      </c>
    </row>
    <row r="459" spans="1:9" x14ac:dyDescent="0.25">
      <c r="A459" s="14">
        <v>42271</v>
      </c>
      <c r="B459" s="37">
        <v>109</v>
      </c>
      <c r="C459" s="12" t="s">
        <v>25</v>
      </c>
      <c r="E459" s="6" t="s">
        <v>163</v>
      </c>
      <c r="F459" s="1"/>
      <c r="H459" s="6" t="s">
        <v>176</v>
      </c>
      <c r="I459" s="1"/>
    </row>
    <row r="460" spans="1:9" x14ac:dyDescent="0.25">
      <c r="A460" s="14">
        <v>42271</v>
      </c>
      <c r="B460" s="37">
        <v>273</v>
      </c>
      <c r="C460" s="12" t="s">
        <v>162</v>
      </c>
      <c r="E460" t="s">
        <v>7</v>
      </c>
      <c r="F460" s="1">
        <v>9</v>
      </c>
      <c r="H460" t="s">
        <v>7</v>
      </c>
      <c r="I460" s="1">
        <v>12</v>
      </c>
    </row>
    <row r="461" spans="1:9" x14ac:dyDescent="0.25">
      <c r="A461" s="14">
        <v>42271</v>
      </c>
      <c r="B461" s="73">
        <v>599.75</v>
      </c>
      <c r="C461" s="12" t="s">
        <v>249</v>
      </c>
      <c r="E461" t="s">
        <v>12</v>
      </c>
      <c r="F461" s="1">
        <v>15</v>
      </c>
      <c r="H461" s="6" t="s">
        <v>239</v>
      </c>
      <c r="I461" s="1"/>
    </row>
    <row r="462" spans="1:9" x14ac:dyDescent="0.25">
      <c r="A462" s="14">
        <v>42271</v>
      </c>
      <c r="B462" s="37">
        <v>439.75</v>
      </c>
      <c r="C462" s="12" t="s">
        <v>250</v>
      </c>
      <c r="E462" s="6" t="s">
        <v>240</v>
      </c>
      <c r="F462" s="1"/>
      <c r="H462" t="s">
        <v>12</v>
      </c>
      <c r="I462" s="1">
        <v>8</v>
      </c>
    </row>
    <row r="463" spans="1:9" x14ac:dyDescent="0.25">
      <c r="A463" s="14">
        <v>42271</v>
      </c>
      <c r="B463" s="37">
        <v>429.75</v>
      </c>
      <c r="C463" s="12" t="s">
        <v>251</v>
      </c>
      <c r="E463" t="s">
        <v>12</v>
      </c>
      <c r="F463" s="1">
        <v>8</v>
      </c>
      <c r="H463" s="6" t="s">
        <v>240</v>
      </c>
      <c r="I463" s="1"/>
    </row>
    <row r="464" spans="1:9" x14ac:dyDescent="0.25">
      <c r="A464" s="14">
        <v>42271</v>
      </c>
      <c r="B464" s="37">
        <v>357</v>
      </c>
      <c r="C464" s="12" t="s">
        <v>252</v>
      </c>
      <c r="E464" s="6" t="s">
        <v>244</v>
      </c>
      <c r="F464" s="1"/>
      <c r="H464" t="s">
        <v>12</v>
      </c>
      <c r="I464" s="1">
        <v>8</v>
      </c>
    </row>
    <row r="465" spans="1:9" x14ac:dyDescent="0.25">
      <c r="A465" s="14">
        <v>42271</v>
      </c>
      <c r="B465" s="37">
        <v>200</v>
      </c>
      <c r="C465" s="12" t="s">
        <v>4</v>
      </c>
      <c r="E465" t="s">
        <v>7</v>
      </c>
      <c r="F465" s="1">
        <v>30</v>
      </c>
      <c r="H465" s="6" t="s">
        <v>176</v>
      </c>
      <c r="I465" s="1"/>
    </row>
    <row r="466" spans="1:9" x14ac:dyDescent="0.25">
      <c r="A466" s="26"/>
      <c r="B466" s="58"/>
      <c r="C466" s="28"/>
      <c r="E466" s="6" t="s">
        <v>245</v>
      </c>
      <c r="F466" s="1"/>
      <c r="H466" s="7" t="s">
        <v>7</v>
      </c>
      <c r="I466" s="27">
        <v>12</v>
      </c>
    </row>
    <row r="467" spans="1:9" x14ac:dyDescent="0.25">
      <c r="A467" s="33" t="s">
        <v>16</v>
      </c>
      <c r="B467" s="38">
        <f>SUM(B456:B465)</f>
        <v>2508.25</v>
      </c>
      <c r="C467" s="28"/>
      <c r="E467" t="s">
        <v>7</v>
      </c>
      <c r="F467" s="1">
        <v>12</v>
      </c>
      <c r="H467" s="6" t="s">
        <v>241</v>
      </c>
      <c r="I467" s="1"/>
    </row>
    <row r="468" spans="1:9" x14ac:dyDescent="0.25">
      <c r="C468" s="56"/>
      <c r="E468" s="6" t="s">
        <v>241</v>
      </c>
      <c r="F468" s="1"/>
      <c r="H468" s="7" t="s">
        <v>12</v>
      </c>
      <c r="I468" s="27">
        <v>8</v>
      </c>
    </row>
    <row r="469" spans="1:9" x14ac:dyDescent="0.25">
      <c r="A469" s="16" t="s">
        <v>17</v>
      </c>
      <c r="B469" s="17">
        <v>46589</v>
      </c>
      <c r="E469" s="7" t="s">
        <v>12</v>
      </c>
      <c r="F469" s="27">
        <v>8</v>
      </c>
      <c r="H469" s="6" t="s">
        <v>242</v>
      </c>
      <c r="I469" s="1"/>
    </row>
    <row r="470" spans="1:9" x14ac:dyDescent="0.25">
      <c r="A470" s="16" t="s">
        <v>18</v>
      </c>
      <c r="B470" s="18">
        <f>B467</f>
        <v>2508.25</v>
      </c>
      <c r="E470" s="6" t="s">
        <v>242</v>
      </c>
      <c r="F470" s="1"/>
      <c r="H470" t="s">
        <v>7</v>
      </c>
      <c r="I470" s="27">
        <v>16</v>
      </c>
    </row>
    <row r="471" spans="1:9" x14ac:dyDescent="0.25">
      <c r="A471" s="16" t="s">
        <v>19</v>
      </c>
      <c r="B471" s="30">
        <f>B469-B470</f>
        <v>44080.75</v>
      </c>
      <c r="E471" t="s">
        <v>7</v>
      </c>
      <c r="F471" s="27">
        <v>16</v>
      </c>
      <c r="H471" s="6" t="s">
        <v>10</v>
      </c>
      <c r="I471" s="1"/>
    </row>
    <row r="472" spans="1:9" x14ac:dyDescent="0.25">
      <c r="E472" s="6" t="s">
        <v>10</v>
      </c>
      <c r="F472" s="1"/>
      <c r="H472" t="s">
        <v>7</v>
      </c>
      <c r="I472" s="1">
        <v>16</v>
      </c>
    </row>
    <row r="473" spans="1:9" x14ac:dyDescent="0.25">
      <c r="A473" s="16"/>
      <c r="B473" s="30"/>
      <c r="C473" s="56"/>
      <c r="E473" t="s">
        <v>7</v>
      </c>
      <c r="F473" s="1">
        <v>16</v>
      </c>
      <c r="H473" s="6" t="s">
        <v>243</v>
      </c>
      <c r="I473" s="1"/>
    </row>
    <row r="474" spans="1:9" x14ac:dyDescent="0.25">
      <c r="E474" s="6" t="s">
        <v>246</v>
      </c>
      <c r="F474" s="1"/>
      <c r="H474" s="7" t="s">
        <v>12</v>
      </c>
      <c r="I474" s="27">
        <v>8</v>
      </c>
    </row>
    <row r="475" spans="1:9" x14ac:dyDescent="0.25">
      <c r="E475" s="7" t="s">
        <v>99</v>
      </c>
      <c r="F475" s="27">
        <v>61</v>
      </c>
      <c r="H475" s="6" t="s">
        <v>182</v>
      </c>
      <c r="I475" s="1"/>
    </row>
    <row r="476" spans="1:9" x14ac:dyDescent="0.25">
      <c r="E476" s="6" t="s">
        <v>172</v>
      </c>
      <c r="F476" s="1"/>
      <c r="H476" t="s">
        <v>7</v>
      </c>
      <c r="I476" s="8">
        <v>12</v>
      </c>
    </row>
    <row r="477" spans="1:9" x14ac:dyDescent="0.25">
      <c r="E477" t="s">
        <v>12</v>
      </c>
      <c r="F477" s="27">
        <v>8</v>
      </c>
      <c r="H477" s="6" t="s">
        <v>13</v>
      </c>
      <c r="I477" s="9">
        <f>SUM(I459:I476)</f>
        <v>100</v>
      </c>
    </row>
    <row r="478" spans="1:9" x14ac:dyDescent="0.25">
      <c r="E478" s="6" t="s">
        <v>247</v>
      </c>
      <c r="F478" s="1"/>
    </row>
    <row r="479" spans="1:9" x14ac:dyDescent="0.25">
      <c r="E479" t="s">
        <v>12</v>
      </c>
      <c r="F479" s="1">
        <v>8</v>
      </c>
    </row>
    <row r="480" spans="1:9" x14ac:dyDescent="0.25">
      <c r="E480" s="6" t="s">
        <v>248</v>
      </c>
      <c r="F480" s="1"/>
    </row>
    <row r="481" spans="1:9" x14ac:dyDescent="0.25">
      <c r="E481" t="s">
        <v>99</v>
      </c>
      <c r="F481" s="1">
        <v>55</v>
      </c>
    </row>
    <row r="482" spans="1:9" x14ac:dyDescent="0.25">
      <c r="E482" s="6" t="s">
        <v>103</v>
      </c>
      <c r="F482" s="1"/>
    </row>
    <row r="483" spans="1:9" x14ac:dyDescent="0.25">
      <c r="E483" s="7" t="s">
        <v>7</v>
      </c>
      <c r="F483" s="8">
        <v>27</v>
      </c>
    </row>
    <row r="484" spans="1:9" x14ac:dyDescent="0.25">
      <c r="E484" s="6" t="s">
        <v>13</v>
      </c>
      <c r="F484" s="9">
        <f>SUM(F460:F483)</f>
        <v>273</v>
      </c>
    </row>
    <row r="485" spans="1:9" x14ac:dyDescent="0.25">
      <c r="E485" s="6"/>
      <c r="F485" s="9"/>
    </row>
    <row r="486" spans="1:9" x14ac:dyDescent="0.25">
      <c r="A486" s="23"/>
      <c r="B486" s="23"/>
      <c r="C486" s="23"/>
      <c r="D486" s="23"/>
      <c r="E486" s="74"/>
      <c r="F486" s="75"/>
      <c r="G486" s="23"/>
      <c r="H486" s="23"/>
      <c r="I486" s="23"/>
    </row>
    <row r="487" spans="1:9" s="44" customFormat="1" x14ac:dyDescent="0.25">
      <c r="E487" s="76"/>
      <c r="F487" s="77"/>
    </row>
    <row r="488" spans="1:9" x14ac:dyDescent="0.25">
      <c r="A488" s="103" t="s">
        <v>260</v>
      </c>
      <c r="B488" s="103"/>
      <c r="C488" s="103"/>
    </row>
    <row r="489" spans="1:9" x14ac:dyDescent="0.25">
      <c r="F489" s="27"/>
    </row>
    <row r="490" spans="1:9" x14ac:dyDescent="0.25">
      <c r="A490" s="57" t="s">
        <v>254</v>
      </c>
      <c r="B490" s="56"/>
      <c r="C490" s="56"/>
      <c r="E490" t="s">
        <v>162</v>
      </c>
    </row>
    <row r="491" spans="1:9" x14ac:dyDescent="0.25">
      <c r="A491" s="14">
        <v>42272</v>
      </c>
      <c r="B491" s="42">
        <v>43</v>
      </c>
      <c r="C491" s="12" t="s">
        <v>162</v>
      </c>
      <c r="F491" s="5" t="s">
        <v>1</v>
      </c>
      <c r="I491" s="5"/>
    </row>
    <row r="492" spans="1:9" x14ac:dyDescent="0.25">
      <c r="A492" s="14">
        <v>42272</v>
      </c>
      <c r="B492" s="37">
        <v>100</v>
      </c>
      <c r="C492" s="12" t="s">
        <v>4</v>
      </c>
      <c r="E492" s="6" t="s">
        <v>255</v>
      </c>
      <c r="F492" s="1"/>
      <c r="H492" s="6"/>
      <c r="I492" s="1"/>
    </row>
    <row r="493" spans="1:9" x14ac:dyDescent="0.25">
      <c r="A493" s="14">
        <v>42272</v>
      </c>
      <c r="B493" s="37">
        <v>99</v>
      </c>
      <c r="C493" s="12" t="s">
        <v>258</v>
      </c>
      <c r="E493" t="s">
        <v>7</v>
      </c>
      <c r="F493" s="1">
        <v>9</v>
      </c>
      <c r="I493" s="1"/>
    </row>
    <row r="494" spans="1:9" x14ac:dyDescent="0.25">
      <c r="A494" s="14">
        <v>42272</v>
      </c>
      <c r="B494" s="73">
        <v>80</v>
      </c>
      <c r="C494" s="12" t="s">
        <v>259</v>
      </c>
      <c r="E494" t="s">
        <v>12</v>
      </c>
      <c r="F494" s="1">
        <v>8</v>
      </c>
      <c r="H494" s="6"/>
      <c r="I494" s="1"/>
    </row>
    <row r="495" spans="1:9" x14ac:dyDescent="0.25">
      <c r="A495" s="26"/>
      <c r="B495" s="58"/>
      <c r="C495" s="28"/>
      <c r="E495" s="6" t="s">
        <v>256</v>
      </c>
      <c r="F495" s="1"/>
      <c r="I495" s="1"/>
    </row>
    <row r="496" spans="1:9" x14ac:dyDescent="0.25">
      <c r="A496" s="33" t="s">
        <v>16</v>
      </c>
      <c r="B496" s="38">
        <f>SUM(B481:B494)</f>
        <v>322</v>
      </c>
      <c r="C496" s="28"/>
      <c r="E496" t="s">
        <v>12</v>
      </c>
      <c r="F496" s="1">
        <v>8</v>
      </c>
      <c r="H496" s="6"/>
      <c r="I496" s="1"/>
    </row>
    <row r="497" spans="1:9" x14ac:dyDescent="0.25">
      <c r="C497" s="28"/>
      <c r="E497" s="6" t="s">
        <v>257</v>
      </c>
      <c r="F497" s="1"/>
      <c r="I497" s="1"/>
    </row>
    <row r="498" spans="1:9" x14ac:dyDescent="0.25">
      <c r="A498" s="16" t="s">
        <v>17</v>
      </c>
      <c r="B498" s="17">
        <v>44080.75</v>
      </c>
      <c r="C498" s="28"/>
      <c r="E498" t="s">
        <v>7</v>
      </c>
      <c r="F498" s="8">
        <v>27</v>
      </c>
      <c r="H498" s="6"/>
      <c r="I498" s="1"/>
    </row>
    <row r="499" spans="1:9" x14ac:dyDescent="0.25">
      <c r="A499" s="16" t="s">
        <v>18</v>
      </c>
      <c r="B499" s="18">
        <f>B496</f>
        <v>322</v>
      </c>
      <c r="C499" s="28"/>
      <c r="E499" s="6" t="s">
        <v>13</v>
      </c>
      <c r="F499" s="9">
        <f>SUM(F494:F498)</f>
        <v>43</v>
      </c>
      <c r="H499" s="7"/>
      <c r="I499" s="27"/>
    </row>
    <row r="500" spans="1:9" x14ac:dyDescent="0.25">
      <c r="A500" s="16" t="s">
        <v>19</v>
      </c>
      <c r="B500" s="30">
        <f>B498-B499</f>
        <v>43758.75</v>
      </c>
      <c r="C500" s="28"/>
      <c r="F500" s="1"/>
      <c r="H500" s="6"/>
      <c r="I500" s="1"/>
    </row>
    <row r="501" spans="1:9" x14ac:dyDescent="0.25">
      <c r="C501" s="56"/>
      <c r="E501" s="6"/>
      <c r="F501" s="1"/>
      <c r="H501" s="7"/>
      <c r="I501" s="27"/>
    </row>
    <row r="502" spans="1:9" x14ac:dyDescent="0.25">
      <c r="A502" s="78"/>
      <c r="B502" s="79"/>
      <c r="C502" s="23"/>
      <c r="D502" s="23"/>
      <c r="E502" s="80"/>
      <c r="F502" s="81"/>
      <c r="G502" s="23"/>
      <c r="H502" s="74"/>
      <c r="I502" s="21"/>
    </row>
    <row r="503" spans="1:9" x14ac:dyDescent="0.25">
      <c r="A503" s="29"/>
      <c r="B503" s="30"/>
      <c r="E503" s="6"/>
      <c r="F503" s="1"/>
      <c r="I503" s="27"/>
    </row>
    <row r="504" spans="1:9" x14ac:dyDescent="0.25">
      <c r="A504" s="103" t="s">
        <v>261</v>
      </c>
      <c r="B504" s="103"/>
      <c r="C504" s="103"/>
    </row>
    <row r="506" spans="1:9" ht="15.75" x14ac:dyDescent="0.25">
      <c r="A506" s="24" t="s">
        <v>66</v>
      </c>
      <c r="B506" s="1"/>
      <c r="C506" s="2"/>
    </row>
    <row r="507" spans="1:9" x14ac:dyDescent="0.25">
      <c r="A507" s="10" t="s">
        <v>0</v>
      </c>
      <c r="B507" s="11" t="s">
        <v>1</v>
      </c>
      <c r="C507" s="10" t="s">
        <v>3</v>
      </c>
    </row>
    <row r="508" spans="1:9" x14ac:dyDescent="0.25">
      <c r="A508" s="40"/>
      <c r="B508" s="41"/>
      <c r="C508" s="40"/>
    </row>
    <row r="509" spans="1:9" x14ac:dyDescent="0.25">
      <c r="A509" s="14">
        <v>42275</v>
      </c>
      <c r="B509" s="42">
        <v>300</v>
      </c>
      <c r="C509" s="43" t="s">
        <v>4</v>
      </c>
    </row>
    <row r="510" spans="1:9" x14ac:dyDescent="0.25">
      <c r="A510" s="14">
        <v>42275</v>
      </c>
      <c r="B510" s="37">
        <v>1800</v>
      </c>
      <c r="C510" s="12" t="s">
        <v>265</v>
      </c>
    </row>
    <row r="511" spans="1:9" x14ac:dyDescent="0.25">
      <c r="A511" s="14">
        <v>42275</v>
      </c>
      <c r="B511" s="37">
        <v>1800</v>
      </c>
      <c r="C511" s="12" t="s">
        <v>266</v>
      </c>
    </row>
    <row r="512" spans="1:9" x14ac:dyDescent="0.25">
      <c r="A512" s="14">
        <v>42275</v>
      </c>
      <c r="B512" s="37">
        <v>1800</v>
      </c>
      <c r="C512" s="12" t="s">
        <v>267</v>
      </c>
    </row>
    <row r="513" spans="1:7" x14ac:dyDescent="0.25">
      <c r="A513" s="14">
        <v>42275</v>
      </c>
      <c r="B513" s="37">
        <v>1800</v>
      </c>
      <c r="C513" s="12" t="s">
        <v>268</v>
      </c>
    </row>
    <row r="514" spans="1:7" x14ac:dyDescent="0.25">
      <c r="A514" s="14">
        <v>42275</v>
      </c>
      <c r="B514" s="37">
        <v>1800</v>
      </c>
      <c r="C514" s="12" t="s">
        <v>269</v>
      </c>
    </row>
    <row r="515" spans="1:7" x14ac:dyDescent="0.25">
      <c r="A515" s="14">
        <v>42275</v>
      </c>
      <c r="B515" s="37">
        <v>1800</v>
      </c>
      <c r="C515" s="12" t="s">
        <v>262</v>
      </c>
    </row>
    <row r="516" spans="1:7" x14ac:dyDescent="0.25">
      <c r="A516" s="14">
        <v>42275</v>
      </c>
      <c r="B516" s="37">
        <v>1800</v>
      </c>
      <c r="C516" s="12" t="s">
        <v>263</v>
      </c>
    </row>
    <row r="517" spans="1:7" x14ac:dyDescent="0.25">
      <c r="A517" s="14">
        <v>42275</v>
      </c>
      <c r="B517" s="37">
        <v>300</v>
      </c>
      <c r="C517" s="12" t="s">
        <v>264</v>
      </c>
    </row>
    <row r="518" spans="1:7" x14ac:dyDescent="0.25">
      <c r="A518" s="14">
        <v>42275</v>
      </c>
      <c r="B518" s="37">
        <v>1750</v>
      </c>
      <c r="C518" s="12" t="s">
        <v>270</v>
      </c>
    </row>
    <row r="520" spans="1:7" x14ac:dyDescent="0.25">
      <c r="A520" s="33" t="s">
        <v>16</v>
      </c>
      <c r="B520" s="38">
        <f>SUM(B509:B518)</f>
        <v>14950</v>
      </c>
    </row>
    <row r="522" spans="1:7" x14ac:dyDescent="0.25">
      <c r="A522" s="16" t="s">
        <v>17</v>
      </c>
      <c r="B522" s="17">
        <v>43758.75</v>
      </c>
    </row>
    <row r="523" spans="1:7" x14ac:dyDescent="0.25">
      <c r="A523" s="16" t="s">
        <v>18</v>
      </c>
      <c r="B523" s="18">
        <f>B520</f>
        <v>14950</v>
      </c>
    </row>
    <row r="524" spans="1:7" x14ac:dyDescent="0.25">
      <c r="A524" s="16" t="s">
        <v>19</v>
      </c>
      <c r="B524" s="30">
        <f>B522-B523</f>
        <v>28808.75</v>
      </c>
    </row>
    <row r="525" spans="1:7" x14ac:dyDescent="0.25">
      <c r="A525" s="70" t="s">
        <v>271</v>
      </c>
      <c r="B525" s="71">
        <v>20000</v>
      </c>
      <c r="C525" s="45"/>
      <c r="D525" s="45"/>
      <c r="E525" s="50"/>
      <c r="F525" s="52"/>
      <c r="G525" s="45"/>
    </row>
    <row r="526" spans="1:7" ht="15.75" thickBot="1" x14ac:dyDescent="0.3">
      <c r="A526" s="16" t="s">
        <v>35</v>
      </c>
      <c r="B526" s="39">
        <f>B524+B525</f>
        <v>48808.75</v>
      </c>
      <c r="C526" s="45"/>
      <c r="D526" s="45"/>
      <c r="E526" s="45"/>
      <c r="F526" s="45"/>
      <c r="G526" s="45"/>
    </row>
    <row r="527" spans="1:7" ht="15.75" thickTop="1" x14ac:dyDescent="0.25"/>
    <row r="528" spans="1:7" x14ac:dyDescent="0.25">
      <c r="A528" s="55" t="s">
        <v>272</v>
      </c>
    </row>
    <row r="529" spans="1:9" x14ac:dyDescent="0.25">
      <c r="A529" s="55" t="s">
        <v>273</v>
      </c>
    </row>
    <row r="531" spans="1:9" x14ac:dyDescent="0.25">
      <c r="A531" s="78"/>
      <c r="B531" s="79"/>
      <c r="C531" s="23"/>
      <c r="D531" s="23"/>
      <c r="E531" s="80"/>
      <c r="F531" s="81"/>
      <c r="G531" s="23"/>
      <c r="H531" s="74"/>
      <c r="I531" s="21"/>
    </row>
    <row r="532" spans="1:9" x14ac:dyDescent="0.25">
      <c r="A532" s="29"/>
      <c r="B532" s="30"/>
      <c r="E532" s="6"/>
      <c r="F532" s="1"/>
      <c r="I532" s="27"/>
    </row>
    <row r="533" spans="1:9" x14ac:dyDescent="0.25">
      <c r="A533" s="103" t="s">
        <v>274</v>
      </c>
      <c r="B533" s="103"/>
      <c r="C533" s="103"/>
    </row>
    <row r="535" spans="1:9" ht="15.75" x14ac:dyDescent="0.25">
      <c r="A535" s="24" t="s">
        <v>66</v>
      </c>
      <c r="B535" s="1"/>
      <c r="C535" s="2"/>
    </row>
    <row r="536" spans="1:9" x14ac:dyDescent="0.25">
      <c r="A536" s="10" t="s">
        <v>0</v>
      </c>
      <c r="B536" s="11" t="s">
        <v>1</v>
      </c>
      <c r="C536" s="10" t="s">
        <v>3</v>
      </c>
      <c r="F536" s="5" t="s">
        <v>1</v>
      </c>
    </row>
    <row r="537" spans="1:9" x14ac:dyDescent="0.25">
      <c r="A537" s="40"/>
      <c r="B537" s="41"/>
      <c r="C537" s="40"/>
      <c r="E537" s="6" t="s">
        <v>186</v>
      </c>
      <c r="F537" s="1"/>
    </row>
    <row r="538" spans="1:9" x14ac:dyDescent="0.25">
      <c r="A538" s="14">
        <v>42276</v>
      </c>
      <c r="B538" s="42">
        <v>3000</v>
      </c>
      <c r="C538" s="43" t="s">
        <v>275</v>
      </c>
      <c r="E538" t="s">
        <v>7</v>
      </c>
      <c r="F538" s="1">
        <v>9</v>
      </c>
    </row>
    <row r="539" spans="1:9" x14ac:dyDescent="0.25">
      <c r="A539" s="14">
        <v>42276</v>
      </c>
      <c r="B539" s="37">
        <v>900</v>
      </c>
      <c r="C539" s="12" t="s">
        <v>276</v>
      </c>
      <c r="E539" t="s">
        <v>12</v>
      </c>
      <c r="F539" s="1">
        <v>13</v>
      </c>
    </row>
    <row r="540" spans="1:9" x14ac:dyDescent="0.25">
      <c r="A540" s="14">
        <v>42276</v>
      </c>
      <c r="B540" s="37">
        <v>900</v>
      </c>
      <c r="C540" s="12" t="s">
        <v>277</v>
      </c>
      <c r="E540" s="6" t="s">
        <v>170</v>
      </c>
      <c r="F540" s="1"/>
    </row>
    <row r="541" spans="1:9" x14ac:dyDescent="0.25">
      <c r="A541" s="14">
        <v>42276</v>
      </c>
      <c r="B541" s="37">
        <v>900</v>
      </c>
      <c r="C541" s="12" t="s">
        <v>278</v>
      </c>
      <c r="E541" t="s">
        <v>7</v>
      </c>
      <c r="F541" s="1">
        <v>16</v>
      </c>
    </row>
    <row r="542" spans="1:9" x14ac:dyDescent="0.25">
      <c r="A542" s="14">
        <v>42276</v>
      </c>
      <c r="B542" s="37">
        <v>1050</v>
      </c>
      <c r="C542" s="12" t="s">
        <v>279</v>
      </c>
      <c r="E542" s="6" t="s">
        <v>171</v>
      </c>
      <c r="F542" s="1"/>
    </row>
    <row r="543" spans="1:9" x14ac:dyDescent="0.25">
      <c r="A543" s="14">
        <v>42276</v>
      </c>
      <c r="B543" s="37">
        <v>615</v>
      </c>
      <c r="C543" s="12" t="s">
        <v>280</v>
      </c>
      <c r="E543" s="7" t="s">
        <v>99</v>
      </c>
      <c r="F543" s="27">
        <v>61</v>
      </c>
    </row>
    <row r="544" spans="1:9" x14ac:dyDescent="0.25">
      <c r="A544" s="14">
        <v>42276</v>
      </c>
      <c r="B544" s="37">
        <v>197</v>
      </c>
      <c r="C544" s="12" t="s">
        <v>5</v>
      </c>
      <c r="E544" s="6" t="s">
        <v>172</v>
      </c>
      <c r="F544" s="1"/>
    </row>
    <row r="545" spans="1:7" x14ac:dyDescent="0.25">
      <c r="A545" s="26"/>
      <c r="B545" s="58"/>
      <c r="C545" s="28"/>
      <c r="E545" t="s">
        <v>12</v>
      </c>
      <c r="F545" s="27">
        <v>8</v>
      </c>
    </row>
    <row r="546" spans="1:7" x14ac:dyDescent="0.25">
      <c r="A546" s="33" t="s">
        <v>16</v>
      </c>
      <c r="B546" s="38">
        <f>SUM(B535:B544)</f>
        <v>7562</v>
      </c>
      <c r="C546" s="28"/>
      <c r="E546" s="6" t="s">
        <v>187</v>
      </c>
      <c r="F546" s="1"/>
    </row>
    <row r="547" spans="1:7" x14ac:dyDescent="0.25">
      <c r="C547" s="28"/>
      <c r="E547" t="s">
        <v>12</v>
      </c>
      <c r="F547" s="1">
        <v>8</v>
      </c>
    </row>
    <row r="548" spans="1:7" x14ac:dyDescent="0.25">
      <c r="A548" s="16" t="s">
        <v>17</v>
      </c>
      <c r="B548" s="17">
        <v>48808.75</v>
      </c>
      <c r="C548" s="45"/>
      <c r="E548" s="6" t="s">
        <v>188</v>
      </c>
      <c r="F548" s="1"/>
    </row>
    <row r="549" spans="1:7" x14ac:dyDescent="0.25">
      <c r="A549" s="16" t="s">
        <v>18</v>
      </c>
      <c r="B549" s="18">
        <f>B546</f>
        <v>7562</v>
      </c>
      <c r="E549" s="7" t="s">
        <v>99</v>
      </c>
      <c r="F549" s="27">
        <v>55</v>
      </c>
    </row>
    <row r="550" spans="1:7" x14ac:dyDescent="0.25">
      <c r="A550" s="16" t="s">
        <v>19</v>
      </c>
      <c r="B550" s="30">
        <f>B548-B549</f>
        <v>41246.75</v>
      </c>
      <c r="E550" s="6" t="s">
        <v>103</v>
      </c>
      <c r="F550" s="1"/>
    </row>
    <row r="551" spans="1:7" x14ac:dyDescent="0.25">
      <c r="A551" s="70" t="s">
        <v>271</v>
      </c>
      <c r="B551" s="71">
        <v>10000</v>
      </c>
      <c r="E551" t="s">
        <v>7</v>
      </c>
      <c r="F551" s="8">
        <v>27</v>
      </c>
    </row>
    <row r="552" spans="1:7" x14ac:dyDescent="0.25">
      <c r="A552" s="16" t="s">
        <v>35</v>
      </c>
      <c r="B552" s="82">
        <f>B550+B551</f>
        <v>51246.75</v>
      </c>
      <c r="E552" s="6" t="s">
        <v>13</v>
      </c>
      <c r="F552" s="9">
        <f>SUM(F534:F551)</f>
        <v>197</v>
      </c>
    </row>
    <row r="553" spans="1:7" x14ac:dyDescent="0.25">
      <c r="A553" s="29"/>
      <c r="B553" s="30"/>
      <c r="C553" s="45"/>
      <c r="E553" s="51"/>
      <c r="F553" s="27"/>
    </row>
    <row r="554" spans="1:7" x14ac:dyDescent="0.25">
      <c r="A554" s="105" t="s">
        <v>281</v>
      </c>
      <c r="B554" s="105"/>
      <c r="C554" s="105"/>
      <c r="D554" s="45"/>
      <c r="E554" s="50"/>
      <c r="F554" s="27"/>
      <c r="G554" s="45"/>
    </row>
    <row r="555" spans="1:7" x14ac:dyDescent="0.25">
      <c r="A555" s="29"/>
      <c r="B555" s="83"/>
      <c r="C555" s="45"/>
      <c r="D555" s="45"/>
      <c r="E555" s="45"/>
      <c r="F555" s="27"/>
      <c r="G555" s="45"/>
    </row>
    <row r="556" spans="1:7" x14ac:dyDescent="0.25">
      <c r="A556" s="103" t="s">
        <v>282</v>
      </c>
      <c r="B556" s="103"/>
      <c r="C556" s="103"/>
      <c r="E556" s="50"/>
      <c r="F556" s="52"/>
    </row>
    <row r="557" spans="1:7" x14ac:dyDescent="0.25">
      <c r="E557" s="6"/>
      <c r="F557" s="9"/>
    </row>
    <row r="558" spans="1:7" ht="15.75" x14ac:dyDescent="0.25">
      <c r="A558" s="24" t="s">
        <v>66</v>
      </c>
      <c r="B558" s="1"/>
      <c r="C558" s="2"/>
    </row>
    <row r="559" spans="1:7" x14ac:dyDescent="0.25">
      <c r="A559" s="10" t="s">
        <v>0</v>
      </c>
      <c r="B559" s="11" t="s">
        <v>1</v>
      </c>
      <c r="C559" s="10" t="s">
        <v>3</v>
      </c>
    </row>
    <row r="560" spans="1:7" x14ac:dyDescent="0.25">
      <c r="A560" s="40"/>
      <c r="B560" s="41"/>
      <c r="C560" s="40"/>
    </row>
    <row r="561" spans="1:6" x14ac:dyDescent="0.25">
      <c r="A561" s="14">
        <v>42277</v>
      </c>
      <c r="B561" s="42">
        <v>300</v>
      </c>
      <c r="C561" s="43" t="s">
        <v>283</v>
      </c>
    </row>
    <row r="562" spans="1:6" x14ac:dyDescent="0.25">
      <c r="A562" s="26"/>
      <c r="B562" s="58"/>
      <c r="C562" s="28"/>
    </row>
    <row r="563" spans="1:6" x14ac:dyDescent="0.25">
      <c r="A563" s="33" t="s">
        <v>16</v>
      </c>
      <c r="B563" s="38">
        <f>SUM(B558:B561)</f>
        <v>300</v>
      </c>
      <c r="C563" s="28"/>
    </row>
    <row r="564" spans="1:6" x14ac:dyDescent="0.25">
      <c r="C564" s="28"/>
    </row>
    <row r="565" spans="1:6" x14ac:dyDescent="0.25">
      <c r="A565" s="16" t="s">
        <v>17</v>
      </c>
      <c r="B565" s="17">
        <v>51246.75</v>
      </c>
      <c r="C565" s="45"/>
    </row>
    <row r="566" spans="1:6" x14ac:dyDescent="0.25">
      <c r="A566" s="16" t="s">
        <v>18</v>
      </c>
      <c r="B566" s="18">
        <f>B563</f>
        <v>300</v>
      </c>
    </row>
    <row r="567" spans="1:6" x14ac:dyDescent="0.25">
      <c r="A567" s="16" t="s">
        <v>19</v>
      </c>
      <c r="B567" s="30">
        <f>B565-B566</f>
        <v>50946.75</v>
      </c>
    </row>
    <row r="569" spans="1:6" x14ac:dyDescent="0.25">
      <c r="A569" s="103"/>
      <c r="B569" s="103"/>
      <c r="C569" s="103"/>
      <c r="E569" s="50"/>
      <c r="F569" s="52"/>
    </row>
    <row r="570" spans="1:6" x14ac:dyDescent="0.25">
      <c r="E570" s="6"/>
      <c r="F570" s="9"/>
    </row>
    <row r="571" spans="1:6" ht="15.75" x14ac:dyDescent="0.25">
      <c r="A571" s="24"/>
      <c r="B571" s="1"/>
      <c r="C571" s="2"/>
    </row>
    <row r="572" spans="1:6" s="45" customFormat="1" x14ac:dyDescent="0.25">
      <c r="A572" s="40"/>
      <c r="B572" s="41"/>
      <c r="C572" s="40"/>
    </row>
    <row r="573" spans="1:6" s="45" customFormat="1" x14ac:dyDescent="0.25">
      <c r="A573" s="40"/>
      <c r="B573" s="41"/>
      <c r="C573" s="40"/>
    </row>
    <row r="574" spans="1:6" s="45" customFormat="1" x14ac:dyDescent="0.25">
      <c r="A574" s="26"/>
      <c r="B574" s="65"/>
      <c r="C574" s="66"/>
    </row>
    <row r="575" spans="1:6" s="45" customFormat="1" x14ac:dyDescent="0.25">
      <c r="A575" s="26"/>
      <c r="B575" s="58"/>
      <c r="C575" s="28"/>
    </row>
    <row r="576" spans="1:6" s="45" customFormat="1" x14ac:dyDescent="0.25">
      <c r="A576" s="84"/>
      <c r="B576" s="85"/>
      <c r="C576" s="28"/>
    </row>
    <row r="577" spans="1:3" s="45" customFormat="1" x14ac:dyDescent="0.25">
      <c r="C577" s="28"/>
    </row>
    <row r="578" spans="1:3" s="45" customFormat="1" x14ac:dyDescent="0.25">
      <c r="A578" s="29"/>
      <c r="B578" s="30"/>
    </row>
    <row r="579" spans="1:3" s="45" customFormat="1" x14ac:dyDescent="0.25">
      <c r="A579" s="29"/>
      <c r="B579" s="30"/>
    </row>
    <row r="580" spans="1:3" s="45" customFormat="1" x14ac:dyDescent="0.25">
      <c r="A580" s="29"/>
      <c r="B580" s="30"/>
    </row>
    <row r="581" spans="1:3" s="45" customFormat="1" x14ac:dyDescent="0.25"/>
    <row r="582" spans="1:3" s="45" customFormat="1" x14ac:dyDescent="0.25"/>
    <row r="583" spans="1:3" s="45" customFormat="1" x14ac:dyDescent="0.25"/>
  </sheetData>
  <mergeCells count="27">
    <mergeCell ref="A305:C305"/>
    <mergeCell ref="A504:C504"/>
    <mergeCell ref="A372:C372"/>
    <mergeCell ref="A394:C394"/>
    <mergeCell ref="A337:C337"/>
    <mergeCell ref="A351:C351"/>
    <mergeCell ref="A312:C312"/>
    <mergeCell ref="A488:C488"/>
    <mergeCell ref="A443:C443"/>
    <mergeCell ref="A420:C420"/>
    <mergeCell ref="A422:C422"/>
    <mergeCell ref="A556:C556"/>
    <mergeCell ref="A533:C533"/>
    <mergeCell ref="A554:C554"/>
    <mergeCell ref="A569:C569"/>
    <mergeCell ref="A5:C5"/>
    <mergeCell ref="A55:C55"/>
    <mergeCell ref="A69:C69"/>
    <mergeCell ref="A93:C93"/>
    <mergeCell ref="A121:C121"/>
    <mergeCell ref="A176:C176"/>
    <mergeCell ref="A129:C129"/>
    <mergeCell ref="A248:C248"/>
    <mergeCell ref="A271:C271"/>
    <mergeCell ref="A299:C299"/>
    <mergeCell ref="A197:C197"/>
    <mergeCell ref="A215:C215"/>
  </mergeCells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6"/>
  <sheetViews>
    <sheetView topLeftCell="A16" workbookViewId="0">
      <selection activeCell="C28" sqref="C28"/>
    </sheetView>
  </sheetViews>
  <sheetFormatPr defaultRowHeight="15" x14ac:dyDescent="0.25"/>
  <cols>
    <col min="1" max="1" width="41.7109375" customWidth="1"/>
    <col min="2" max="2" width="14.7109375" customWidth="1"/>
    <col min="3" max="3" width="55.140625" customWidth="1"/>
    <col min="5" max="5" width="39.42578125" bestFit="1" customWidth="1"/>
    <col min="6" max="6" width="13.42578125" customWidth="1"/>
    <col min="8" max="8" width="39.42578125" bestFit="1" customWidth="1"/>
    <col min="9" max="9" width="14.28515625" customWidth="1"/>
  </cols>
  <sheetData>
    <row r="1" spans="1:6" x14ac:dyDescent="0.25">
      <c r="A1" s="103" t="s">
        <v>284</v>
      </c>
      <c r="B1" s="103"/>
      <c r="C1" s="103"/>
      <c r="E1" s="50"/>
      <c r="F1" s="52"/>
    </row>
    <row r="2" spans="1:6" x14ac:dyDescent="0.25">
      <c r="E2" s="6"/>
      <c r="F2" s="9"/>
    </row>
    <row r="3" spans="1:6" ht="15.75" x14ac:dyDescent="0.25">
      <c r="A3" s="24" t="s">
        <v>66</v>
      </c>
      <c r="B3" s="1"/>
      <c r="C3" s="2"/>
    </row>
    <row r="4" spans="1:6" x14ac:dyDescent="0.25">
      <c r="A4" s="10" t="s">
        <v>0</v>
      </c>
      <c r="B4" s="11" t="s">
        <v>1</v>
      </c>
      <c r="C4" s="10" t="s">
        <v>3</v>
      </c>
    </row>
    <row r="5" spans="1:6" x14ac:dyDescent="0.25">
      <c r="A5" s="40"/>
      <c r="B5" s="41"/>
      <c r="C5" s="40"/>
    </row>
    <row r="6" spans="1:6" x14ac:dyDescent="0.25">
      <c r="A6" s="14">
        <v>42278</v>
      </c>
      <c r="B6" s="42">
        <v>300</v>
      </c>
      <c r="C6" s="43" t="s">
        <v>285</v>
      </c>
    </row>
    <row r="7" spans="1:6" x14ac:dyDescent="0.25">
      <c r="A7" s="14">
        <v>42278</v>
      </c>
      <c r="B7" s="42">
        <v>200</v>
      </c>
      <c r="C7" s="43" t="s">
        <v>4</v>
      </c>
    </row>
    <row r="8" spans="1:6" x14ac:dyDescent="0.25">
      <c r="A8" s="14">
        <v>42278</v>
      </c>
      <c r="B8" s="42">
        <v>22</v>
      </c>
      <c r="C8" s="43" t="s">
        <v>286</v>
      </c>
    </row>
    <row r="9" spans="1:6" x14ac:dyDescent="0.25">
      <c r="A9" s="14">
        <v>42278</v>
      </c>
      <c r="B9" s="42">
        <v>250</v>
      </c>
      <c r="C9" s="43" t="s">
        <v>287</v>
      </c>
    </row>
    <row r="10" spans="1:6" x14ac:dyDescent="0.25">
      <c r="A10" s="14">
        <v>42278</v>
      </c>
      <c r="B10" s="42">
        <v>685</v>
      </c>
      <c r="C10" s="43" t="s">
        <v>288</v>
      </c>
    </row>
    <row r="11" spans="1:6" x14ac:dyDescent="0.25">
      <c r="A11" s="26"/>
      <c r="B11" s="58"/>
      <c r="C11" s="28"/>
    </row>
    <row r="12" spans="1:6" x14ac:dyDescent="0.25">
      <c r="A12" s="33" t="s">
        <v>16</v>
      </c>
      <c r="B12" s="38">
        <f>SUM(B3:B10)</f>
        <v>1457</v>
      </c>
      <c r="C12" s="28"/>
    </row>
    <row r="13" spans="1:6" x14ac:dyDescent="0.25">
      <c r="C13" s="28"/>
    </row>
    <row r="14" spans="1:6" x14ac:dyDescent="0.25">
      <c r="A14" s="16" t="s">
        <v>17</v>
      </c>
      <c r="B14" s="17">
        <v>50946.75</v>
      </c>
      <c r="C14" s="45"/>
    </row>
    <row r="15" spans="1:6" x14ac:dyDescent="0.25">
      <c r="A15" s="16" t="s">
        <v>18</v>
      </c>
      <c r="B15" s="18">
        <f>B12</f>
        <v>1457</v>
      </c>
    </row>
    <row r="16" spans="1:6" x14ac:dyDescent="0.25">
      <c r="A16" s="16" t="s">
        <v>19</v>
      </c>
      <c r="B16" s="30">
        <f>B14-B15</f>
        <v>49489.75</v>
      </c>
    </row>
    <row r="17" spans="1:6" x14ac:dyDescent="0.25">
      <c r="A17" s="70" t="s">
        <v>289</v>
      </c>
      <c r="B17" s="71">
        <v>10000</v>
      </c>
    </row>
    <row r="18" spans="1:6" x14ac:dyDescent="0.25">
      <c r="A18" s="16" t="s">
        <v>35</v>
      </c>
      <c r="B18" s="82">
        <f>B16+B17</f>
        <v>59489.75</v>
      </c>
    </row>
    <row r="20" spans="1:6" x14ac:dyDescent="0.25">
      <c r="A20" s="103" t="s">
        <v>312</v>
      </c>
      <c r="B20" s="103"/>
      <c r="C20" s="103"/>
      <c r="E20" s="50"/>
      <c r="F20" s="52"/>
    </row>
    <row r="21" spans="1:6" x14ac:dyDescent="0.25">
      <c r="E21" s="6"/>
      <c r="F21" s="9"/>
    </row>
    <row r="22" spans="1:6" ht="15.75" x14ac:dyDescent="0.25">
      <c r="A22" s="24"/>
      <c r="B22" s="1"/>
      <c r="C22" s="2"/>
    </row>
    <row r="23" spans="1:6" x14ac:dyDescent="0.25">
      <c r="A23" s="10" t="s">
        <v>0</v>
      </c>
      <c r="B23" s="11" t="s">
        <v>1</v>
      </c>
      <c r="C23" s="10" t="s">
        <v>3</v>
      </c>
    </row>
    <row r="24" spans="1:6" x14ac:dyDescent="0.25">
      <c r="A24" s="40"/>
      <c r="B24" s="41"/>
      <c r="C24" s="40"/>
    </row>
    <row r="25" spans="1:6" x14ac:dyDescent="0.25">
      <c r="A25" s="14">
        <v>42279</v>
      </c>
      <c r="B25" s="42">
        <v>115</v>
      </c>
      <c r="C25" s="43" t="s">
        <v>4</v>
      </c>
    </row>
    <row r="26" spans="1:6" x14ac:dyDescent="0.25">
      <c r="A26" s="14">
        <v>42280</v>
      </c>
      <c r="B26" s="42">
        <v>300</v>
      </c>
      <c r="C26" s="43" t="s">
        <v>4</v>
      </c>
    </row>
    <row r="27" spans="1:6" x14ac:dyDescent="0.25">
      <c r="A27" s="14">
        <v>42280</v>
      </c>
      <c r="B27" s="42">
        <v>2000</v>
      </c>
      <c r="C27" s="43" t="s">
        <v>290</v>
      </c>
    </row>
    <row r="28" spans="1:6" x14ac:dyDescent="0.25">
      <c r="A28" s="14">
        <v>42280</v>
      </c>
      <c r="B28" s="42">
        <v>19000</v>
      </c>
      <c r="C28" s="43" t="s">
        <v>292</v>
      </c>
    </row>
    <row r="29" spans="1:6" x14ac:dyDescent="0.25">
      <c r="A29" s="14">
        <v>42280</v>
      </c>
      <c r="B29" s="42">
        <v>3000</v>
      </c>
      <c r="C29" s="43" t="s">
        <v>291</v>
      </c>
    </row>
    <row r="30" spans="1:6" x14ac:dyDescent="0.25">
      <c r="A30" s="14">
        <v>42280</v>
      </c>
      <c r="B30" s="42">
        <v>3000</v>
      </c>
      <c r="C30" s="43" t="s">
        <v>293</v>
      </c>
    </row>
    <row r="31" spans="1:6" x14ac:dyDescent="0.25">
      <c r="A31" s="26"/>
      <c r="B31" s="58"/>
      <c r="C31" s="28"/>
    </row>
    <row r="32" spans="1:6" x14ac:dyDescent="0.25">
      <c r="A32" s="33" t="s">
        <v>16</v>
      </c>
      <c r="B32" s="38">
        <f>SUM(B22:B30)</f>
        <v>27415</v>
      </c>
      <c r="C32" s="28"/>
    </row>
    <row r="33" spans="1:9" x14ac:dyDescent="0.25">
      <c r="C33" s="28"/>
    </row>
    <row r="34" spans="1:9" x14ac:dyDescent="0.25">
      <c r="A34" s="16" t="s">
        <v>17</v>
      </c>
      <c r="B34" s="17">
        <v>59489.75</v>
      </c>
      <c r="C34" s="45"/>
    </row>
    <row r="35" spans="1:9" x14ac:dyDescent="0.25">
      <c r="A35" s="16" t="s">
        <v>18</v>
      </c>
      <c r="B35" s="18">
        <f>B32</f>
        <v>27415</v>
      </c>
    </row>
    <row r="36" spans="1:9" x14ac:dyDescent="0.25">
      <c r="A36" s="16" t="s">
        <v>19</v>
      </c>
      <c r="B36" s="30">
        <f>B34-B35</f>
        <v>32074.75</v>
      </c>
    </row>
    <row r="39" spans="1:9" x14ac:dyDescent="0.25">
      <c r="A39" s="103" t="s">
        <v>411</v>
      </c>
      <c r="B39" s="103"/>
      <c r="C39" s="103"/>
      <c r="E39" t="s">
        <v>162</v>
      </c>
      <c r="H39" t="s">
        <v>306</v>
      </c>
    </row>
    <row r="40" spans="1:9" x14ac:dyDescent="0.25">
      <c r="F40" s="5" t="s">
        <v>1</v>
      </c>
      <c r="I40" s="5" t="s">
        <v>1</v>
      </c>
    </row>
    <row r="41" spans="1:9" ht="15.75" x14ac:dyDescent="0.25">
      <c r="A41" s="24" t="s">
        <v>66</v>
      </c>
      <c r="B41" s="1"/>
      <c r="C41" s="2"/>
      <c r="E41" s="6" t="s">
        <v>186</v>
      </c>
      <c r="F41" s="1"/>
      <c r="H41" s="6" t="s">
        <v>167</v>
      </c>
      <c r="I41" s="1"/>
    </row>
    <row r="42" spans="1:9" x14ac:dyDescent="0.25">
      <c r="A42" s="10" t="s">
        <v>0</v>
      </c>
      <c r="B42" s="11" t="s">
        <v>1</v>
      </c>
      <c r="C42" s="10" t="s">
        <v>3</v>
      </c>
      <c r="E42" t="s">
        <v>7</v>
      </c>
      <c r="F42" s="1">
        <v>9</v>
      </c>
      <c r="H42" t="s">
        <v>7</v>
      </c>
      <c r="I42" s="1">
        <v>20</v>
      </c>
    </row>
    <row r="43" spans="1:9" x14ac:dyDescent="0.25">
      <c r="A43" s="40"/>
      <c r="B43" s="41"/>
      <c r="C43" s="40"/>
      <c r="E43" t="s">
        <v>12</v>
      </c>
      <c r="F43" s="1">
        <v>13</v>
      </c>
      <c r="H43" s="6" t="s">
        <v>168</v>
      </c>
      <c r="I43" s="1"/>
    </row>
    <row r="44" spans="1:9" x14ac:dyDescent="0.25">
      <c r="A44" s="14">
        <v>42282</v>
      </c>
      <c r="B44" s="42">
        <v>100</v>
      </c>
      <c r="C44" s="43" t="s">
        <v>4</v>
      </c>
      <c r="E44" s="6" t="s">
        <v>310</v>
      </c>
      <c r="F44" s="1"/>
      <c r="H44" t="s">
        <v>12</v>
      </c>
      <c r="I44" s="1">
        <v>9</v>
      </c>
    </row>
    <row r="45" spans="1:9" x14ac:dyDescent="0.25">
      <c r="A45" s="14">
        <v>42282</v>
      </c>
      <c r="B45" s="37">
        <v>900</v>
      </c>
      <c r="C45" s="12" t="s">
        <v>295</v>
      </c>
      <c r="E45" t="s">
        <v>12</v>
      </c>
      <c r="F45" s="1">
        <v>13</v>
      </c>
      <c r="H45" s="6" t="s">
        <v>169</v>
      </c>
      <c r="I45" s="1"/>
    </row>
    <row r="46" spans="1:9" x14ac:dyDescent="0.25">
      <c r="A46" s="14">
        <v>42282</v>
      </c>
      <c r="B46" s="37">
        <v>900</v>
      </c>
      <c r="C46" s="12" t="s">
        <v>296</v>
      </c>
      <c r="E46" s="6" t="s">
        <v>103</v>
      </c>
      <c r="F46" s="1"/>
      <c r="H46" t="s">
        <v>7</v>
      </c>
      <c r="I46" s="1">
        <v>16</v>
      </c>
    </row>
    <row r="47" spans="1:9" x14ac:dyDescent="0.25">
      <c r="A47" s="14">
        <v>42282</v>
      </c>
      <c r="B47" s="37">
        <v>900</v>
      </c>
      <c r="C47" s="12" t="s">
        <v>297</v>
      </c>
      <c r="E47" t="s">
        <v>7</v>
      </c>
      <c r="F47" s="1">
        <v>27</v>
      </c>
      <c r="H47" s="6" t="s">
        <v>170</v>
      </c>
      <c r="I47" s="1"/>
    </row>
    <row r="48" spans="1:9" x14ac:dyDescent="0.25">
      <c r="A48" s="14">
        <v>42282</v>
      </c>
      <c r="B48" s="37">
        <v>750</v>
      </c>
      <c r="C48" s="12" t="s">
        <v>298</v>
      </c>
      <c r="E48" s="6" t="s">
        <v>13</v>
      </c>
      <c r="F48" s="86">
        <f ca="1">SUM(F42:F48)</f>
        <v>62</v>
      </c>
      <c r="H48" s="7" t="s">
        <v>7</v>
      </c>
      <c r="I48" s="27">
        <v>16</v>
      </c>
    </row>
    <row r="49" spans="1:9" x14ac:dyDescent="0.25">
      <c r="A49" s="14">
        <v>42282</v>
      </c>
      <c r="B49" s="37">
        <v>1650</v>
      </c>
      <c r="C49" s="12" t="s">
        <v>299</v>
      </c>
      <c r="H49" s="6" t="s">
        <v>181</v>
      </c>
      <c r="I49" s="1"/>
    </row>
    <row r="50" spans="1:9" x14ac:dyDescent="0.25">
      <c r="A50" s="14">
        <v>42282</v>
      </c>
      <c r="B50" s="37">
        <v>1650</v>
      </c>
      <c r="C50" s="12" t="s">
        <v>300</v>
      </c>
      <c r="E50" s="6"/>
      <c r="F50" s="1"/>
      <c r="H50" t="s">
        <v>12</v>
      </c>
      <c r="I50" s="27">
        <v>9</v>
      </c>
    </row>
    <row r="51" spans="1:9" x14ac:dyDescent="0.25">
      <c r="A51" s="14">
        <v>42282</v>
      </c>
      <c r="B51" s="37">
        <v>1650</v>
      </c>
      <c r="C51" s="12" t="s">
        <v>301</v>
      </c>
      <c r="E51" s="7"/>
      <c r="F51" s="27"/>
      <c r="H51" s="6" t="s">
        <v>166</v>
      </c>
      <c r="I51" s="1"/>
    </row>
    <row r="52" spans="1:9" x14ac:dyDescent="0.25">
      <c r="A52" s="14">
        <v>42282</v>
      </c>
      <c r="B52" s="88">
        <v>450</v>
      </c>
      <c r="C52" s="12" t="s">
        <v>302</v>
      </c>
      <c r="D52" t="s">
        <v>316</v>
      </c>
      <c r="E52" s="6"/>
      <c r="F52" s="1"/>
      <c r="H52" t="s">
        <v>7</v>
      </c>
      <c r="I52" s="8">
        <v>30</v>
      </c>
    </row>
    <row r="53" spans="1:9" x14ac:dyDescent="0.25">
      <c r="A53" s="14">
        <v>42282</v>
      </c>
      <c r="B53" s="37">
        <v>900</v>
      </c>
      <c r="C53" s="12" t="s">
        <v>294</v>
      </c>
      <c r="F53" s="27"/>
      <c r="H53" s="6" t="s">
        <v>13</v>
      </c>
      <c r="I53" s="9">
        <f>SUM(I41:I52)</f>
        <v>100</v>
      </c>
    </row>
    <row r="54" spans="1:9" x14ac:dyDescent="0.25">
      <c r="A54" s="14">
        <v>42282</v>
      </c>
      <c r="B54" s="37">
        <v>1650</v>
      </c>
      <c r="C54" s="12" t="s">
        <v>303</v>
      </c>
      <c r="E54" s="6"/>
      <c r="F54" s="1"/>
      <c r="I54" s="1"/>
    </row>
    <row r="55" spans="1:9" x14ac:dyDescent="0.25">
      <c r="A55" s="14">
        <v>42282</v>
      </c>
      <c r="B55" s="37">
        <v>1650</v>
      </c>
      <c r="C55" s="12" t="s">
        <v>304</v>
      </c>
      <c r="F55" s="1"/>
      <c r="H55" s="6"/>
      <c r="I55" s="1"/>
    </row>
    <row r="56" spans="1:9" x14ac:dyDescent="0.25">
      <c r="A56" s="14">
        <v>42282</v>
      </c>
      <c r="B56" s="37">
        <v>100</v>
      </c>
      <c r="C56" s="12" t="s">
        <v>305</v>
      </c>
      <c r="E56" s="6"/>
      <c r="F56" s="1"/>
      <c r="I56" s="1"/>
    </row>
    <row r="57" spans="1:9" x14ac:dyDescent="0.25">
      <c r="A57" s="14">
        <v>42282</v>
      </c>
      <c r="B57" s="37">
        <v>9006</v>
      </c>
      <c r="C57" s="12" t="s">
        <v>307</v>
      </c>
      <c r="E57" s="7"/>
      <c r="F57" s="27"/>
      <c r="H57" s="6"/>
      <c r="I57" s="1"/>
    </row>
    <row r="58" spans="1:9" x14ac:dyDescent="0.25">
      <c r="A58" s="14">
        <v>42282</v>
      </c>
      <c r="B58" s="37">
        <v>4065</v>
      </c>
      <c r="C58" s="12" t="s">
        <v>308</v>
      </c>
      <c r="E58" s="6"/>
      <c r="F58" s="1"/>
      <c r="H58" s="7"/>
      <c r="I58" s="27"/>
    </row>
    <row r="59" spans="1:9" x14ac:dyDescent="0.25">
      <c r="A59" s="14">
        <v>42282</v>
      </c>
      <c r="B59" s="37">
        <v>2500</v>
      </c>
      <c r="C59" s="12" t="s">
        <v>309</v>
      </c>
      <c r="H59" s="6"/>
      <c r="I59" s="1"/>
    </row>
    <row r="60" spans="1:9" x14ac:dyDescent="0.25">
      <c r="A60" s="14">
        <v>42282</v>
      </c>
      <c r="B60" s="37">
        <v>172</v>
      </c>
      <c r="C60" s="12" t="s">
        <v>25</v>
      </c>
      <c r="I60" s="1"/>
    </row>
    <row r="61" spans="1:9" x14ac:dyDescent="0.25">
      <c r="A61" s="14">
        <v>42282</v>
      </c>
      <c r="B61" s="37">
        <v>62</v>
      </c>
      <c r="C61" s="12" t="s">
        <v>5</v>
      </c>
    </row>
    <row r="62" spans="1:9" x14ac:dyDescent="0.25">
      <c r="A62" s="14">
        <v>42282</v>
      </c>
      <c r="B62" s="37">
        <v>500</v>
      </c>
      <c r="C62" s="12" t="s">
        <v>313</v>
      </c>
    </row>
    <row r="64" spans="1:9" x14ac:dyDescent="0.25">
      <c r="A64" s="33" t="s">
        <v>16</v>
      </c>
      <c r="B64" s="38">
        <f>SUM(B44:B62)</f>
        <v>29555</v>
      </c>
    </row>
    <row r="66" spans="1:5" x14ac:dyDescent="0.25">
      <c r="A66" s="16" t="s">
        <v>17</v>
      </c>
      <c r="B66" s="17">
        <v>32074.75</v>
      </c>
      <c r="E66" s="67"/>
    </row>
    <row r="67" spans="1:5" x14ac:dyDescent="0.25">
      <c r="A67" s="16" t="s">
        <v>18</v>
      </c>
      <c r="B67" s="18">
        <f>B64</f>
        <v>29555</v>
      </c>
    </row>
    <row r="68" spans="1:5" x14ac:dyDescent="0.25">
      <c r="A68" s="16" t="s">
        <v>19</v>
      </c>
      <c r="B68" s="30">
        <f>B66-B67</f>
        <v>2519.75</v>
      </c>
      <c r="C68" s="36"/>
    </row>
    <row r="71" spans="1:5" x14ac:dyDescent="0.25">
      <c r="A71" s="55" t="s">
        <v>311</v>
      </c>
    </row>
    <row r="72" spans="1:5" x14ac:dyDescent="0.25">
      <c r="A72" s="87" t="s">
        <v>314</v>
      </c>
    </row>
    <row r="73" spans="1:5" x14ac:dyDescent="0.25">
      <c r="A73" s="87" t="s">
        <v>315</v>
      </c>
    </row>
    <row r="75" spans="1:5" x14ac:dyDescent="0.25">
      <c r="A75" s="103" t="s">
        <v>317</v>
      </c>
      <c r="B75" s="103"/>
      <c r="C75" s="103"/>
    </row>
    <row r="77" spans="1:5" ht="15.75" x14ac:dyDescent="0.25">
      <c r="A77" s="24" t="s">
        <v>66</v>
      </c>
      <c r="B77" s="1"/>
      <c r="C77" s="2"/>
    </row>
    <row r="78" spans="1:5" x14ac:dyDescent="0.25">
      <c r="A78" s="10" t="s">
        <v>0</v>
      </c>
      <c r="B78" s="11" t="s">
        <v>1</v>
      </c>
      <c r="C78" s="10" t="s">
        <v>3</v>
      </c>
    </row>
    <row r="79" spans="1:5" x14ac:dyDescent="0.25">
      <c r="A79" s="40"/>
      <c r="B79" s="41"/>
      <c r="C79" s="40"/>
    </row>
    <row r="80" spans="1:5" x14ac:dyDescent="0.25">
      <c r="A80" s="14">
        <v>42283</v>
      </c>
      <c r="B80" s="42">
        <v>300</v>
      </c>
      <c r="C80" s="43" t="s">
        <v>318</v>
      </c>
    </row>
    <row r="81" spans="1:6" x14ac:dyDescent="0.25">
      <c r="A81" s="14">
        <v>42283</v>
      </c>
      <c r="B81" s="37">
        <v>190</v>
      </c>
      <c r="C81" s="12" t="s">
        <v>319</v>
      </c>
    </row>
    <row r="83" spans="1:6" x14ac:dyDescent="0.25">
      <c r="A83" s="33" t="s">
        <v>16</v>
      </c>
      <c r="B83" s="38">
        <f>SUM(B80:B81)</f>
        <v>490</v>
      </c>
    </row>
    <row r="85" spans="1:6" x14ac:dyDescent="0.25">
      <c r="A85" s="16" t="s">
        <v>17</v>
      </c>
      <c r="B85" s="17">
        <v>2519.75</v>
      </c>
    </row>
    <row r="86" spans="1:6" x14ac:dyDescent="0.25">
      <c r="A86" s="16" t="s">
        <v>18</v>
      </c>
      <c r="B86" s="18">
        <f>B83</f>
        <v>490</v>
      </c>
    </row>
    <row r="87" spans="1:6" x14ac:dyDescent="0.25">
      <c r="A87" s="16" t="s">
        <v>19</v>
      </c>
      <c r="B87" s="30">
        <f>B85-B86</f>
        <v>2029.75</v>
      </c>
      <c r="C87" s="36"/>
    </row>
    <row r="89" spans="1:6" x14ac:dyDescent="0.25">
      <c r="A89" s="103" t="s">
        <v>320</v>
      </c>
      <c r="B89" s="103"/>
      <c r="C89" s="103"/>
    </row>
    <row r="90" spans="1:6" x14ac:dyDescent="0.25">
      <c r="E90" t="s">
        <v>162</v>
      </c>
    </row>
    <row r="91" spans="1:6" ht="15.75" x14ac:dyDescent="0.25">
      <c r="A91" s="24" t="s">
        <v>321</v>
      </c>
      <c r="B91" s="1"/>
      <c r="C91" s="2"/>
      <c r="F91" s="5" t="s">
        <v>1</v>
      </c>
    </row>
    <row r="92" spans="1:6" x14ac:dyDescent="0.25">
      <c r="A92" s="10" t="s">
        <v>0</v>
      </c>
      <c r="B92" s="11" t="s">
        <v>1</v>
      </c>
      <c r="C92" s="10" t="s">
        <v>3</v>
      </c>
      <c r="E92" s="6" t="s">
        <v>9</v>
      </c>
      <c r="F92" s="1"/>
    </row>
    <row r="93" spans="1:6" x14ac:dyDescent="0.25">
      <c r="A93" s="40"/>
      <c r="B93" s="41"/>
      <c r="C93" s="40"/>
      <c r="E93" t="s">
        <v>7</v>
      </c>
      <c r="F93" s="1">
        <v>9</v>
      </c>
    </row>
    <row r="94" spans="1:6" x14ac:dyDescent="0.25">
      <c r="A94" s="14">
        <v>42284</v>
      </c>
      <c r="B94" s="42">
        <v>116</v>
      </c>
      <c r="C94" s="43" t="s">
        <v>5</v>
      </c>
      <c r="E94" t="s">
        <v>8</v>
      </c>
      <c r="F94" s="1">
        <v>40</v>
      </c>
    </row>
    <row r="95" spans="1:6" x14ac:dyDescent="0.25">
      <c r="A95" s="14">
        <v>42284</v>
      </c>
      <c r="B95" s="37">
        <v>79</v>
      </c>
      <c r="C95" s="12" t="s">
        <v>322</v>
      </c>
      <c r="E95" s="6" t="s">
        <v>323</v>
      </c>
      <c r="F95" s="1"/>
    </row>
    <row r="96" spans="1:6" x14ac:dyDescent="0.25">
      <c r="E96" t="s">
        <v>8</v>
      </c>
      <c r="F96" s="1">
        <v>40</v>
      </c>
    </row>
    <row r="97" spans="1:6" x14ac:dyDescent="0.25">
      <c r="A97" s="33" t="s">
        <v>16</v>
      </c>
      <c r="B97" s="38">
        <f>SUM(B94:B95)</f>
        <v>195</v>
      </c>
      <c r="E97" s="6" t="s">
        <v>103</v>
      </c>
      <c r="F97" s="1"/>
    </row>
    <row r="98" spans="1:6" x14ac:dyDescent="0.25">
      <c r="E98" t="s">
        <v>7</v>
      </c>
      <c r="F98" s="1">
        <v>27</v>
      </c>
    </row>
    <row r="99" spans="1:6" x14ac:dyDescent="0.25">
      <c r="A99" s="16" t="s">
        <v>17</v>
      </c>
      <c r="B99" s="17">
        <v>2029.75</v>
      </c>
      <c r="E99" s="6" t="s">
        <v>13</v>
      </c>
      <c r="F99" s="86">
        <f>SUM(F93:F98)</f>
        <v>116</v>
      </c>
    </row>
    <row r="100" spans="1:6" x14ac:dyDescent="0.25">
      <c r="A100" s="16" t="s">
        <v>18</v>
      </c>
      <c r="B100" s="18">
        <f>B97</f>
        <v>195</v>
      </c>
    </row>
    <row r="101" spans="1:6" x14ac:dyDescent="0.25">
      <c r="A101" s="16" t="s">
        <v>19</v>
      </c>
      <c r="B101" s="30">
        <f>B99-B100</f>
        <v>1834.75</v>
      </c>
      <c r="C101" s="36"/>
    </row>
    <row r="102" spans="1:6" x14ac:dyDescent="0.25">
      <c r="A102" s="70" t="s">
        <v>335</v>
      </c>
      <c r="B102" s="71">
        <v>20000</v>
      </c>
    </row>
    <row r="103" spans="1:6" x14ac:dyDescent="0.25">
      <c r="A103" s="16" t="s">
        <v>35</v>
      </c>
      <c r="B103" s="82">
        <f>B101+B102</f>
        <v>21834.75</v>
      </c>
    </row>
    <row r="105" spans="1:6" x14ac:dyDescent="0.25">
      <c r="A105" s="103" t="s">
        <v>336</v>
      </c>
      <c r="B105" s="103"/>
      <c r="C105" s="103"/>
      <c r="E105" s="50"/>
      <c r="F105" s="52"/>
    </row>
    <row r="106" spans="1:6" x14ac:dyDescent="0.25">
      <c r="E106" s="6"/>
      <c r="F106" s="9"/>
    </row>
    <row r="107" spans="1:6" ht="15.75" x14ac:dyDescent="0.25">
      <c r="A107" s="24" t="s">
        <v>66</v>
      </c>
      <c r="B107" s="1"/>
      <c r="C107" s="2"/>
    </row>
    <row r="108" spans="1:6" x14ac:dyDescent="0.25">
      <c r="A108" s="10" t="s">
        <v>0</v>
      </c>
      <c r="B108" s="11" t="s">
        <v>1</v>
      </c>
      <c r="C108" s="10" t="s">
        <v>3</v>
      </c>
    </row>
    <row r="109" spans="1:6" x14ac:dyDescent="0.25">
      <c r="A109" s="40"/>
      <c r="B109" s="41"/>
      <c r="C109" s="40"/>
    </row>
    <row r="110" spans="1:6" x14ac:dyDescent="0.25">
      <c r="A110" s="14">
        <v>42285</v>
      </c>
      <c r="B110" s="42">
        <v>70</v>
      </c>
      <c r="C110" s="43" t="s">
        <v>324</v>
      </c>
    </row>
    <row r="111" spans="1:6" x14ac:dyDescent="0.25">
      <c r="A111" s="14">
        <v>42285</v>
      </c>
      <c r="B111" s="42">
        <v>70</v>
      </c>
      <c r="C111" s="43" t="s">
        <v>325</v>
      </c>
    </row>
    <row r="112" spans="1:6" x14ac:dyDescent="0.25">
      <c r="A112" s="14">
        <v>42285</v>
      </c>
      <c r="B112" s="42">
        <v>70</v>
      </c>
      <c r="C112" s="43" t="s">
        <v>326</v>
      </c>
    </row>
    <row r="113" spans="1:3" x14ac:dyDescent="0.25">
      <c r="A113" s="14">
        <v>42285</v>
      </c>
      <c r="B113" s="42">
        <v>70</v>
      </c>
      <c r="C113" s="43" t="s">
        <v>327</v>
      </c>
    </row>
    <row r="114" spans="1:3" x14ac:dyDescent="0.25">
      <c r="A114" s="14">
        <v>42285</v>
      </c>
      <c r="B114" s="42">
        <v>70</v>
      </c>
      <c r="C114" s="43" t="s">
        <v>328</v>
      </c>
    </row>
    <row r="115" spans="1:3" x14ac:dyDescent="0.25">
      <c r="A115" s="14">
        <v>42285</v>
      </c>
      <c r="B115" s="42">
        <v>70</v>
      </c>
      <c r="C115" s="43" t="s">
        <v>329</v>
      </c>
    </row>
    <row r="116" spans="1:3" x14ac:dyDescent="0.25">
      <c r="A116" s="14">
        <v>42285</v>
      </c>
      <c r="B116" s="42">
        <v>300</v>
      </c>
      <c r="C116" s="43" t="s">
        <v>330</v>
      </c>
    </row>
    <row r="117" spans="1:3" x14ac:dyDescent="0.25">
      <c r="A117" s="14">
        <v>42286</v>
      </c>
      <c r="B117" s="42">
        <v>250</v>
      </c>
      <c r="C117" s="43" t="s">
        <v>331</v>
      </c>
    </row>
    <row r="118" spans="1:3" x14ac:dyDescent="0.25">
      <c r="A118" s="14">
        <v>42286</v>
      </c>
      <c r="B118" s="42">
        <v>998.75</v>
      </c>
      <c r="C118" s="43" t="s">
        <v>332</v>
      </c>
    </row>
    <row r="119" spans="1:3" x14ac:dyDescent="0.25">
      <c r="A119" s="14">
        <v>42286</v>
      </c>
      <c r="B119" s="42">
        <v>347.5</v>
      </c>
      <c r="C119" s="43" t="s">
        <v>333</v>
      </c>
    </row>
    <row r="120" spans="1:3" x14ac:dyDescent="0.25">
      <c r="A120" s="14">
        <v>42286</v>
      </c>
      <c r="B120" s="42">
        <v>300</v>
      </c>
      <c r="C120" s="43" t="s">
        <v>334</v>
      </c>
    </row>
    <row r="121" spans="1:3" x14ac:dyDescent="0.25">
      <c r="A121" s="14">
        <v>42286</v>
      </c>
      <c r="B121" s="42">
        <v>200</v>
      </c>
      <c r="C121" s="43" t="s">
        <v>4</v>
      </c>
    </row>
    <row r="122" spans="1:3" x14ac:dyDescent="0.25">
      <c r="A122" s="14">
        <v>42286</v>
      </c>
      <c r="B122" s="42">
        <v>5265</v>
      </c>
      <c r="C122" s="43" t="s">
        <v>337</v>
      </c>
    </row>
    <row r="123" spans="1:3" x14ac:dyDescent="0.25">
      <c r="A123" s="26"/>
      <c r="B123" s="58"/>
      <c r="C123" s="28"/>
    </row>
    <row r="124" spans="1:3" x14ac:dyDescent="0.25">
      <c r="A124" s="33" t="s">
        <v>16</v>
      </c>
      <c r="B124" s="38">
        <f>SUM(B110:B122)</f>
        <v>8081.25</v>
      </c>
      <c r="C124" s="28"/>
    </row>
    <row r="125" spans="1:3" x14ac:dyDescent="0.25">
      <c r="C125" s="28"/>
    </row>
    <row r="126" spans="1:3" x14ac:dyDescent="0.25">
      <c r="A126" s="16" t="s">
        <v>17</v>
      </c>
      <c r="B126" s="17">
        <v>21834.75</v>
      </c>
      <c r="C126" s="45"/>
    </row>
    <row r="127" spans="1:3" x14ac:dyDescent="0.25">
      <c r="A127" s="16" t="s">
        <v>18</v>
      </c>
      <c r="B127" s="18">
        <f>B124</f>
        <v>8081.25</v>
      </c>
    </row>
    <row r="128" spans="1:3" x14ac:dyDescent="0.25">
      <c r="A128" s="16" t="s">
        <v>19</v>
      </c>
      <c r="B128" s="30">
        <f>B126-B127</f>
        <v>13753.5</v>
      </c>
    </row>
    <row r="129" spans="1:6" s="44" customFormat="1" x14ac:dyDescent="0.25">
      <c r="A129" s="70" t="s">
        <v>338</v>
      </c>
      <c r="B129" s="71">
        <v>4500</v>
      </c>
    </row>
    <row r="130" spans="1:6" s="44" customFormat="1" ht="15.75" thickBot="1" x14ac:dyDescent="0.3">
      <c r="A130" s="70" t="s">
        <v>35</v>
      </c>
      <c r="B130" s="89">
        <f>B128+B129</f>
        <v>18253.5</v>
      </c>
    </row>
    <row r="131" spans="1:6" ht="15.75" thickTop="1" x14ac:dyDescent="0.25"/>
    <row r="133" spans="1:6" x14ac:dyDescent="0.25">
      <c r="A133" s="103" t="s">
        <v>339</v>
      </c>
      <c r="B133" s="103"/>
      <c r="C133" s="103"/>
      <c r="E133" s="50"/>
      <c r="F133" s="52"/>
    </row>
    <row r="134" spans="1:6" x14ac:dyDescent="0.25">
      <c r="E134" s="6"/>
      <c r="F134" s="9"/>
    </row>
    <row r="135" spans="1:6" ht="15.75" x14ac:dyDescent="0.25">
      <c r="A135" s="24" t="s">
        <v>66</v>
      </c>
      <c r="B135" s="1"/>
      <c r="C135" s="2"/>
    </row>
    <row r="136" spans="1:6" x14ac:dyDescent="0.25">
      <c r="A136" s="10" t="s">
        <v>0</v>
      </c>
      <c r="B136" s="11" t="s">
        <v>1</v>
      </c>
      <c r="C136" s="10" t="s">
        <v>3</v>
      </c>
    </row>
    <row r="137" spans="1:6" x14ac:dyDescent="0.25">
      <c r="A137" s="40"/>
      <c r="B137" s="41"/>
      <c r="C137" s="40"/>
    </row>
    <row r="138" spans="1:6" x14ac:dyDescent="0.25">
      <c r="A138" s="14">
        <v>42287</v>
      </c>
      <c r="B138" s="42">
        <v>300</v>
      </c>
      <c r="C138" s="43" t="s">
        <v>340</v>
      </c>
    </row>
    <row r="139" spans="1:6" x14ac:dyDescent="0.25">
      <c r="A139" s="14">
        <v>42287</v>
      </c>
      <c r="B139" s="42">
        <v>100</v>
      </c>
      <c r="C139" s="43" t="s">
        <v>4</v>
      </c>
    </row>
    <row r="140" spans="1:6" x14ac:dyDescent="0.25">
      <c r="A140" s="14">
        <v>42287</v>
      </c>
      <c r="B140" s="42">
        <v>352</v>
      </c>
      <c r="C140" s="43" t="s">
        <v>341</v>
      </c>
    </row>
    <row r="141" spans="1:6" x14ac:dyDescent="0.25">
      <c r="A141" s="14">
        <v>42287</v>
      </c>
      <c r="B141" s="42">
        <v>88</v>
      </c>
      <c r="C141" s="43" t="s">
        <v>342</v>
      </c>
    </row>
    <row r="142" spans="1:6" x14ac:dyDescent="0.25">
      <c r="A142" s="26"/>
      <c r="B142" s="58"/>
      <c r="C142" s="28"/>
    </row>
    <row r="143" spans="1:6" x14ac:dyDescent="0.25">
      <c r="A143" s="33" t="s">
        <v>16</v>
      </c>
      <c r="B143" s="38">
        <f>SUM(B138:B141)</f>
        <v>840</v>
      </c>
      <c r="C143" s="28"/>
    </row>
    <row r="144" spans="1:6" x14ac:dyDescent="0.25">
      <c r="C144" s="28"/>
    </row>
    <row r="145" spans="1:9" x14ac:dyDescent="0.25">
      <c r="A145" s="16" t="s">
        <v>17</v>
      </c>
      <c r="B145" s="17">
        <v>18253.5</v>
      </c>
      <c r="C145" s="45"/>
    </row>
    <row r="146" spans="1:9" x14ac:dyDescent="0.25">
      <c r="A146" s="16" t="s">
        <v>18</v>
      </c>
      <c r="B146" s="18">
        <f>B143</f>
        <v>840</v>
      </c>
    </row>
    <row r="147" spans="1:9" x14ac:dyDescent="0.25">
      <c r="A147" s="16" t="s">
        <v>19</v>
      </c>
      <c r="B147" s="30">
        <f>B145-B146</f>
        <v>17413.5</v>
      </c>
    </row>
    <row r="150" spans="1:9" x14ac:dyDescent="0.25">
      <c r="A150" s="23"/>
      <c r="B150" s="23"/>
      <c r="C150" s="23"/>
      <c r="D150" s="23"/>
      <c r="E150" s="23"/>
      <c r="F150" s="23"/>
      <c r="G150" s="23"/>
      <c r="H150" s="23"/>
      <c r="I150" s="23"/>
    </row>
    <row r="151" spans="1:9" s="44" customFormat="1" x14ac:dyDescent="0.25"/>
    <row r="152" spans="1:9" x14ac:dyDescent="0.25">
      <c r="A152" s="16" t="s">
        <v>17</v>
      </c>
      <c r="B152" s="17">
        <v>17413.5</v>
      </c>
      <c r="C152" s="45"/>
    </row>
    <row r="153" spans="1:9" x14ac:dyDescent="0.25">
      <c r="A153" s="70" t="s">
        <v>289</v>
      </c>
      <c r="B153" s="71">
        <v>40000</v>
      </c>
    </row>
    <row r="154" spans="1:9" x14ac:dyDescent="0.25">
      <c r="A154" s="16" t="s">
        <v>35</v>
      </c>
      <c r="B154" s="82">
        <f>B152+B153</f>
        <v>57413.5</v>
      </c>
    </row>
    <row r="155" spans="1:9" x14ac:dyDescent="0.25">
      <c r="A155" s="16"/>
      <c r="B155" s="83"/>
    </row>
    <row r="156" spans="1:9" x14ac:dyDescent="0.25">
      <c r="A156" s="103" t="s">
        <v>392</v>
      </c>
      <c r="B156" s="103"/>
      <c r="C156" s="103"/>
      <c r="E156" t="s">
        <v>162</v>
      </c>
      <c r="H156" s="45"/>
      <c r="I156" s="45"/>
    </row>
    <row r="157" spans="1:9" x14ac:dyDescent="0.25">
      <c r="F157" s="5" t="s">
        <v>1</v>
      </c>
      <c r="H157" s="45"/>
      <c r="I157" s="49"/>
    </row>
    <row r="158" spans="1:9" ht="15.75" x14ac:dyDescent="0.25">
      <c r="A158" s="24" t="s">
        <v>374</v>
      </c>
      <c r="B158" s="1"/>
      <c r="C158" s="2"/>
      <c r="E158" s="6" t="s">
        <v>186</v>
      </c>
      <c r="F158" s="1"/>
      <c r="H158" s="50"/>
      <c r="I158" s="27"/>
    </row>
    <row r="159" spans="1:9" x14ac:dyDescent="0.25">
      <c r="A159" s="10" t="s">
        <v>0</v>
      </c>
      <c r="B159" s="11" t="s">
        <v>1</v>
      </c>
      <c r="C159" s="10" t="s">
        <v>3</v>
      </c>
      <c r="E159" t="s">
        <v>7</v>
      </c>
      <c r="F159" s="1">
        <v>9</v>
      </c>
      <c r="H159" s="45"/>
      <c r="I159" s="27"/>
    </row>
    <row r="160" spans="1:9" x14ac:dyDescent="0.25">
      <c r="A160" s="40"/>
      <c r="B160" s="41"/>
      <c r="C160" s="40"/>
      <c r="E160" t="s">
        <v>12</v>
      </c>
      <c r="F160" s="1">
        <v>13</v>
      </c>
      <c r="H160" s="50"/>
      <c r="I160" s="27"/>
    </row>
    <row r="161" spans="1:9" x14ac:dyDescent="0.25">
      <c r="A161" s="14">
        <v>42289</v>
      </c>
      <c r="B161" s="42">
        <v>100</v>
      </c>
      <c r="C161" s="43" t="s">
        <v>4</v>
      </c>
      <c r="E161" s="6" t="s">
        <v>368</v>
      </c>
      <c r="F161" s="1"/>
      <c r="H161" s="45"/>
      <c r="I161" s="27"/>
    </row>
    <row r="162" spans="1:9" x14ac:dyDescent="0.25">
      <c r="A162" s="14">
        <v>42289</v>
      </c>
      <c r="B162" s="37">
        <v>900</v>
      </c>
      <c r="C162" s="12" t="s">
        <v>381</v>
      </c>
      <c r="E162" t="s">
        <v>12</v>
      </c>
      <c r="F162" s="1">
        <v>9</v>
      </c>
      <c r="H162" s="50"/>
      <c r="I162" s="27"/>
    </row>
    <row r="163" spans="1:9" x14ac:dyDescent="0.25">
      <c r="A163" s="14">
        <v>42289</v>
      </c>
      <c r="B163" s="37">
        <v>900</v>
      </c>
      <c r="C163" s="12" t="s">
        <v>382</v>
      </c>
      <c r="E163" s="6" t="s">
        <v>369</v>
      </c>
      <c r="F163" s="1"/>
      <c r="H163" s="45"/>
      <c r="I163" s="27"/>
    </row>
    <row r="164" spans="1:9" x14ac:dyDescent="0.25">
      <c r="A164" s="14">
        <v>42289</v>
      </c>
      <c r="B164" s="37">
        <v>900</v>
      </c>
      <c r="C164" s="12" t="s">
        <v>383</v>
      </c>
      <c r="E164" t="s">
        <v>12</v>
      </c>
      <c r="F164" s="1">
        <v>8</v>
      </c>
      <c r="H164" s="50"/>
      <c r="I164" s="27"/>
    </row>
    <row r="165" spans="1:9" x14ac:dyDescent="0.25">
      <c r="A165" s="14">
        <v>42289</v>
      </c>
      <c r="B165" s="37">
        <v>900</v>
      </c>
      <c r="C165" s="12" t="s">
        <v>384</v>
      </c>
      <c r="E165" s="6" t="s">
        <v>370</v>
      </c>
      <c r="F165" s="1"/>
      <c r="H165" s="51"/>
      <c r="I165" s="27"/>
    </row>
    <row r="166" spans="1:9" x14ac:dyDescent="0.25">
      <c r="A166" s="14">
        <v>42289</v>
      </c>
      <c r="B166" s="37">
        <v>900</v>
      </c>
      <c r="C166" s="12" t="s">
        <v>385</v>
      </c>
      <c r="E166" t="s">
        <v>12</v>
      </c>
      <c r="F166" s="1">
        <v>8</v>
      </c>
      <c r="H166" s="50"/>
      <c r="I166" s="27"/>
    </row>
    <row r="167" spans="1:9" x14ac:dyDescent="0.25">
      <c r="A167" s="14">
        <v>42289</v>
      </c>
      <c r="B167" s="37">
        <v>900</v>
      </c>
      <c r="C167" s="12" t="s">
        <v>386</v>
      </c>
      <c r="E167" s="6" t="s">
        <v>371</v>
      </c>
      <c r="F167" s="1"/>
      <c r="H167" s="45"/>
      <c r="I167" s="27"/>
    </row>
    <row r="168" spans="1:9" x14ac:dyDescent="0.25">
      <c r="A168" s="14">
        <v>42289</v>
      </c>
      <c r="B168" s="37">
        <v>900</v>
      </c>
      <c r="C168" s="12" t="s">
        <v>387</v>
      </c>
      <c r="E168" t="s">
        <v>12</v>
      </c>
      <c r="F168" s="1">
        <v>8</v>
      </c>
      <c r="H168" s="50"/>
      <c r="I168" s="27"/>
    </row>
    <row r="169" spans="1:9" x14ac:dyDescent="0.25">
      <c r="A169" s="14">
        <v>42289</v>
      </c>
      <c r="B169" s="90">
        <v>900</v>
      </c>
      <c r="C169" s="12" t="s">
        <v>388</v>
      </c>
      <c r="E169" s="6" t="s">
        <v>103</v>
      </c>
      <c r="F169" s="1"/>
      <c r="H169" s="45"/>
      <c r="I169" s="27"/>
    </row>
    <row r="170" spans="1:9" x14ac:dyDescent="0.25">
      <c r="A170" s="14">
        <v>42289</v>
      </c>
      <c r="B170" s="37">
        <v>900</v>
      </c>
      <c r="C170" s="12" t="s">
        <v>389</v>
      </c>
      <c r="E170" t="s">
        <v>7</v>
      </c>
      <c r="F170" s="1">
        <v>27</v>
      </c>
      <c r="H170" s="50"/>
      <c r="I170" s="52"/>
    </row>
    <row r="171" spans="1:9" x14ac:dyDescent="0.25">
      <c r="A171" s="14">
        <v>42289</v>
      </c>
      <c r="B171" s="37">
        <v>1500</v>
      </c>
      <c r="C171" s="12" t="s">
        <v>390</v>
      </c>
      <c r="E171" s="6" t="s">
        <v>13</v>
      </c>
      <c r="F171" s="86">
        <f>SUM(F159:F170)</f>
        <v>82</v>
      </c>
      <c r="H171" s="45"/>
      <c r="I171" s="27"/>
    </row>
    <row r="172" spans="1:9" x14ac:dyDescent="0.25">
      <c r="A172" s="14">
        <v>42289</v>
      </c>
      <c r="B172" s="37">
        <v>1800</v>
      </c>
      <c r="C172" s="12" t="s">
        <v>391</v>
      </c>
      <c r="H172" s="50"/>
      <c r="I172" s="27"/>
    </row>
    <row r="173" spans="1:9" x14ac:dyDescent="0.25">
      <c r="A173" s="14">
        <v>42289</v>
      </c>
      <c r="B173" s="37">
        <v>70</v>
      </c>
      <c r="C173" s="43" t="s">
        <v>343</v>
      </c>
      <c r="I173" s="1"/>
    </row>
    <row r="174" spans="1:9" x14ac:dyDescent="0.25">
      <c r="A174" s="14">
        <v>42289</v>
      </c>
      <c r="B174" s="37">
        <v>70</v>
      </c>
      <c r="C174" s="43" t="s">
        <v>344</v>
      </c>
      <c r="E174" s="7"/>
      <c r="F174" s="27"/>
      <c r="H174" s="6"/>
      <c r="I174" s="1"/>
    </row>
    <row r="175" spans="1:9" x14ac:dyDescent="0.25">
      <c r="A175" s="14">
        <v>42289</v>
      </c>
      <c r="B175" s="37">
        <v>70</v>
      </c>
      <c r="C175" s="43" t="s">
        <v>345</v>
      </c>
      <c r="E175" s="50"/>
      <c r="F175" s="27"/>
      <c r="G175" s="45"/>
      <c r="H175" s="51"/>
      <c r="I175" s="27"/>
    </row>
    <row r="176" spans="1:9" x14ac:dyDescent="0.25">
      <c r="A176" s="14">
        <v>42289</v>
      </c>
      <c r="B176" s="37">
        <v>70</v>
      </c>
      <c r="C176" s="43" t="s">
        <v>346</v>
      </c>
      <c r="E176" s="45"/>
      <c r="F176" s="45"/>
      <c r="G176" s="45"/>
      <c r="H176" s="50"/>
      <c r="I176" s="27"/>
    </row>
    <row r="177" spans="1:9" x14ac:dyDescent="0.25">
      <c r="A177" s="14">
        <v>42289</v>
      </c>
      <c r="B177" s="37">
        <v>70</v>
      </c>
      <c r="C177" s="43" t="s">
        <v>347</v>
      </c>
      <c r="E177" s="45"/>
      <c r="F177" s="45"/>
      <c r="G177" s="45"/>
      <c r="H177" s="45"/>
      <c r="I177" s="27"/>
    </row>
    <row r="178" spans="1:9" x14ac:dyDescent="0.25">
      <c r="A178" s="14">
        <v>42289</v>
      </c>
      <c r="B178" s="37">
        <v>70</v>
      </c>
      <c r="C178" s="43" t="s">
        <v>348</v>
      </c>
      <c r="E178" s="45"/>
      <c r="F178" s="45"/>
      <c r="G178" s="45"/>
      <c r="H178" s="45"/>
      <c r="I178" s="45"/>
    </row>
    <row r="179" spans="1:9" x14ac:dyDescent="0.25">
      <c r="A179" s="14">
        <v>42289</v>
      </c>
      <c r="B179" s="37">
        <v>240</v>
      </c>
      <c r="C179" s="12" t="s">
        <v>349</v>
      </c>
      <c r="E179" s="45"/>
      <c r="F179" s="45"/>
      <c r="G179" s="45"/>
      <c r="H179" s="45"/>
      <c r="I179" s="45"/>
    </row>
    <row r="180" spans="1:9" x14ac:dyDescent="0.25">
      <c r="A180" s="14">
        <v>42289</v>
      </c>
      <c r="B180" s="37">
        <v>240</v>
      </c>
      <c r="C180" s="12" t="s">
        <v>350</v>
      </c>
      <c r="E180" s="45"/>
      <c r="F180" s="45"/>
      <c r="G180" s="45"/>
      <c r="H180" s="45"/>
      <c r="I180" s="45"/>
    </row>
    <row r="181" spans="1:9" x14ac:dyDescent="0.25">
      <c r="A181" s="14">
        <v>42289</v>
      </c>
      <c r="B181" s="37">
        <v>100</v>
      </c>
      <c r="C181" s="12" t="s">
        <v>351</v>
      </c>
      <c r="E181" s="45"/>
      <c r="F181" s="45"/>
      <c r="G181" s="45"/>
      <c r="H181" s="45"/>
      <c r="I181" s="45"/>
    </row>
    <row r="182" spans="1:9" x14ac:dyDescent="0.25">
      <c r="A182" s="14">
        <v>42289</v>
      </c>
      <c r="B182" s="37">
        <v>100</v>
      </c>
      <c r="C182" s="12" t="s">
        <v>352</v>
      </c>
      <c r="E182" s="50"/>
      <c r="F182" s="52"/>
      <c r="G182" s="45"/>
      <c r="H182" s="51"/>
      <c r="I182" s="27"/>
    </row>
    <row r="183" spans="1:9" x14ac:dyDescent="0.25">
      <c r="A183" s="14">
        <v>42289</v>
      </c>
      <c r="B183" s="37">
        <v>100</v>
      </c>
      <c r="C183" s="12" t="s">
        <v>353</v>
      </c>
      <c r="E183" s="45"/>
      <c r="F183" s="45"/>
      <c r="G183" s="45"/>
      <c r="H183" s="50"/>
      <c r="I183" s="27"/>
    </row>
    <row r="184" spans="1:9" x14ac:dyDescent="0.25">
      <c r="A184" s="14">
        <v>42289</v>
      </c>
      <c r="B184" s="37">
        <v>100</v>
      </c>
      <c r="C184" s="12" t="s">
        <v>354</v>
      </c>
      <c r="E184" s="50"/>
      <c r="F184" s="27"/>
      <c r="G184" s="45"/>
      <c r="H184" s="45"/>
      <c r="I184" s="27"/>
    </row>
    <row r="185" spans="1:9" x14ac:dyDescent="0.25">
      <c r="A185" s="14">
        <v>42289</v>
      </c>
      <c r="B185" s="37">
        <v>100</v>
      </c>
      <c r="C185" s="12" t="s">
        <v>355</v>
      </c>
      <c r="E185" s="51"/>
      <c r="F185" s="27"/>
      <c r="G185" s="45"/>
      <c r="H185" s="50"/>
      <c r="I185" s="27"/>
    </row>
    <row r="186" spans="1:9" x14ac:dyDescent="0.25">
      <c r="A186" s="14">
        <v>42289</v>
      </c>
      <c r="B186" s="37">
        <v>100</v>
      </c>
      <c r="C186" s="12" t="s">
        <v>356</v>
      </c>
      <c r="E186" s="50"/>
      <c r="F186" s="27"/>
      <c r="G186" s="45"/>
      <c r="H186" s="45"/>
      <c r="I186" s="27"/>
    </row>
    <row r="187" spans="1:9" x14ac:dyDescent="0.25">
      <c r="A187" s="14">
        <v>42289</v>
      </c>
      <c r="B187" s="37">
        <v>100</v>
      </c>
      <c r="C187" s="12" t="s">
        <v>357</v>
      </c>
      <c r="E187" s="45"/>
      <c r="F187" s="27"/>
      <c r="G187" s="45"/>
      <c r="H187" s="50"/>
      <c r="I187" s="52"/>
    </row>
    <row r="188" spans="1:9" x14ac:dyDescent="0.25">
      <c r="A188" s="14">
        <v>42289</v>
      </c>
      <c r="B188" s="37">
        <v>100</v>
      </c>
      <c r="C188" s="12" t="s">
        <v>358</v>
      </c>
      <c r="E188" s="6"/>
      <c r="F188" s="1"/>
      <c r="I188" s="1"/>
    </row>
    <row r="189" spans="1:9" x14ac:dyDescent="0.25">
      <c r="A189" s="14">
        <v>42289</v>
      </c>
      <c r="B189" s="37">
        <v>100</v>
      </c>
      <c r="C189" s="12" t="s">
        <v>359</v>
      </c>
      <c r="F189" s="1"/>
      <c r="H189" s="6"/>
      <c r="I189" s="1"/>
    </row>
    <row r="190" spans="1:9" x14ac:dyDescent="0.25">
      <c r="A190" s="14">
        <v>42289</v>
      </c>
      <c r="B190" s="37">
        <v>100</v>
      </c>
      <c r="C190" s="12" t="s">
        <v>360</v>
      </c>
      <c r="E190" s="6"/>
      <c r="F190" s="1"/>
      <c r="I190" s="1"/>
    </row>
    <row r="191" spans="1:9" x14ac:dyDescent="0.25">
      <c r="A191" s="14">
        <v>42289</v>
      </c>
      <c r="B191" s="37">
        <v>100</v>
      </c>
      <c r="C191" s="12" t="s">
        <v>361</v>
      </c>
      <c r="E191" s="7"/>
      <c r="F191" s="27"/>
      <c r="H191" s="6"/>
      <c r="I191" s="1"/>
    </row>
    <row r="192" spans="1:9" x14ac:dyDescent="0.25">
      <c r="A192" s="14">
        <v>42289</v>
      </c>
      <c r="B192" s="37">
        <v>100</v>
      </c>
      <c r="C192" s="12" t="s">
        <v>362</v>
      </c>
      <c r="E192" s="6"/>
      <c r="F192" s="1"/>
      <c r="H192" s="7"/>
      <c r="I192" s="27"/>
    </row>
    <row r="193" spans="1:9" x14ac:dyDescent="0.25">
      <c r="A193" s="14">
        <v>42289</v>
      </c>
      <c r="B193" s="37">
        <v>100</v>
      </c>
      <c r="C193" s="12" t="s">
        <v>363</v>
      </c>
      <c r="H193" s="6"/>
      <c r="I193" s="1"/>
    </row>
    <row r="194" spans="1:9" x14ac:dyDescent="0.25">
      <c r="A194" s="14">
        <v>42289</v>
      </c>
      <c r="B194" s="37">
        <v>1000</v>
      </c>
      <c r="C194" s="43" t="s">
        <v>364</v>
      </c>
      <c r="I194" s="1"/>
    </row>
    <row r="195" spans="1:9" x14ac:dyDescent="0.25">
      <c r="A195" s="14">
        <v>42289</v>
      </c>
      <c r="B195" s="37">
        <v>1657.33</v>
      </c>
      <c r="C195" s="43" t="s">
        <v>365</v>
      </c>
    </row>
    <row r="196" spans="1:9" x14ac:dyDescent="0.25">
      <c r="A196" s="14">
        <v>42289</v>
      </c>
      <c r="B196" s="37">
        <v>1693</v>
      </c>
      <c r="C196" s="12" t="s">
        <v>366</v>
      </c>
    </row>
    <row r="197" spans="1:9" x14ac:dyDescent="0.25">
      <c r="A197" s="14">
        <v>42289</v>
      </c>
      <c r="B197" s="37">
        <v>7573.29</v>
      </c>
      <c r="C197" s="12" t="s">
        <v>367</v>
      </c>
    </row>
    <row r="198" spans="1:9" x14ac:dyDescent="0.25">
      <c r="A198" s="14">
        <v>42289</v>
      </c>
      <c r="B198" s="37">
        <v>145</v>
      </c>
      <c r="C198" s="12" t="s">
        <v>377</v>
      </c>
    </row>
    <row r="199" spans="1:9" x14ac:dyDescent="0.25">
      <c r="A199" s="14">
        <v>42289</v>
      </c>
      <c r="B199" s="37">
        <v>15</v>
      </c>
      <c r="C199" s="12" t="s">
        <v>378</v>
      </c>
    </row>
    <row r="200" spans="1:9" x14ac:dyDescent="0.25">
      <c r="A200" s="14">
        <v>42289</v>
      </c>
      <c r="B200" s="37">
        <v>119</v>
      </c>
      <c r="C200" s="12" t="s">
        <v>25</v>
      </c>
    </row>
    <row r="201" spans="1:9" x14ac:dyDescent="0.25">
      <c r="A201" s="14">
        <v>42289</v>
      </c>
      <c r="B201" s="37">
        <v>82</v>
      </c>
      <c r="C201" s="12" t="s">
        <v>162</v>
      </c>
    </row>
    <row r="202" spans="1:9" x14ac:dyDescent="0.25">
      <c r="A202" s="14">
        <v>42289</v>
      </c>
      <c r="B202" s="37">
        <v>103</v>
      </c>
      <c r="C202" s="12" t="s">
        <v>376</v>
      </c>
    </row>
    <row r="204" spans="1:9" x14ac:dyDescent="0.25">
      <c r="A204" s="33" t="s">
        <v>16</v>
      </c>
      <c r="B204" s="38">
        <f>SUM(B161:B202)</f>
        <v>26087.620000000003</v>
      </c>
    </row>
    <row r="206" spans="1:9" x14ac:dyDescent="0.25">
      <c r="A206" s="16" t="s">
        <v>17</v>
      </c>
      <c r="B206" s="17">
        <v>57413.5</v>
      </c>
      <c r="E206" s="67"/>
    </row>
    <row r="207" spans="1:9" x14ac:dyDescent="0.25">
      <c r="A207" s="16" t="s">
        <v>18</v>
      </c>
      <c r="B207" s="18">
        <f>B204</f>
        <v>26087.620000000003</v>
      </c>
    </row>
    <row r="208" spans="1:9" x14ac:dyDescent="0.25">
      <c r="A208" s="16" t="s">
        <v>19</v>
      </c>
      <c r="B208" s="30">
        <f>B206-B207</f>
        <v>31325.879999999997</v>
      </c>
      <c r="C208" s="36"/>
    </row>
    <row r="210" spans="1:9" x14ac:dyDescent="0.25">
      <c r="A210" s="55" t="s">
        <v>372</v>
      </c>
    </row>
    <row r="211" spans="1:9" x14ac:dyDescent="0.25">
      <c r="A211" s="55" t="s">
        <v>373</v>
      </c>
    </row>
    <row r="213" spans="1:9" x14ac:dyDescent="0.25">
      <c r="A213" s="103" t="s">
        <v>393</v>
      </c>
      <c r="B213" s="103"/>
      <c r="C213" s="103"/>
      <c r="E213" t="s">
        <v>162</v>
      </c>
      <c r="H213" s="45"/>
      <c r="I213" s="45"/>
    </row>
    <row r="214" spans="1:9" x14ac:dyDescent="0.25">
      <c r="F214" s="5" t="s">
        <v>1</v>
      </c>
      <c r="H214" s="45"/>
      <c r="I214" s="49"/>
    </row>
    <row r="215" spans="1:9" ht="15.75" x14ac:dyDescent="0.25">
      <c r="A215" s="24" t="s">
        <v>375</v>
      </c>
      <c r="B215" s="1"/>
      <c r="C215" s="2"/>
      <c r="E215" s="6" t="s">
        <v>116</v>
      </c>
      <c r="F215" s="1"/>
      <c r="H215" s="50"/>
      <c r="I215" s="27"/>
    </row>
    <row r="216" spans="1:9" x14ac:dyDescent="0.25">
      <c r="A216" s="10" t="s">
        <v>0</v>
      </c>
      <c r="B216" s="11" t="s">
        <v>1</v>
      </c>
      <c r="C216" s="10" t="s">
        <v>3</v>
      </c>
      <c r="E216" t="s">
        <v>7</v>
      </c>
      <c r="F216" s="1">
        <v>9</v>
      </c>
      <c r="H216" s="45"/>
      <c r="I216" s="27"/>
    </row>
    <row r="217" spans="1:9" x14ac:dyDescent="0.25">
      <c r="A217" s="40"/>
      <c r="B217" s="41"/>
      <c r="C217" s="40"/>
      <c r="E217" t="s">
        <v>12</v>
      </c>
      <c r="F217" s="1">
        <v>8</v>
      </c>
      <c r="H217" s="50"/>
      <c r="I217" s="27"/>
    </row>
    <row r="218" spans="1:9" x14ac:dyDescent="0.25">
      <c r="A218" s="14">
        <v>42290</v>
      </c>
      <c r="B218" s="42">
        <v>115</v>
      </c>
      <c r="C218" s="43" t="s">
        <v>162</v>
      </c>
      <c r="E218" s="6" t="s">
        <v>379</v>
      </c>
      <c r="F218" s="1"/>
      <c r="H218" s="45"/>
      <c r="I218" s="27"/>
    </row>
    <row r="219" spans="1:9" x14ac:dyDescent="0.25">
      <c r="A219" s="14">
        <v>42290</v>
      </c>
      <c r="B219" s="37">
        <v>100</v>
      </c>
      <c r="C219" s="12" t="s">
        <v>4</v>
      </c>
      <c r="E219" t="s">
        <v>12</v>
      </c>
      <c r="F219" s="1">
        <v>15</v>
      </c>
      <c r="H219" s="50"/>
      <c r="I219" s="27"/>
    </row>
    <row r="220" spans="1:9" x14ac:dyDescent="0.25">
      <c r="A220" s="14">
        <v>42290</v>
      </c>
      <c r="B220" s="37">
        <v>2700</v>
      </c>
      <c r="C220" s="12" t="s">
        <v>380</v>
      </c>
      <c r="E220" s="6" t="s">
        <v>242</v>
      </c>
      <c r="F220" s="1"/>
      <c r="H220" s="45"/>
      <c r="I220" s="27"/>
    </row>
    <row r="221" spans="1:9" x14ac:dyDescent="0.25">
      <c r="A221" s="14">
        <v>42290</v>
      </c>
      <c r="B221" s="37">
        <v>119</v>
      </c>
      <c r="C221" s="12" t="s">
        <v>25</v>
      </c>
      <c r="E221" t="s">
        <v>7</v>
      </c>
      <c r="F221" s="1">
        <v>16</v>
      </c>
      <c r="H221" s="50"/>
      <c r="I221" s="27"/>
    </row>
    <row r="222" spans="1:9" x14ac:dyDescent="0.25">
      <c r="A222" s="26"/>
      <c r="B222" s="58"/>
      <c r="C222" s="28"/>
      <c r="E222" s="6" t="s">
        <v>323</v>
      </c>
      <c r="F222" s="1"/>
      <c r="H222" s="51"/>
      <c r="I222" s="27"/>
    </row>
    <row r="223" spans="1:9" x14ac:dyDescent="0.25">
      <c r="A223" s="33" t="s">
        <v>16</v>
      </c>
      <c r="B223" s="38">
        <f>SUM(B218:B221)</f>
        <v>3034</v>
      </c>
      <c r="E223" t="s">
        <v>8</v>
      </c>
      <c r="F223" s="1">
        <v>40</v>
      </c>
      <c r="H223" s="50"/>
      <c r="I223" s="27"/>
    </row>
    <row r="224" spans="1:9" x14ac:dyDescent="0.25">
      <c r="E224" s="6" t="s">
        <v>103</v>
      </c>
      <c r="F224" s="1"/>
      <c r="H224" s="45"/>
      <c r="I224" s="27"/>
    </row>
    <row r="225" spans="1:9" x14ac:dyDescent="0.25">
      <c r="A225" s="16" t="s">
        <v>17</v>
      </c>
      <c r="B225" s="17">
        <v>31325.88</v>
      </c>
      <c r="E225" t="s">
        <v>7</v>
      </c>
      <c r="F225" s="1">
        <v>27</v>
      </c>
      <c r="H225" s="50"/>
      <c r="I225" s="27"/>
    </row>
    <row r="226" spans="1:9" x14ac:dyDescent="0.25">
      <c r="A226" s="16" t="s">
        <v>18</v>
      </c>
      <c r="B226" s="18">
        <f>B223</f>
        <v>3034</v>
      </c>
      <c r="E226" s="6" t="s">
        <v>13</v>
      </c>
      <c r="F226" s="86">
        <f>SUM(F216:F225)</f>
        <v>115</v>
      </c>
      <c r="H226" s="45"/>
      <c r="I226" s="27"/>
    </row>
    <row r="227" spans="1:9" x14ac:dyDescent="0.25">
      <c r="A227" s="16" t="s">
        <v>19</v>
      </c>
      <c r="B227" s="30">
        <f>B225-B226</f>
        <v>28291.88</v>
      </c>
      <c r="C227" s="36"/>
      <c r="H227" s="50"/>
      <c r="I227" s="52"/>
    </row>
    <row r="228" spans="1:9" x14ac:dyDescent="0.25">
      <c r="H228" s="45"/>
      <c r="I228" s="27"/>
    </row>
    <row r="229" spans="1:9" x14ac:dyDescent="0.25">
      <c r="A229" s="103" t="s">
        <v>394</v>
      </c>
      <c r="B229" s="103"/>
      <c r="C229" s="103"/>
      <c r="H229" s="50"/>
      <c r="I229" s="27"/>
    </row>
    <row r="230" spans="1:9" x14ac:dyDescent="0.25">
      <c r="I230" s="1"/>
    </row>
    <row r="231" spans="1:9" ht="15.75" x14ac:dyDescent="0.25">
      <c r="A231" s="104" t="s">
        <v>395</v>
      </c>
      <c r="B231" s="104"/>
      <c r="C231" s="2"/>
      <c r="E231" s="7"/>
      <c r="F231" s="27"/>
      <c r="H231" s="6"/>
      <c r="I231" s="1"/>
    </row>
    <row r="232" spans="1:9" x14ac:dyDescent="0.25">
      <c r="A232" s="10" t="s">
        <v>0</v>
      </c>
      <c r="B232" s="11" t="s">
        <v>1</v>
      </c>
      <c r="C232" s="10" t="s">
        <v>3</v>
      </c>
      <c r="E232" s="50"/>
      <c r="F232" s="27"/>
      <c r="G232" s="45"/>
      <c r="H232" s="51"/>
      <c r="I232" s="27"/>
    </row>
    <row r="233" spans="1:9" x14ac:dyDescent="0.25">
      <c r="A233" s="40"/>
      <c r="B233" s="41"/>
      <c r="C233" s="40"/>
      <c r="E233" s="45"/>
      <c r="F233" s="45"/>
      <c r="G233" s="45"/>
      <c r="H233" s="50"/>
      <c r="I233" s="27"/>
    </row>
    <row r="234" spans="1:9" x14ac:dyDescent="0.25">
      <c r="A234" s="14">
        <v>42292</v>
      </c>
      <c r="B234" s="42">
        <v>300</v>
      </c>
      <c r="C234" s="43" t="s">
        <v>397</v>
      </c>
      <c r="E234" s="45"/>
      <c r="F234" s="45"/>
      <c r="G234" s="45"/>
      <c r="H234" s="45"/>
      <c r="I234" s="27"/>
    </row>
    <row r="235" spans="1:9" x14ac:dyDescent="0.25">
      <c r="A235" s="14">
        <v>42292</v>
      </c>
      <c r="B235" s="37">
        <v>100</v>
      </c>
      <c r="C235" s="12" t="s">
        <v>4</v>
      </c>
      <c r="E235" s="45"/>
      <c r="F235" s="45"/>
      <c r="G235" s="45"/>
      <c r="H235" s="45"/>
      <c r="I235" s="45"/>
    </row>
    <row r="236" spans="1:9" x14ac:dyDescent="0.25">
      <c r="A236" s="26"/>
      <c r="B236" s="58"/>
      <c r="C236" s="28"/>
      <c r="E236" s="45"/>
      <c r="F236" s="45"/>
      <c r="G236" s="45"/>
      <c r="H236" s="45"/>
      <c r="I236" s="45"/>
    </row>
    <row r="237" spans="1:9" x14ac:dyDescent="0.25">
      <c r="A237" s="33" t="s">
        <v>16</v>
      </c>
      <c r="B237" s="38">
        <f>SUM(B234:B235)</f>
        <v>400</v>
      </c>
      <c r="E237" s="50"/>
      <c r="F237" s="52"/>
      <c r="G237" s="45"/>
      <c r="H237" s="51"/>
      <c r="I237" s="27"/>
    </row>
    <row r="238" spans="1:9" x14ac:dyDescent="0.25">
      <c r="E238" s="45"/>
      <c r="F238" s="45"/>
      <c r="G238" s="45"/>
      <c r="H238" s="50"/>
      <c r="I238" s="27"/>
    </row>
    <row r="239" spans="1:9" x14ac:dyDescent="0.25">
      <c r="A239" s="16" t="s">
        <v>17</v>
      </c>
      <c r="B239" s="17">
        <v>28291.88</v>
      </c>
      <c r="E239" s="50"/>
      <c r="F239" s="27"/>
      <c r="G239" s="45"/>
      <c r="H239" s="45"/>
      <c r="I239" s="27"/>
    </row>
    <row r="240" spans="1:9" x14ac:dyDescent="0.25">
      <c r="A240" s="16" t="s">
        <v>18</v>
      </c>
      <c r="B240" s="18">
        <f>B237</f>
        <v>400</v>
      </c>
      <c r="E240" s="51"/>
      <c r="F240" s="27"/>
      <c r="G240" s="45"/>
      <c r="H240" s="50"/>
      <c r="I240" s="27"/>
    </row>
    <row r="241" spans="1:9" x14ac:dyDescent="0.25">
      <c r="A241" s="16" t="s">
        <v>19</v>
      </c>
      <c r="B241" s="30">
        <f>B239-B240</f>
        <v>27891.88</v>
      </c>
      <c r="C241" s="36"/>
      <c r="E241" s="50"/>
      <c r="F241" s="27"/>
      <c r="G241" s="45"/>
      <c r="H241" s="45"/>
      <c r="I241" s="27"/>
    </row>
    <row r="242" spans="1:9" x14ac:dyDescent="0.25">
      <c r="A242" s="70" t="s">
        <v>396</v>
      </c>
      <c r="B242" s="71">
        <v>4500</v>
      </c>
      <c r="C242" s="28"/>
      <c r="E242" s="45"/>
      <c r="F242" s="27"/>
      <c r="G242" s="45"/>
      <c r="H242" s="50"/>
      <c r="I242" s="52"/>
    </row>
    <row r="243" spans="1:9" ht="15.75" thickBot="1" x14ac:dyDescent="0.3">
      <c r="A243" s="70" t="s">
        <v>35</v>
      </c>
      <c r="B243" s="89">
        <f>B241+B242</f>
        <v>32391.88</v>
      </c>
      <c r="C243" s="28"/>
      <c r="E243" s="6"/>
      <c r="F243" s="1"/>
      <c r="I243" s="1"/>
    </row>
    <row r="244" spans="1:9" ht="15.75" thickTop="1" x14ac:dyDescent="0.25">
      <c r="A244" s="26"/>
      <c r="B244" s="58"/>
      <c r="C244" s="28"/>
      <c r="F244" s="1"/>
      <c r="H244" s="6"/>
      <c r="I244" s="1"/>
    </row>
    <row r="245" spans="1:9" x14ac:dyDescent="0.25">
      <c r="A245" s="26"/>
      <c r="B245" s="58"/>
      <c r="C245" s="28"/>
      <c r="E245" s="6"/>
      <c r="F245" s="1"/>
      <c r="I245" s="1"/>
    </row>
    <row r="246" spans="1:9" x14ac:dyDescent="0.25">
      <c r="A246" s="103" t="s">
        <v>398</v>
      </c>
      <c r="B246" s="103"/>
      <c r="C246" s="103"/>
      <c r="E246" t="s">
        <v>162</v>
      </c>
      <c r="H246" s="45"/>
      <c r="I246" s="45"/>
    </row>
    <row r="247" spans="1:9" x14ac:dyDescent="0.25">
      <c r="F247" s="5" t="s">
        <v>1</v>
      </c>
      <c r="H247" s="45"/>
      <c r="I247" s="49"/>
    </row>
    <row r="248" spans="1:9" ht="15.75" x14ac:dyDescent="0.25">
      <c r="A248" s="24" t="s">
        <v>399</v>
      </c>
      <c r="B248" s="1"/>
      <c r="C248" s="2"/>
      <c r="E248" s="6" t="s">
        <v>402</v>
      </c>
      <c r="F248" s="1"/>
      <c r="H248" s="50"/>
      <c r="I248" s="27"/>
    </row>
    <row r="249" spans="1:9" x14ac:dyDescent="0.25">
      <c r="A249" s="10" t="s">
        <v>0</v>
      </c>
      <c r="B249" s="11" t="s">
        <v>1</v>
      </c>
      <c r="C249" s="10" t="s">
        <v>3</v>
      </c>
      <c r="E249" t="s">
        <v>7</v>
      </c>
      <c r="F249" s="1">
        <v>9</v>
      </c>
      <c r="H249" s="45"/>
      <c r="I249" s="27"/>
    </row>
    <row r="250" spans="1:9" x14ac:dyDescent="0.25">
      <c r="A250" s="40"/>
      <c r="B250" s="41"/>
      <c r="C250" s="40"/>
      <c r="E250" t="s">
        <v>12</v>
      </c>
      <c r="F250" s="1">
        <v>20</v>
      </c>
      <c r="H250" s="50"/>
      <c r="I250" s="27"/>
    </row>
    <row r="251" spans="1:9" x14ac:dyDescent="0.25">
      <c r="A251" s="14">
        <v>42293</v>
      </c>
      <c r="B251" s="42">
        <v>201</v>
      </c>
      <c r="C251" s="43" t="s">
        <v>162</v>
      </c>
      <c r="E251" s="6" t="s">
        <v>169</v>
      </c>
      <c r="F251" s="1"/>
      <c r="H251" s="45"/>
      <c r="I251" s="27"/>
    </row>
    <row r="252" spans="1:9" x14ac:dyDescent="0.25">
      <c r="A252" s="14">
        <v>42293</v>
      </c>
      <c r="B252" s="37">
        <v>116</v>
      </c>
      <c r="C252" s="12" t="s">
        <v>25</v>
      </c>
      <c r="E252" t="s">
        <v>7</v>
      </c>
      <c r="F252" s="1">
        <v>50</v>
      </c>
      <c r="H252" s="50"/>
      <c r="I252" s="27"/>
    </row>
    <row r="253" spans="1:9" x14ac:dyDescent="0.25">
      <c r="A253" s="14">
        <v>42293</v>
      </c>
      <c r="B253" s="37">
        <v>7500</v>
      </c>
      <c r="C253" s="12" t="s">
        <v>400</v>
      </c>
      <c r="E253" s="6" t="s">
        <v>60</v>
      </c>
      <c r="F253" s="1"/>
      <c r="H253" s="45"/>
      <c r="I253" s="27"/>
    </row>
    <row r="254" spans="1:9" x14ac:dyDescent="0.25">
      <c r="A254" s="14">
        <v>42293</v>
      </c>
      <c r="B254" s="37">
        <v>100</v>
      </c>
      <c r="C254" s="12" t="s">
        <v>401</v>
      </c>
      <c r="E254" t="s">
        <v>7</v>
      </c>
      <c r="F254" s="1">
        <v>35</v>
      </c>
      <c r="H254" s="50"/>
      <c r="I254" s="27"/>
    </row>
    <row r="255" spans="1:9" x14ac:dyDescent="0.25">
      <c r="A255" s="26"/>
      <c r="B255" s="58"/>
      <c r="C255" s="28"/>
      <c r="E255" s="6" t="s">
        <v>61</v>
      </c>
      <c r="F255" s="1"/>
      <c r="H255" s="51"/>
      <c r="I255" s="27"/>
    </row>
    <row r="256" spans="1:9" x14ac:dyDescent="0.25">
      <c r="A256" s="33" t="s">
        <v>16</v>
      </c>
      <c r="B256" s="38">
        <f>SUM(B251:B254)</f>
        <v>7917</v>
      </c>
      <c r="E256" t="s">
        <v>7</v>
      </c>
      <c r="F256" s="1">
        <v>20</v>
      </c>
      <c r="H256" s="50"/>
      <c r="I256" s="27"/>
    </row>
    <row r="257" spans="1:9" x14ac:dyDescent="0.25">
      <c r="E257" s="6" t="s">
        <v>323</v>
      </c>
      <c r="F257" s="1"/>
      <c r="H257" s="45"/>
      <c r="I257" s="27"/>
    </row>
    <row r="258" spans="1:9" x14ac:dyDescent="0.25">
      <c r="A258" s="16" t="s">
        <v>17</v>
      </c>
      <c r="B258" s="17">
        <v>32391.88</v>
      </c>
      <c r="E258" t="s">
        <v>8</v>
      </c>
      <c r="F258" s="1">
        <v>40</v>
      </c>
      <c r="H258" s="50"/>
      <c r="I258" s="27"/>
    </row>
    <row r="259" spans="1:9" x14ac:dyDescent="0.25">
      <c r="A259" s="16" t="s">
        <v>18</v>
      </c>
      <c r="B259" s="18">
        <f>B256</f>
        <v>7917</v>
      </c>
      <c r="E259" s="6" t="s">
        <v>103</v>
      </c>
      <c r="F259" s="1"/>
      <c r="H259" s="45"/>
      <c r="I259" s="27"/>
    </row>
    <row r="260" spans="1:9" x14ac:dyDescent="0.25">
      <c r="A260" s="16" t="s">
        <v>19</v>
      </c>
      <c r="B260" s="30">
        <f>B258-B259</f>
        <v>24474.880000000001</v>
      </c>
      <c r="C260" s="36"/>
      <c r="E260" t="s">
        <v>7</v>
      </c>
      <c r="F260" s="1">
        <v>27</v>
      </c>
      <c r="H260" s="50"/>
      <c r="I260" s="52"/>
    </row>
    <row r="261" spans="1:9" x14ac:dyDescent="0.25">
      <c r="E261" s="6" t="s">
        <v>13</v>
      </c>
      <c r="F261" s="86">
        <f>SUM(F249:F260)</f>
        <v>201</v>
      </c>
    </row>
    <row r="263" spans="1:9" x14ac:dyDescent="0.25">
      <c r="A263" s="91" t="s">
        <v>403</v>
      </c>
    </row>
    <row r="265" spans="1:9" x14ac:dyDescent="0.25">
      <c r="A265" s="103" t="s">
        <v>404</v>
      </c>
      <c r="B265" s="103"/>
      <c r="C265" s="103"/>
      <c r="E265" t="s">
        <v>162</v>
      </c>
      <c r="H265" t="s">
        <v>306</v>
      </c>
    </row>
    <row r="266" spans="1:9" x14ac:dyDescent="0.25">
      <c r="F266" s="5" t="s">
        <v>1</v>
      </c>
      <c r="I266" s="5" t="s">
        <v>1</v>
      </c>
    </row>
    <row r="267" spans="1:9" ht="15.75" x14ac:dyDescent="0.25">
      <c r="A267" s="107" t="s">
        <v>405</v>
      </c>
      <c r="B267" s="107"/>
      <c r="C267" s="107"/>
      <c r="E267" s="6" t="s">
        <v>406</v>
      </c>
      <c r="F267" s="1"/>
      <c r="H267" s="6" t="s">
        <v>235</v>
      </c>
      <c r="I267" s="1"/>
    </row>
    <row r="268" spans="1:9" x14ac:dyDescent="0.25">
      <c r="A268" s="10" t="s">
        <v>0</v>
      </c>
      <c r="B268" s="11" t="s">
        <v>1</v>
      </c>
      <c r="C268" s="10" t="s">
        <v>3</v>
      </c>
      <c r="E268" t="s">
        <v>7</v>
      </c>
      <c r="F268" s="1">
        <v>9</v>
      </c>
      <c r="H268" t="s">
        <v>12</v>
      </c>
      <c r="I268" s="1">
        <v>8</v>
      </c>
    </row>
    <row r="269" spans="1:9" x14ac:dyDescent="0.25">
      <c r="A269" s="40"/>
      <c r="B269" s="41"/>
      <c r="C269" s="40"/>
      <c r="E269" t="s">
        <v>99</v>
      </c>
      <c r="F269" s="1">
        <v>46</v>
      </c>
      <c r="H269" s="6" t="s">
        <v>406</v>
      </c>
      <c r="I269" s="1"/>
    </row>
    <row r="270" spans="1:9" x14ac:dyDescent="0.25">
      <c r="A270" s="14">
        <v>42294</v>
      </c>
      <c r="B270" s="42">
        <v>214</v>
      </c>
      <c r="C270" s="43" t="s">
        <v>162</v>
      </c>
      <c r="E270" s="6" t="s">
        <v>407</v>
      </c>
      <c r="F270" s="1"/>
      <c r="H270" t="s">
        <v>99</v>
      </c>
      <c r="I270" s="1">
        <v>46</v>
      </c>
    </row>
    <row r="271" spans="1:9" x14ac:dyDescent="0.25">
      <c r="A271" s="14">
        <v>42294</v>
      </c>
      <c r="B271" s="37">
        <v>117</v>
      </c>
      <c r="C271" s="12" t="s">
        <v>25</v>
      </c>
      <c r="E271" t="s">
        <v>12</v>
      </c>
      <c r="F271" s="1">
        <v>8</v>
      </c>
      <c r="H271" s="6" t="s">
        <v>407</v>
      </c>
      <c r="I271" s="1"/>
    </row>
    <row r="272" spans="1:9" x14ac:dyDescent="0.25">
      <c r="A272" s="14">
        <v>42294</v>
      </c>
      <c r="B272" s="37">
        <v>202</v>
      </c>
      <c r="C272" s="12" t="s">
        <v>306</v>
      </c>
      <c r="E272" s="6" t="s">
        <v>408</v>
      </c>
      <c r="F272" s="1"/>
      <c r="H272" t="s">
        <v>12</v>
      </c>
      <c r="I272" s="1">
        <v>8</v>
      </c>
    </row>
    <row r="273" spans="1:9" x14ac:dyDescent="0.25">
      <c r="A273" s="14">
        <v>42294</v>
      </c>
      <c r="B273" s="37">
        <v>100</v>
      </c>
      <c r="C273" s="12" t="s">
        <v>4</v>
      </c>
      <c r="E273" t="s">
        <v>12</v>
      </c>
      <c r="F273" s="1">
        <v>8</v>
      </c>
      <c r="H273" s="6" t="s">
        <v>408</v>
      </c>
      <c r="I273" s="1"/>
    </row>
    <row r="274" spans="1:9" x14ac:dyDescent="0.25">
      <c r="A274" s="26"/>
      <c r="B274" s="58"/>
      <c r="C274" s="28"/>
      <c r="E274" s="6" t="s">
        <v>409</v>
      </c>
      <c r="F274" s="1"/>
      <c r="H274" t="s">
        <v>12</v>
      </c>
      <c r="I274" s="1">
        <v>8</v>
      </c>
    </row>
    <row r="275" spans="1:9" x14ac:dyDescent="0.25">
      <c r="A275" s="33" t="s">
        <v>16</v>
      </c>
      <c r="B275" s="38">
        <f>SUM(B270:B273)</f>
        <v>633</v>
      </c>
      <c r="E275" t="s">
        <v>99</v>
      </c>
      <c r="F275" s="1">
        <v>60</v>
      </c>
      <c r="H275" s="6" t="s">
        <v>409</v>
      </c>
      <c r="I275" s="1"/>
    </row>
    <row r="276" spans="1:9" x14ac:dyDescent="0.25">
      <c r="E276" s="6" t="s">
        <v>242</v>
      </c>
      <c r="F276" s="1"/>
      <c r="H276" t="s">
        <v>99</v>
      </c>
      <c r="I276" s="1">
        <v>60</v>
      </c>
    </row>
    <row r="277" spans="1:9" x14ac:dyDescent="0.25">
      <c r="A277" s="16" t="s">
        <v>17</v>
      </c>
      <c r="B277" s="17">
        <v>24474.880000000001</v>
      </c>
      <c r="E277" t="s">
        <v>7</v>
      </c>
      <c r="F277" s="1">
        <v>16</v>
      </c>
      <c r="H277" s="6" t="s">
        <v>242</v>
      </c>
      <c r="I277" s="1"/>
    </row>
    <row r="278" spans="1:9" x14ac:dyDescent="0.25">
      <c r="A278" s="16" t="s">
        <v>18</v>
      </c>
      <c r="B278" s="18">
        <f>B275</f>
        <v>633</v>
      </c>
      <c r="E278" s="6" t="s">
        <v>323</v>
      </c>
      <c r="F278" s="1"/>
      <c r="H278" t="s">
        <v>7</v>
      </c>
      <c r="I278" s="1">
        <v>16</v>
      </c>
    </row>
    <row r="279" spans="1:9" x14ac:dyDescent="0.25">
      <c r="A279" s="16" t="s">
        <v>19</v>
      </c>
      <c r="B279" s="30">
        <f>B277-B278</f>
        <v>23841.88</v>
      </c>
      <c r="C279" s="36"/>
      <c r="E279" t="s">
        <v>8</v>
      </c>
      <c r="F279" s="1">
        <v>40</v>
      </c>
      <c r="H279" s="6" t="s">
        <v>323</v>
      </c>
      <c r="I279" s="1"/>
    </row>
    <row r="280" spans="1:9" x14ac:dyDescent="0.25">
      <c r="E280" s="6" t="s">
        <v>103</v>
      </c>
      <c r="F280" s="1"/>
      <c r="H280" t="s">
        <v>8</v>
      </c>
      <c r="I280" s="1">
        <v>40</v>
      </c>
    </row>
    <row r="281" spans="1:9" x14ac:dyDescent="0.25">
      <c r="E281" t="s">
        <v>7</v>
      </c>
      <c r="F281" s="1">
        <v>27</v>
      </c>
      <c r="H281" s="6" t="s">
        <v>234</v>
      </c>
      <c r="I281" s="1"/>
    </row>
    <row r="282" spans="1:9" x14ac:dyDescent="0.25">
      <c r="E282" s="6" t="s">
        <v>13</v>
      </c>
      <c r="F282" s="86">
        <f>SUM(F264:F281)</f>
        <v>214</v>
      </c>
      <c r="H282" t="s">
        <v>12</v>
      </c>
      <c r="I282" s="1">
        <v>8</v>
      </c>
    </row>
    <row r="283" spans="1:9" x14ac:dyDescent="0.25">
      <c r="H283" s="6" t="s">
        <v>410</v>
      </c>
      <c r="I283" s="1"/>
    </row>
    <row r="284" spans="1:9" x14ac:dyDescent="0.25">
      <c r="H284" t="s">
        <v>7</v>
      </c>
      <c r="I284" s="1">
        <v>8</v>
      </c>
    </row>
    <row r="285" spans="1:9" x14ac:dyDescent="0.25">
      <c r="H285" s="6" t="s">
        <v>13</v>
      </c>
      <c r="I285" s="86">
        <f>SUM(I267:I284)</f>
        <v>202</v>
      </c>
    </row>
    <row r="287" spans="1:9" x14ac:dyDescent="0.25">
      <c r="A287" s="103" t="s">
        <v>412</v>
      </c>
      <c r="B287" s="103"/>
      <c r="C287" s="103"/>
    </row>
    <row r="289" spans="1:6" ht="15.75" x14ac:dyDescent="0.25">
      <c r="A289" s="24" t="s">
        <v>66</v>
      </c>
      <c r="B289" s="1"/>
      <c r="C289" s="2"/>
      <c r="E289" t="s">
        <v>162</v>
      </c>
    </row>
    <row r="290" spans="1:6" x14ac:dyDescent="0.25">
      <c r="A290" s="10" t="s">
        <v>0</v>
      </c>
      <c r="B290" s="11" t="s">
        <v>1</v>
      </c>
      <c r="C290" s="10" t="s">
        <v>3</v>
      </c>
      <c r="F290" s="5" t="s">
        <v>1</v>
      </c>
    </row>
    <row r="291" spans="1:6" x14ac:dyDescent="0.25">
      <c r="A291" s="40"/>
      <c r="B291" s="41"/>
      <c r="C291" s="40"/>
      <c r="E291" s="6" t="s">
        <v>414</v>
      </c>
      <c r="F291" s="1"/>
    </row>
    <row r="292" spans="1:6" x14ac:dyDescent="0.25">
      <c r="A292" s="14">
        <v>42296</v>
      </c>
      <c r="B292" s="42">
        <v>200</v>
      </c>
      <c r="C292" s="43" t="s">
        <v>4</v>
      </c>
      <c r="E292" t="s">
        <v>7</v>
      </c>
      <c r="F292" s="1">
        <v>9</v>
      </c>
    </row>
    <row r="293" spans="1:6" x14ac:dyDescent="0.25">
      <c r="A293" s="14">
        <v>42296</v>
      </c>
      <c r="B293" s="37">
        <v>600</v>
      </c>
      <c r="C293" s="12" t="s">
        <v>420</v>
      </c>
      <c r="E293" t="s">
        <v>12</v>
      </c>
      <c r="F293" s="1">
        <v>20</v>
      </c>
    </row>
    <row r="294" spans="1:6" x14ac:dyDescent="0.25">
      <c r="A294" s="14">
        <v>42296</v>
      </c>
      <c r="B294" s="37">
        <v>600</v>
      </c>
      <c r="C294" s="12" t="s">
        <v>421</v>
      </c>
      <c r="E294" s="6" t="s">
        <v>242</v>
      </c>
      <c r="F294" s="1"/>
    </row>
    <row r="295" spans="1:6" x14ac:dyDescent="0.25">
      <c r="A295" s="14">
        <v>42296</v>
      </c>
      <c r="B295" s="37">
        <v>600</v>
      </c>
      <c r="C295" s="12" t="s">
        <v>422</v>
      </c>
      <c r="E295" t="s">
        <v>7</v>
      </c>
      <c r="F295" s="1">
        <v>16</v>
      </c>
    </row>
    <row r="296" spans="1:6" x14ac:dyDescent="0.25">
      <c r="A296" s="14">
        <v>42296</v>
      </c>
      <c r="B296" s="37">
        <v>600</v>
      </c>
      <c r="C296" s="12" t="s">
        <v>423</v>
      </c>
      <c r="E296" s="6" t="s">
        <v>323</v>
      </c>
      <c r="F296" s="1"/>
    </row>
    <row r="297" spans="1:6" x14ac:dyDescent="0.25">
      <c r="A297" s="14">
        <v>42296</v>
      </c>
      <c r="B297" s="37">
        <v>600</v>
      </c>
      <c r="C297" s="12" t="s">
        <v>424</v>
      </c>
      <c r="E297" t="s">
        <v>8</v>
      </c>
      <c r="F297" s="1">
        <v>40</v>
      </c>
    </row>
    <row r="298" spans="1:6" x14ac:dyDescent="0.25">
      <c r="A298" s="14">
        <v>42296</v>
      </c>
      <c r="B298" s="37">
        <v>1200</v>
      </c>
      <c r="C298" s="12" t="s">
        <v>425</v>
      </c>
      <c r="E298" s="6" t="s">
        <v>103</v>
      </c>
      <c r="F298" s="1"/>
    </row>
    <row r="299" spans="1:6" x14ac:dyDescent="0.25">
      <c r="A299" s="14">
        <v>42296</v>
      </c>
      <c r="B299" s="37">
        <v>1200</v>
      </c>
      <c r="C299" s="12" t="s">
        <v>426</v>
      </c>
      <c r="E299" t="s">
        <v>7</v>
      </c>
      <c r="F299" s="1">
        <v>27</v>
      </c>
    </row>
    <row r="300" spans="1:6" x14ac:dyDescent="0.25">
      <c r="A300" s="14">
        <v>42296</v>
      </c>
      <c r="B300" s="37">
        <v>37.75</v>
      </c>
      <c r="C300" s="12" t="s">
        <v>413</v>
      </c>
      <c r="E300" s="6" t="s">
        <v>13</v>
      </c>
      <c r="F300" s="86">
        <f>SUM(F292:F299)</f>
        <v>112</v>
      </c>
    </row>
    <row r="301" spans="1:6" x14ac:dyDescent="0.25">
      <c r="A301" s="14">
        <v>42296</v>
      </c>
      <c r="B301" s="37">
        <v>112</v>
      </c>
      <c r="C301" s="12" t="s">
        <v>162</v>
      </c>
      <c r="E301" s="45"/>
      <c r="F301" s="27"/>
    </row>
    <row r="303" spans="1:6" x14ac:dyDescent="0.25">
      <c r="A303" s="33" t="s">
        <v>16</v>
      </c>
      <c r="B303" s="38">
        <f>SUM(B292:B301)</f>
        <v>5749.75</v>
      </c>
    </row>
    <row r="305" spans="1:6" x14ac:dyDescent="0.25">
      <c r="A305" s="16" t="s">
        <v>17</v>
      </c>
      <c r="B305" s="17">
        <v>23841.88</v>
      </c>
    </row>
    <row r="306" spans="1:6" x14ac:dyDescent="0.25">
      <c r="A306" s="16" t="s">
        <v>18</v>
      </c>
      <c r="B306" s="18">
        <f>B303</f>
        <v>5749.75</v>
      </c>
    </row>
    <row r="307" spans="1:6" x14ac:dyDescent="0.25">
      <c r="A307" s="16" t="s">
        <v>19</v>
      </c>
      <c r="B307" s="30">
        <f>B305-B306</f>
        <v>18092.13</v>
      </c>
      <c r="C307" s="36"/>
    </row>
    <row r="309" spans="1:6" x14ac:dyDescent="0.25">
      <c r="A309" s="103" t="s">
        <v>415</v>
      </c>
      <c r="B309" s="103"/>
      <c r="C309" s="103"/>
    </row>
    <row r="311" spans="1:6" ht="15.75" x14ac:dyDescent="0.25">
      <c r="A311" s="24" t="s">
        <v>416</v>
      </c>
      <c r="B311" s="1"/>
      <c r="C311" s="2"/>
      <c r="E311" t="s">
        <v>162</v>
      </c>
    </row>
    <row r="312" spans="1:6" x14ac:dyDescent="0.25">
      <c r="A312" s="10" t="s">
        <v>0</v>
      </c>
      <c r="B312" s="11" t="s">
        <v>1</v>
      </c>
      <c r="C312" s="10" t="s">
        <v>3</v>
      </c>
      <c r="F312" s="5" t="s">
        <v>1</v>
      </c>
    </row>
    <row r="313" spans="1:6" x14ac:dyDescent="0.25">
      <c r="A313" s="40"/>
      <c r="B313" s="41"/>
      <c r="C313" s="40"/>
      <c r="E313" s="6"/>
      <c r="F313" s="1"/>
    </row>
    <row r="314" spans="1:6" x14ac:dyDescent="0.25">
      <c r="A314" s="14">
        <v>42297</v>
      </c>
      <c r="B314" s="42">
        <v>600</v>
      </c>
      <c r="C314" s="43" t="s">
        <v>417</v>
      </c>
      <c r="E314" s="6" t="s">
        <v>323</v>
      </c>
      <c r="F314" s="1"/>
    </row>
    <row r="315" spans="1:6" x14ac:dyDescent="0.25">
      <c r="A315" s="14">
        <v>42297</v>
      </c>
      <c r="B315" s="37">
        <f>19+33</f>
        <v>52</v>
      </c>
      <c r="C315" s="12" t="s">
        <v>418</v>
      </c>
      <c r="E315" t="s">
        <v>8</v>
      </c>
      <c r="F315" s="1">
        <v>40</v>
      </c>
    </row>
    <row r="316" spans="1:6" x14ac:dyDescent="0.25">
      <c r="A316" s="14">
        <v>42297</v>
      </c>
      <c r="B316" s="37">
        <v>15</v>
      </c>
      <c r="C316" s="12" t="s">
        <v>419</v>
      </c>
      <c r="E316" s="6" t="s">
        <v>103</v>
      </c>
      <c r="F316" s="1"/>
    </row>
    <row r="317" spans="1:6" x14ac:dyDescent="0.25">
      <c r="A317" s="14">
        <v>42297</v>
      </c>
      <c r="B317" s="37">
        <v>600</v>
      </c>
      <c r="C317" s="12" t="s">
        <v>434</v>
      </c>
      <c r="E317" t="s">
        <v>7</v>
      </c>
      <c r="F317" s="1">
        <v>27</v>
      </c>
    </row>
    <row r="318" spans="1:6" x14ac:dyDescent="0.25">
      <c r="A318" s="14">
        <v>42297</v>
      </c>
      <c r="B318" s="37">
        <v>600</v>
      </c>
      <c r="C318" s="12" t="s">
        <v>435</v>
      </c>
      <c r="E318" s="6" t="s">
        <v>13</v>
      </c>
      <c r="F318" s="86">
        <f>SUM(F314:F317)</f>
        <v>67</v>
      </c>
    </row>
    <row r="319" spans="1:6" x14ac:dyDescent="0.25">
      <c r="A319" s="14">
        <v>42297</v>
      </c>
      <c r="B319" s="37">
        <v>600</v>
      </c>
      <c r="C319" s="12" t="s">
        <v>436</v>
      </c>
    </row>
    <row r="320" spans="1:6" x14ac:dyDescent="0.25">
      <c r="A320" s="14">
        <v>42297</v>
      </c>
      <c r="B320" s="37">
        <v>600</v>
      </c>
      <c r="C320" s="12" t="s">
        <v>437</v>
      </c>
    </row>
    <row r="321" spans="1:3" x14ac:dyDescent="0.25">
      <c r="A321" s="14">
        <v>42297</v>
      </c>
      <c r="B321" s="37">
        <v>1500</v>
      </c>
      <c r="C321" s="12" t="s">
        <v>427</v>
      </c>
    </row>
    <row r="322" spans="1:3" x14ac:dyDescent="0.25">
      <c r="A322" s="14">
        <v>42297</v>
      </c>
      <c r="B322" s="37">
        <v>600</v>
      </c>
      <c r="C322" s="12" t="s">
        <v>428</v>
      </c>
    </row>
    <row r="323" spans="1:3" x14ac:dyDescent="0.25">
      <c r="A323" s="14">
        <v>42297</v>
      </c>
      <c r="B323" s="37">
        <f>132+23</f>
        <v>155</v>
      </c>
      <c r="C323" s="12" t="s">
        <v>25</v>
      </c>
    </row>
    <row r="324" spans="1:3" x14ac:dyDescent="0.25">
      <c r="A324" s="14">
        <v>42297</v>
      </c>
      <c r="B324" s="37">
        <v>376</v>
      </c>
      <c r="C324" s="12" t="s">
        <v>429</v>
      </c>
    </row>
    <row r="325" spans="1:3" x14ac:dyDescent="0.25">
      <c r="A325" s="14">
        <v>42297</v>
      </c>
      <c r="B325" s="37">
        <v>462</v>
      </c>
      <c r="C325" s="12" t="s">
        <v>430</v>
      </c>
    </row>
    <row r="326" spans="1:3" x14ac:dyDescent="0.25">
      <c r="A326" s="14">
        <v>42297</v>
      </c>
      <c r="B326" s="37">
        <v>64.75</v>
      </c>
      <c r="C326" s="12" t="s">
        <v>431</v>
      </c>
    </row>
    <row r="327" spans="1:3" x14ac:dyDescent="0.25">
      <c r="A327" s="14">
        <v>42297</v>
      </c>
      <c r="B327" s="37">
        <v>67</v>
      </c>
      <c r="C327" s="12" t="s">
        <v>162</v>
      </c>
    </row>
    <row r="328" spans="1:3" x14ac:dyDescent="0.25">
      <c r="A328" s="14">
        <v>42297</v>
      </c>
      <c r="B328" s="37">
        <v>1125</v>
      </c>
      <c r="C328" s="12" t="s">
        <v>432</v>
      </c>
    </row>
    <row r="329" spans="1:3" x14ac:dyDescent="0.25">
      <c r="A329" s="14">
        <v>42297</v>
      </c>
      <c r="B329" s="37">
        <v>387.5</v>
      </c>
      <c r="C329" s="12" t="s">
        <v>433</v>
      </c>
    </row>
    <row r="331" spans="1:3" x14ac:dyDescent="0.25">
      <c r="A331" s="33" t="s">
        <v>16</v>
      </c>
      <c r="B331" s="38">
        <f>SUM(B314:B329)</f>
        <v>7804.25</v>
      </c>
    </row>
    <row r="333" spans="1:3" x14ac:dyDescent="0.25">
      <c r="A333" s="16" t="s">
        <v>17</v>
      </c>
      <c r="B333" s="17">
        <v>18092.13</v>
      </c>
    </row>
    <row r="334" spans="1:3" x14ac:dyDescent="0.25">
      <c r="A334" s="16" t="s">
        <v>18</v>
      </c>
      <c r="B334" s="18">
        <f>B331</f>
        <v>7804.25</v>
      </c>
    </row>
    <row r="335" spans="1:3" x14ac:dyDescent="0.25">
      <c r="A335" s="16" t="s">
        <v>19</v>
      </c>
      <c r="B335" s="30">
        <f>B333-B334</f>
        <v>10287.880000000001</v>
      </c>
      <c r="C335" s="36"/>
    </row>
    <row r="336" spans="1:3" x14ac:dyDescent="0.25">
      <c r="A336" s="16"/>
      <c r="B336" s="30"/>
      <c r="C336" s="36"/>
    </row>
    <row r="337" spans="1:6" x14ac:dyDescent="0.25">
      <c r="B337" s="36"/>
    </row>
    <row r="338" spans="1:6" x14ac:dyDescent="0.25">
      <c r="A338" s="103" t="s">
        <v>438</v>
      </c>
      <c r="B338" s="103"/>
      <c r="C338" s="103"/>
    </row>
    <row r="340" spans="1:6" ht="15.75" x14ac:dyDescent="0.25">
      <c r="A340" s="24" t="s">
        <v>321</v>
      </c>
      <c r="B340" s="1"/>
      <c r="C340" s="2"/>
      <c r="E340" t="s">
        <v>162</v>
      </c>
    </row>
    <row r="341" spans="1:6" x14ac:dyDescent="0.25">
      <c r="A341" s="10" t="s">
        <v>0</v>
      </c>
      <c r="B341" s="11" t="s">
        <v>1</v>
      </c>
      <c r="C341" s="10" t="s">
        <v>3</v>
      </c>
      <c r="F341" s="5" t="s">
        <v>1</v>
      </c>
    </row>
    <row r="342" spans="1:6" x14ac:dyDescent="0.25">
      <c r="A342" s="40"/>
      <c r="B342" s="41"/>
      <c r="C342" s="40"/>
      <c r="E342" s="6"/>
      <c r="F342" s="1"/>
    </row>
    <row r="343" spans="1:6" x14ac:dyDescent="0.25">
      <c r="A343" s="14">
        <v>42298</v>
      </c>
      <c r="B343" s="42">
        <v>1500</v>
      </c>
      <c r="C343" s="43" t="s">
        <v>439</v>
      </c>
      <c r="E343" s="6" t="s">
        <v>406</v>
      </c>
      <c r="F343" s="1"/>
    </row>
    <row r="344" spans="1:6" x14ac:dyDescent="0.25">
      <c r="A344" s="14">
        <v>42298</v>
      </c>
      <c r="B344" s="37">
        <v>999</v>
      </c>
      <c r="C344" s="12" t="s">
        <v>440</v>
      </c>
      <c r="E344" t="s">
        <v>7</v>
      </c>
      <c r="F344" s="1">
        <v>9</v>
      </c>
    </row>
    <row r="345" spans="1:6" x14ac:dyDescent="0.25">
      <c r="A345" s="14">
        <v>42298</v>
      </c>
      <c r="B345" s="37">
        <v>40</v>
      </c>
      <c r="C345" s="12" t="s">
        <v>441</v>
      </c>
      <c r="E345" t="s">
        <v>99</v>
      </c>
      <c r="F345" s="1">
        <v>46</v>
      </c>
    </row>
    <row r="346" spans="1:6" x14ac:dyDescent="0.25">
      <c r="A346" s="14">
        <v>42298</v>
      </c>
      <c r="B346" s="37">
        <v>129</v>
      </c>
      <c r="C346" s="12" t="s">
        <v>25</v>
      </c>
      <c r="E346" s="6" t="s">
        <v>407</v>
      </c>
      <c r="F346" s="1"/>
    </row>
    <row r="347" spans="1:6" x14ac:dyDescent="0.25">
      <c r="A347" s="14">
        <v>42298</v>
      </c>
      <c r="B347" s="37">
        <v>350</v>
      </c>
      <c r="C347" s="12" t="s">
        <v>447</v>
      </c>
      <c r="E347" t="s">
        <v>12</v>
      </c>
      <c r="F347" s="1">
        <v>9</v>
      </c>
    </row>
    <row r="348" spans="1:6" x14ac:dyDescent="0.25">
      <c r="A348" s="14">
        <v>42298</v>
      </c>
      <c r="B348" s="37">
        <v>100</v>
      </c>
      <c r="C348" s="12" t="s">
        <v>4</v>
      </c>
      <c r="E348" s="6" t="s">
        <v>442</v>
      </c>
      <c r="F348" s="1"/>
    </row>
    <row r="349" spans="1:6" x14ac:dyDescent="0.25">
      <c r="A349" s="14">
        <v>42298</v>
      </c>
      <c r="B349" s="37">
        <v>154</v>
      </c>
      <c r="C349" s="12" t="s">
        <v>162</v>
      </c>
      <c r="E349" t="s">
        <v>12</v>
      </c>
      <c r="F349" s="1">
        <v>9</v>
      </c>
    </row>
    <row r="350" spans="1:6" x14ac:dyDescent="0.25">
      <c r="E350" s="6" t="s">
        <v>443</v>
      </c>
      <c r="F350" s="1"/>
    </row>
    <row r="351" spans="1:6" x14ac:dyDescent="0.25">
      <c r="A351" s="33" t="s">
        <v>16</v>
      </c>
      <c r="B351" s="38">
        <f>SUM(B343:B349)</f>
        <v>3272</v>
      </c>
      <c r="E351" t="s">
        <v>99</v>
      </c>
      <c r="F351" s="1">
        <v>45</v>
      </c>
    </row>
    <row r="352" spans="1:6" x14ac:dyDescent="0.25">
      <c r="E352" s="6" t="s">
        <v>444</v>
      </c>
      <c r="F352" s="1"/>
    </row>
    <row r="353" spans="1:6" x14ac:dyDescent="0.25">
      <c r="A353" s="16" t="s">
        <v>17</v>
      </c>
      <c r="B353" s="17">
        <v>10287.879999999999</v>
      </c>
      <c r="E353" t="s">
        <v>12</v>
      </c>
      <c r="F353" s="1">
        <v>9</v>
      </c>
    </row>
    <row r="354" spans="1:6" x14ac:dyDescent="0.25">
      <c r="A354" s="16" t="s">
        <v>18</v>
      </c>
      <c r="B354" s="18">
        <f>B351</f>
        <v>3272</v>
      </c>
      <c r="E354" s="6" t="s">
        <v>103</v>
      </c>
      <c r="F354" s="1"/>
    </row>
    <row r="355" spans="1:6" x14ac:dyDescent="0.25">
      <c r="A355" s="16" t="s">
        <v>19</v>
      </c>
      <c r="B355" s="30">
        <f>B353-B354</f>
        <v>7015.8799999999992</v>
      </c>
      <c r="C355" s="36"/>
      <c r="E355" t="s">
        <v>7</v>
      </c>
      <c r="F355" s="1">
        <v>27</v>
      </c>
    </row>
    <row r="356" spans="1:6" x14ac:dyDescent="0.25">
      <c r="A356" s="70" t="s">
        <v>445</v>
      </c>
      <c r="B356" s="71">
        <v>1800</v>
      </c>
      <c r="C356" s="28"/>
      <c r="E356" s="6" t="s">
        <v>13</v>
      </c>
      <c r="F356" s="86">
        <f>SUM(F338:F355)</f>
        <v>154</v>
      </c>
    </row>
    <row r="357" spans="1:6" x14ac:dyDescent="0.25">
      <c r="A357" s="70" t="s">
        <v>19</v>
      </c>
      <c r="B357" s="92">
        <f>B355+B356</f>
        <v>8815.8799999999992</v>
      </c>
      <c r="C357" s="28"/>
    </row>
    <row r="358" spans="1:6" x14ac:dyDescent="0.25">
      <c r="A358" s="70" t="s">
        <v>446</v>
      </c>
      <c r="B358" s="71">
        <v>20000</v>
      </c>
      <c r="C358" s="28"/>
    </row>
    <row r="359" spans="1:6" ht="15.75" thickBot="1" x14ac:dyDescent="0.3">
      <c r="A359" s="70" t="s">
        <v>35</v>
      </c>
      <c r="B359" s="93">
        <f>B357+B358</f>
        <v>28815.879999999997</v>
      </c>
    </row>
    <row r="360" spans="1:6" ht="15.75" thickTop="1" x14ac:dyDescent="0.25"/>
    <row r="362" spans="1:6" x14ac:dyDescent="0.25">
      <c r="A362" s="103" t="s">
        <v>448</v>
      </c>
      <c r="B362" s="103"/>
      <c r="C362" s="103"/>
    </row>
    <row r="364" spans="1:6" ht="15.75" x14ac:dyDescent="0.25">
      <c r="A364" s="24" t="s">
        <v>321</v>
      </c>
      <c r="B364" s="1"/>
      <c r="C364" s="2"/>
      <c r="E364" t="s">
        <v>162</v>
      </c>
    </row>
    <row r="365" spans="1:6" x14ac:dyDescent="0.25">
      <c r="A365" s="10" t="s">
        <v>0</v>
      </c>
      <c r="B365" s="11" t="s">
        <v>1</v>
      </c>
      <c r="C365" s="10" t="s">
        <v>3</v>
      </c>
      <c r="F365" s="5" t="s">
        <v>1</v>
      </c>
    </row>
    <row r="366" spans="1:6" x14ac:dyDescent="0.25">
      <c r="A366" s="40"/>
      <c r="B366" s="41"/>
      <c r="C366" s="40"/>
      <c r="E366" s="6" t="s">
        <v>9</v>
      </c>
      <c r="F366" s="1"/>
    </row>
    <row r="367" spans="1:6" x14ac:dyDescent="0.25">
      <c r="A367" s="14">
        <v>42299</v>
      </c>
      <c r="B367" s="42">
        <v>300</v>
      </c>
      <c r="C367" s="43" t="s">
        <v>449</v>
      </c>
      <c r="E367" t="s">
        <v>7</v>
      </c>
      <c r="F367" s="1">
        <v>9</v>
      </c>
    </row>
    <row r="368" spans="1:6" x14ac:dyDescent="0.25">
      <c r="A368" s="14">
        <v>42299</v>
      </c>
      <c r="B368" s="42">
        <v>300</v>
      </c>
      <c r="C368" s="43" t="s">
        <v>450</v>
      </c>
      <c r="E368" t="s">
        <v>8</v>
      </c>
      <c r="F368" s="1">
        <v>40</v>
      </c>
    </row>
    <row r="369" spans="1:6" x14ac:dyDescent="0.25">
      <c r="A369" s="14">
        <v>42299</v>
      </c>
      <c r="B369" s="42">
        <v>300</v>
      </c>
      <c r="C369" s="43" t="s">
        <v>451</v>
      </c>
      <c r="E369" s="6" t="s">
        <v>468</v>
      </c>
      <c r="F369" s="1"/>
    </row>
    <row r="370" spans="1:6" x14ac:dyDescent="0.25">
      <c r="A370" s="14">
        <v>42299</v>
      </c>
      <c r="B370" s="42">
        <v>300</v>
      </c>
      <c r="C370" s="43" t="s">
        <v>452</v>
      </c>
      <c r="E370" t="s">
        <v>7</v>
      </c>
      <c r="F370" s="1">
        <v>20</v>
      </c>
    </row>
    <row r="371" spans="1:6" x14ac:dyDescent="0.25">
      <c r="A371" s="14">
        <v>42299</v>
      </c>
      <c r="B371" s="42">
        <v>300</v>
      </c>
      <c r="C371" s="43" t="s">
        <v>453</v>
      </c>
      <c r="E371" s="6" t="s">
        <v>469</v>
      </c>
      <c r="F371" s="1"/>
    </row>
    <row r="372" spans="1:6" x14ac:dyDescent="0.25">
      <c r="A372" s="14">
        <v>42299</v>
      </c>
      <c r="B372" s="42">
        <v>300</v>
      </c>
      <c r="C372" s="43" t="s">
        <v>454</v>
      </c>
      <c r="E372" t="s">
        <v>7</v>
      </c>
      <c r="F372" s="1">
        <v>20</v>
      </c>
    </row>
    <row r="373" spans="1:6" x14ac:dyDescent="0.25">
      <c r="A373" s="14">
        <v>42299</v>
      </c>
      <c r="B373" s="42">
        <v>300</v>
      </c>
      <c r="C373" s="43" t="s">
        <v>455</v>
      </c>
      <c r="E373" s="6" t="s">
        <v>10</v>
      </c>
      <c r="F373" s="1"/>
    </row>
    <row r="374" spans="1:6" x14ac:dyDescent="0.25">
      <c r="A374" s="14">
        <v>42299</v>
      </c>
      <c r="B374" s="42">
        <v>300</v>
      </c>
      <c r="C374" s="43" t="s">
        <v>456</v>
      </c>
      <c r="E374" t="s">
        <v>7</v>
      </c>
      <c r="F374" s="1">
        <v>16</v>
      </c>
    </row>
    <row r="375" spans="1:6" x14ac:dyDescent="0.25">
      <c r="A375" s="14">
        <v>42299</v>
      </c>
      <c r="B375" s="42">
        <v>300</v>
      </c>
      <c r="C375" s="43" t="s">
        <v>457</v>
      </c>
      <c r="E375" s="6" t="s">
        <v>11</v>
      </c>
      <c r="F375" s="1"/>
    </row>
    <row r="376" spans="1:6" x14ac:dyDescent="0.25">
      <c r="A376" s="14">
        <v>42299</v>
      </c>
      <c r="B376" s="42">
        <v>300</v>
      </c>
      <c r="C376" s="43" t="s">
        <v>458</v>
      </c>
      <c r="E376" t="s">
        <v>12</v>
      </c>
      <c r="F376" s="1">
        <v>20</v>
      </c>
    </row>
    <row r="377" spans="1:6" x14ac:dyDescent="0.25">
      <c r="A377" s="14">
        <v>42299</v>
      </c>
      <c r="B377" s="42">
        <v>300</v>
      </c>
      <c r="C377" s="43" t="s">
        <v>459</v>
      </c>
      <c r="E377" s="7" t="s">
        <v>7</v>
      </c>
      <c r="F377" s="8">
        <v>27</v>
      </c>
    </row>
    <row r="378" spans="1:6" x14ac:dyDescent="0.25">
      <c r="A378" s="14">
        <v>42299</v>
      </c>
      <c r="B378" s="42">
        <v>205</v>
      </c>
      <c r="C378" s="43" t="s">
        <v>460</v>
      </c>
      <c r="E378" s="6" t="s">
        <v>13</v>
      </c>
      <c r="F378" s="86">
        <f>SUM(F363:F377)</f>
        <v>152</v>
      </c>
    </row>
    <row r="379" spans="1:6" x14ac:dyDescent="0.25">
      <c r="A379" s="14">
        <v>42299</v>
      </c>
      <c r="B379" s="42">
        <v>6205.25</v>
      </c>
      <c r="C379" s="12" t="s">
        <v>461</v>
      </c>
      <c r="E379" s="6"/>
      <c r="F379" s="1"/>
    </row>
    <row r="380" spans="1:6" x14ac:dyDescent="0.25">
      <c r="A380" s="14">
        <v>42299</v>
      </c>
      <c r="B380" s="42">
        <f>170+46</f>
        <v>216</v>
      </c>
      <c r="C380" s="12" t="s">
        <v>462</v>
      </c>
      <c r="F380" s="1"/>
    </row>
    <row r="381" spans="1:6" x14ac:dyDescent="0.25">
      <c r="A381" s="14">
        <v>42299</v>
      </c>
      <c r="B381" s="42">
        <v>67</v>
      </c>
      <c r="C381" s="43" t="s">
        <v>464</v>
      </c>
    </row>
    <row r="382" spans="1:6" x14ac:dyDescent="0.25">
      <c r="A382" s="14">
        <v>42299</v>
      </c>
      <c r="B382" s="42">
        <v>997</v>
      </c>
      <c r="C382" s="43" t="s">
        <v>463</v>
      </c>
    </row>
    <row r="383" spans="1:6" x14ac:dyDescent="0.25">
      <c r="A383" s="14">
        <v>42299</v>
      </c>
      <c r="B383" s="42">
        <v>62.4</v>
      </c>
      <c r="C383" s="43" t="s">
        <v>465</v>
      </c>
    </row>
    <row r="384" spans="1:6" x14ac:dyDescent="0.25">
      <c r="A384" s="14">
        <v>42299</v>
      </c>
      <c r="B384" s="42">
        <v>40</v>
      </c>
      <c r="C384" s="43" t="s">
        <v>466</v>
      </c>
    </row>
    <row r="385" spans="1:6" x14ac:dyDescent="0.25">
      <c r="A385" s="14">
        <v>42299</v>
      </c>
      <c r="B385" s="42">
        <v>180</v>
      </c>
      <c r="C385" s="43" t="s">
        <v>467</v>
      </c>
    </row>
    <row r="386" spans="1:6" x14ac:dyDescent="0.25">
      <c r="A386" s="14">
        <v>42299</v>
      </c>
      <c r="B386" s="42">
        <v>152</v>
      </c>
      <c r="C386" s="43" t="s">
        <v>162</v>
      </c>
    </row>
    <row r="387" spans="1:6" x14ac:dyDescent="0.25">
      <c r="A387" s="14">
        <v>42299</v>
      </c>
      <c r="B387" s="42">
        <v>51</v>
      </c>
      <c r="C387" s="43" t="s">
        <v>471</v>
      </c>
    </row>
    <row r="389" spans="1:6" x14ac:dyDescent="0.25">
      <c r="A389" s="33" t="s">
        <v>16</v>
      </c>
      <c r="B389" s="38">
        <f>SUM(B367:B387)</f>
        <v>11475.65</v>
      </c>
    </row>
    <row r="391" spans="1:6" x14ac:dyDescent="0.25">
      <c r="A391" s="16" t="s">
        <v>17</v>
      </c>
      <c r="B391" s="17">
        <v>28815.88</v>
      </c>
    </row>
    <row r="392" spans="1:6" x14ac:dyDescent="0.25">
      <c r="A392" s="16" t="s">
        <v>18</v>
      </c>
      <c r="B392" s="18">
        <f>B389</f>
        <v>11475.65</v>
      </c>
    </row>
    <row r="393" spans="1:6" x14ac:dyDescent="0.25">
      <c r="A393" s="16" t="s">
        <v>19</v>
      </c>
      <c r="B393" s="30">
        <f>B391-B392</f>
        <v>17340.230000000003</v>
      </c>
      <c r="C393" s="36"/>
    </row>
    <row r="395" spans="1:6" x14ac:dyDescent="0.25">
      <c r="A395" s="103" t="s">
        <v>472</v>
      </c>
      <c r="B395" s="103"/>
      <c r="C395" s="103"/>
    </row>
    <row r="397" spans="1:6" ht="15.75" x14ac:dyDescent="0.25">
      <c r="A397" s="24" t="s">
        <v>321</v>
      </c>
      <c r="B397" s="1"/>
      <c r="C397" s="2"/>
      <c r="E397" t="s">
        <v>162</v>
      </c>
    </row>
    <row r="398" spans="1:6" x14ac:dyDescent="0.25">
      <c r="A398" s="10" t="s">
        <v>0</v>
      </c>
      <c r="B398" s="11" t="s">
        <v>1</v>
      </c>
      <c r="C398" s="10" t="s">
        <v>3</v>
      </c>
      <c r="F398" s="5" t="s">
        <v>1</v>
      </c>
    </row>
    <row r="399" spans="1:6" x14ac:dyDescent="0.25">
      <c r="A399" s="40"/>
      <c r="B399" s="41"/>
      <c r="C399" s="40"/>
      <c r="E399" s="6" t="s">
        <v>9</v>
      </c>
      <c r="F399" s="1"/>
    </row>
    <row r="400" spans="1:6" x14ac:dyDescent="0.25">
      <c r="A400" s="14">
        <v>42300</v>
      </c>
      <c r="B400" s="42">
        <v>5450</v>
      </c>
      <c r="C400" s="43" t="s">
        <v>470</v>
      </c>
      <c r="E400" t="s">
        <v>7</v>
      </c>
      <c r="F400" s="1">
        <v>9</v>
      </c>
    </row>
    <row r="401" spans="1:6" x14ac:dyDescent="0.25">
      <c r="A401" s="14">
        <v>42300</v>
      </c>
      <c r="B401" s="42">
        <v>99</v>
      </c>
      <c r="C401" s="43" t="s">
        <v>473</v>
      </c>
      <c r="E401" t="s">
        <v>8</v>
      </c>
      <c r="F401" s="1">
        <v>40</v>
      </c>
    </row>
    <row r="402" spans="1:6" x14ac:dyDescent="0.25">
      <c r="A402" s="14">
        <v>42300</v>
      </c>
      <c r="B402" s="42">
        <v>116</v>
      </c>
      <c r="C402" s="43" t="s">
        <v>162</v>
      </c>
      <c r="E402" s="6" t="s">
        <v>11</v>
      </c>
      <c r="F402" s="1"/>
    </row>
    <row r="403" spans="1:6" x14ac:dyDescent="0.25">
      <c r="A403" s="14">
        <v>42300</v>
      </c>
      <c r="B403" s="42">
        <v>200</v>
      </c>
      <c r="C403" s="43" t="s">
        <v>4</v>
      </c>
      <c r="E403" t="s">
        <v>8</v>
      </c>
      <c r="F403" s="1">
        <v>40</v>
      </c>
    </row>
    <row r="404" spans="1:6" x14ac:dyDescent="0.25">
      <c r="A404" s="26"/>
      <c r="B404" s="65"/>
      <c r="C404" s="66"/>
      <c r="E404" s="7" t="s">
        <v>7</v>
      </c>
      <c r="F404" s="8">
        <v>27</v>
      </c>
    </row>
    <row r="405" spans="1:6" x14ac:dyDescent="0.25">
      <c r="A405" s="33" t="s">
        <v>16</v>
      </c>
      <c r="B405" s="38">
        <f>SUM(B400:B403)</f>
        <v>5865</v>
      </c>
      <c r="C405" s="66"/>
      <c r="E405" s="6" t="s">
        <v>13</v>
      </c>
      <c r="F405" s="86">
        <f>SUM(F390:F404)</f>
        <v>116</v>
      </c>
    </row>
    <row r="406" spans="1:6" x14ac:dyDescent="0.25">
      <c r="C406" s="66"/>
      <c r="E406" s="51"/>
      <c r="F406" s="27"/>
    </row>
    <row r="407" spans="1:6" x14ac:dyDescent="0.25">
      <c r="A407" s="16" t="s">
        <v>17</v>
      </c>
      <c r="B407" s="17">
        <v>17340.23</v>
      </c>
      <c r="C407" s="66"/>
      <c r="E407" s="50"/>
      <c r="F407" s="52"/>
    </row>
    <row r="408" spans="1:6" x14ac:dyDescent="0.25">
      <c r="A408" s="16" t="s">
        <v>18</v>
      </c>
      <c r="B408" s="18">
        <f>B405</f>
        <v>5865</v>
      </c>
      <c r="C408" s="66"/>
      <c r="E408" s="50"/>
      <c r="F408" s="27"/>
    </row>
    <row r="409" spans="1:6" x14ac:dyDescent="0.25">
      <c r="A409" s="16" t="s">
        <v>19</v>
      </c>
      <c r="B409" s="30">
        <f>B407-B408</f>
        <v>11475.23</v>
      </c>
      <c r="C409" s="66"/>
      <c r="E409" s="45"/>
      <c r="F409" s="27"/>
    </row>
    <row r="410" spans="1:6" x14ac:dyDescent="0.25">
      <c r="A410" s="70" t="s">
        <v>446</v>
      </c>
      <c r="B410" s="71">
        <v>20000</v>
      </c>
      <c r="C410" s="28"/>
    </row>
    <row r="411" spans="1:6" ht="15.75" thickBot="1" x14ac:dyDescent="0.3">
      <c r="A411" s="70" t="s">
        <v>35</v>
      </c>
      <c r="B411" s="93">
        <f>B409+B410</f>
        <v>31475.23</v>
      </c>
    </row>
    <row r="412" spans="1:6" ht="15.75" thickTop="1" x14ac:dyDescent="0.25">
      <c r="C412" s="66"/>
      <c r="E412" s="51"/>
      <c r="F412" s="27"/>
    </row>
    <row r="414" spans="1:6" x14ac:dyDescent="0.25">
      <c r="A414" s="103" t="s">
        <v>474</v>
      </c>
      <c r="B414" s="103"/>
      <c r="C414" s="103"/>
    </row>
    <row r="416" spans="1:6" ht="15.75" x14ac:dyDescent="0.25">
      <c r="A416" s="24" t="s">
        <v>321</v>
      </c>
      <c r="B416" s="1"/>
      <c r="C416" s="2"/>
      <c r="E416" t="s">
        <v>162</v>
      </c>
    </row>
    <row r="417" spans="1:6" x14ac:dyDescent="0.25">
      <c r="A417" s="10" t="s">
        <v>0</v>
      </c>
      <c r="B417" s="11" t="s">
        <v>1</v>
      </c>
      <c r="C417" s="10" t="s">
        <v>3</v>
      </c>
      <c r="F417" s="5" t="s">
        <v>1</v>
      </c>
    </row>
    <row r="418" spans="1:6" x14ac:dyDescent="0.25">
      <c r="A418" s="40"/>
      <c r="B418" s="41"/>
      <c r="C418" s="40"/>
      <c r="E418" s="6" t="s">
        <v>414</v>
      </c>
      <c r="F418" s="1"/>
    </row>
    <row r="419" spans="1:6" x14ac:dyDescent="0.25">
      <c r="A419" s="14">
        <v>42302</v>
      </c>
      <c r="B419" s="42">
        <v>108</v>
      </c>
      <c r="C419" s="43" t="s">
        <v>162</v>
      </c>
      <c r="E419" t="s">
        <v>7</v>
      </c>
      <c r="F419" s="1">
        <v>9</v>
      </c>
    </row>
    <row r="420" spans="1:6" x14ac:dyDescent="0.25">
      <c r="A420" s="26"/>
      <c r="B420" s="65"/>
      <c r="C420" s="66"/>
      <c r="E420" t="s">
        <v>12</v>
      </c>
      <c r="F420" s="1">
        <v>20</v>
      </c>
    </row>
    <row r="421" spans="1:6" x14ac:dyDescent="0.25">
      <c r="A421" s="33" t="s">
        <v>16</v>
      </c>
      <c r="B421" s="38">
        <f>SUM(B419:B420)</f>
        <v>108</v>
      </c>
      <c r="C421" s="66"/>
      <c r="E421" s="6" t="s">
        <v>242</v>
      </c>
      <c r="F421" s="1"/>
    </row>
    <row r="422" spans="1:6" x14ac:dyDescent="0.25">
      <c r="C422" s="66"/>
      <c r="E422" t="s">
        <v>7</v>
      </c>
      <c r="F422" s="1">
        <v>16</v>
      </c>
    </row>
    <row r="423" spans="1:6" x14ac:dyDescent="0.25">
      <c r="A423" s="16" t="s">
        <v>17</v>
      </c>
      <c r="B423" s="17">
        <v>31475.23</v>
      </c>
      <c r="C423" s="66"/>
      <c r="E423" s="6" t="s">
        <v>10</v>
      </c>
      <c r="F423" s="1"/>
    </row>
    <row r="424" spans="1:6" x14ac:dyDescent="0.25">
      <c r="A424" s="16" t="s">
        <v>18</v>
      </c>
      <c r="B424" s="18">
        <f>B421</f>
        <v>108</v>
      </c>
      <c r="C424" s="66"/>
      <c r="E424" t="s">
        <v>7</v>
      </c>
      <c r="F424" s="1">
        <v>16</v>
      </c>
    </row>
    <row r="425" spans="1:6" ht="15.75" thickBot="1" x14ac:dyDescent="0.3">
      <c r="A425" s="16" t="s">
        <v>19</v>
      </c>
      <c r="B425" s="19">
        <f>B423-B424</f>
        <v>31367.23</v>
      </c>
      <c r="C425" s="66"/>
      <c r="E425" s="6" t="s">
        <v>11</v>
      </c>
      <c r="F425" s="1"/>
    </row>
    <row r="426" spans="1:6" ht="15.75" thickTop="1" x14ac:dyDescent="0.25">
      <c r="A426" s="94"/>
      <c r="B426" s="92"/>
      <c r="C426" s="66"/>
      <c r="E426" t="s">
        <v>12</v>
      </c>
      <c r="F426" s="1">
        <v>20</v>
      </c>
    </row>
    <row r="427" spans="1:6" x14ac:dyDescent="0.25">
      <c r="A427" s="94"/>
      <c r="B427" s="95"/>
      <c r="C427" s="66"/>
      <c r="E427" t="s">
        <v>7</v>
      </c>
      <c r="F427" s="1">
        <v>27</v>
      </c>
    </row>
    <row r="428" spans="1:6" x14ac:dyDescent="0.25">
      <c r="A428" s="45"/>
      <c r="B428" s="45"/>
      <c r="C428" s="66"/>
      <c r="E428" s="6" t="s">
        <v>13</v>
      </c>
      <c r="F428" s="86">
        <f>SUM(F419:F427)</f>
        <v>108</v>
      </c>
    </row>
    <row r="429" spans="1:6" x14ac:dyDescent="0.25">
      <c r="C429" s="28"/>
    </row>
    <row r="431" spans="1:6" x14ac:dyDescent="0.25">
      <c r="A431" s="103" t="s">
        <v>475</v>
      </c>
      <c r="B431" s="103"/>
      <c r="C431" s="103"/>
    </row>
    <row r="433" spans="1:6" ht="15.75" x14ac:dyDescent="0.25">
      <c r="A433" s="24" t="s">
        <v>321</v>
      </c>
      <c r="B433" s="1"/>
      <c r="C433" s="2"/>
      <c r="E433" t="s">
        <v>162</v>
      </c>
    </row>
    <row r="434" spans="1:6" x14ac:dyDescent="0.25">
      <c r="A434" s="10" t="s">
        <v>0</v>
      </c>
      <c r="B434" s="11" t="s">
        <v>1</v>
      </c>
      <c r="C434" s="10" t="s">
        <v>3</v>
      </c>
      <c r="F434" s="5" t="s">
        <v>1</v>
      </c>
    </row>
    <row r="435" spans="1:6" x14ac:dyDescent="0.25">
      <c r="A435" s="40"/>
      <c r="B435" s="41"/>
      <c r="C435" s="40"/>
      <c r="E435" s="6" t="s">
        <v>414</v>
      </c>
      <c r="F435" s="1"/>
    </row>
    <row r="436" spans="1:6" x14ac:dyDescent="0.25">
      <c r="A436" s="14">
        <v>42303</v>
      </c>
      <c r="B436" s="42">
        <v>116</v>
      </c>
      <c r="C436" s="43" t="s">
        <v>162</v>
      </c>
      <c r="E436" t="s">
        <v>7</v>
      </c>
      <c r="F436" s="1">
        <v>9</v>
      </c>
    </row>
    <row r="437" spans="1:6" x14ac:dyDescent="0.25">
      <c r="A437" s="14">
        <v>42303</v>
      </c>
      <c r="B437" s="42">
        <v>100</v>
      </c>
      <c r="C437" s="43" t="s">
        <v>4</v>
      </c>
      <c r="E437" t="s">
        <v>8</v>
      </c>
      <c r="F437" s="1">
        <v>40</v>
      </c>
    </row>
    <row r="438" spans="1:6" x14ac:dyDescent="0.25">
      <c r="A438" s="14">
        <v>42303</v>
      </c>
      <c r="B438" s="42">
        <v>102</v>
      </c>
      <c r="C438" s="43" t="s">
        <v>25</v>
      </c>
      <c r="E438" s="6" t="s">
        <v>323</v>
      </c>
      <c r="F438" s="1"/>
    </row>
    <row r="439" spans="1:6" x14ac:dyDescent="0.25">
      <c r="A439" s="14">
        <v>42303</v>
      </c>
      <c r="B439" s="42">
        <v>578.5</v>
      </c>
      <c r="C439" s="43" t="s">
        <v>476</v>
      </c>
      <c r="E439" t="s">
        <v>8</v>
      </c>
      <c r="F439" s="1">
        <v>40</v>
      </c>
    </row>
    <row r="440" spans="1:6" x14ac:dyDescent="0.25">
      <c r="A440" s="14">
        <v>42303</v>
      </c>
      <c r="B440" s="42">
        <v>137</v>
      </c>
      <c r="C440" s="43" t="s">
        <v>477</v>
      </c>
      <c r="E440" s="6" t="s">
        <v>103</v>
      </c>
      <c r="F440" s="1"/>
    </row>
    <row r="441" spans="1:6" x14ac:dyDescent="0.25">
      <c r="A441" s="14">
        <v>42303</v>
      </c>
      <c r="B441" s="42">
        <v>150</v>
      </c>
      <c r="C441" s="43" t="s">
        <v>479</v>
      </c>
      <c r="E441" t="s">
        <v>7</v>
      </c>
      <c r="F441" s="1">
        <v>27</v>
      </c>
    </row>
    <row r="442" spans="1:6" ht="15.75" thickBot="1" x14ac:dyDescent="0.3">
      <c r="A442" s="14">
        <v>42303</v>
      </c>
      <c r="B442" s="42">
        <v>150</v>
      </c>
      <c r="C442" s="43" t="s">
        <v>480</v>
      </c>
      <c r="E442" s="6" t="s">
        <v>13</v>
      </c>
      <c r="F442" s="96">
        <f>SUM(F433:F441)</f>
        <v>116</v>
      </c>
    </row>
    <row r="443" spans="1:6" ht="15.75" thickTop="1" x14ac:dyDescent="0.25">
      <c r="A443" s="14">
        <v>42303</v>
      </c>
      <c r="B443" s="42">
        <v>150</v>
      </c>
      <c r="C443" s="43" t="s">
        <v>478</v>
      </c>
      <c r="E443" s="50"/>
      <c r="F443" s="52"/>
    </row>
    <row r="444" spans="1:6" x14ac:dyDescent="0.25">
      <c r="A444" s="14">
        <v>42303</v>
      </c>
      <c r="B444" s="42">
        <v>600</v>
      </c>
      <c r="C444" s="43" t="s">
        <v>481</v>
      </c>
      <c r="E444" s="50"/>
      <c r="F444" s="52"/>
    </row>
    <row r="445" spans="1:6" x14ac:dyDescent="0.25">
      <c r="A445" s="26"/>
      <c r="B445" s="65"/>
      <c r="C445" s="66"/>
      <c r="E445" s="50"/>
      <c r="F445" s="52"/>
    </row>
    <row r="446" spans="1:6" x14ac:dyDescent="0.25">
      <c r="A446" s="33" t="s">
        <v>16</v>
      </c>
      <c r="B446" s="38">
        <f>SUM(B436:B444)</f>
        <v>2083.5</v>
      </c>
      <c r="C446" s="66"/>
      <c r="E446" s="45"/>
      <c r="F446" s="27"/>
    </row>
    <row r="447" spans="1:6" x14ac:dyDescent="0.25">
      <c r="C447" s="66"/>
      <c r="E447" s="50"/>
      <c r="F447" s="52"/>
    </row>
    <row r="448" spans="1:6" x14ac:dyDescent="0.25">
      <c r="A448" s="16" t="s">
        <v>17</v>
      </c>
      <c r="B448" s="17">
        <v>31367.23</v>
      </c>
    </row>
    <row r="449" spans="1:6" x14ac:dyDescent="0.25">
      <c r="A449" s="16" t="s">
        <v>18</v>
      </c>
      <c r="B449" s="18">
        <f>B446</f>
        <v>2083.5</v>
      </c>
    </row>
    <row r="450" spans="1:6" ht="15.75" thickBot="1" x14ac:dyDescent="0.3">
      <c r="A450" s="16" t="s">
        <v>19</v>
      </c>
      <c r="B450" s="19">
        <f>B448-B449</f>
        <v>29283.73</v>
      </c>
    </row>
    <row r="451" spans="1:6" ht="15.75" thickTop="1" x14ac:dyDescent="0.25"/>
    <row r="453" spans="1:6" x14ac:dyDescent="0.25">
      <c r="A453" s="103" t="s">
        <v>482</v>
      </c>
      <c r="B453" s="103"/>
      <c r="C453" s="103"/>
    </row>
    <row r="455" spans="1:6" ht="15.75" x14ac:dyDescent="0.25">
      <c r="A455" s="24" t="s">
        <v>321</v>
      </c>
      <c r="B455" s="1"/>
      <c r="C455" s="2"/>
      <c r="E455" t="s">
        <v>162</v>
      </c>
    </row>
    <row r="456" spans="1:6" x14ac:dyDescent="0.25">
      <c r="A456" s="10" t="s">
        <v>0</v>
      </c>
      <c r="B456" s="11" t="s">
        <v>1</v>
      </c>
      <c r="C456" s="10" t="s">
        <v>3</v>
      </c>
      <c r="F456" s="5" t="s">
        <v>1</v>
      </c>
    </row>
    <row r="457" spans="1:6" x14ac:dyDescent="0.25">
      <c r="A457" s="40"/>
      <c r="B457" s="41"/>
      <c r="C457" s="40"/>
      <c r="E457" s="6" t="s">
        <v>414</v>
      </c>
      <c r="F457" s="1"/>
    </row>
    <row r="458" spans="1:6" x14ac:dyDescent="0.25">
      <c r="A458" s="14">
        <v>42304</v>
      </c>
      <c r="B458" s="42">
        <v>116</v>
      </c>
      <c r="C458" s="43" t="s">
        <v>162</v>
      </c>
      <c r="E458" t="s">
        <v>7</v>
      </c>
      <c r="F458" s="1">
        <v>9</v>
      </c>
    </row>
    <row r="459" spans="1:6" x14ac:dyDescent="0.25">
      <c r="A459" s="14">
        <v>42304</v>
      </c>
      <c r="B459" s="42">
        <v>32</v>
      </c>
      <c r="C459" s="43" t="s">
        <v>483</v>
      </c>
      <c r="E459" t="s">
        <v>8</v>
      </c>
      <c r="F459" s="1">
        <v>40</v>
      </c>
    </row>
    <row r="460" spans="1:6" x14ac:dyDescent="0.25">
      <c r="A460" s="14">
        <v>42304</v>
      </c>
      <c r="B460" s="42">
        <f>54+18</f>
        <v>72</v>
      </c>
      <c r="C460" s="43" t="s">
        <v>484</v>
      </c>
      <c r="E460" s="6" t="s">
        <v>323</v>
      </c>
      <c r="F460" s="1"/>
    </row>
    <row r="461" spans="1:6" x14ac:dyDescent="0.25">
      <c r="A461" s="14">
        <v>42304</v>
      </c>
      <c r="B461" s="42">
        <v>300</v>
      </c>
      <c r="C461" s="43" t="s">
        <v>485</v>
      </c>
      <c r="E461" t="s">
        <v>8</v>
      </c>
      <c r="F461" s="1">
        <v>40</v>
      </c>
    </row>
    <row r="462" spans="1:6" x14ac:dyDescent="0.25">
      <c r="A462" s="14">
        <v>42304</v>
      </c>
      <c r="B462" s="42">
        <v>300</v>
      </c>
      <c r="C462" s="43" t="s">
        <v>486</v>
      </c>
      <c r="E462" s="6" t="s">
        <v>103</v>
      </c>
      <c r="F462" s="1"/>
    </row>
    <row r="463" spans="1:6" x14ac:dyDescent="0.25">
      <c r="A463" s="14">
        <v>42304</v>
      </c>
      <c r="B463" s="42">
        <v>300</v>
      </c>
      <c r="C463" s="43" t="s">
        <v>487</v>
      </c>
      <c r="E463" t="s">
        <v>7</v>
      </c>
      <c r="F463" s="1">
        <v>27</v>
      </c>
    </row>
    <row r="464" spans="1:6" ht="15.75" thickBot="1" x14ac:dyDescent="0.3">
      <c r="A464" s="14">
        <v>42304</v>
      </c>
      <c r="B464" s="42">
        <v>300</v>
      </c>
      <c r="C464" s="43" t="s">
        <v>488</v>
      </c>
      <c r="E464" s="6" t="s">
        <v>13</v>
      </c>
      <c r="F464" s="96">
        <f>SUM(F455:F463)</f>
        <v>116</v>
      </c>
    </row>
    <row r="465" spans="1:6" ht="15.75" thickTop="1" x14ac:dyDescent="0.25">
      <c r="A465" s="14">
        <v>42304</v>
      </c>
      <c r="B465" s="42">
        <v>150</v>
      </c>
      <c r="C465" s="43" t="s">
        <v>489</v>
      </c>
      <c r="E465" s="50"/>
      <c r="F465" s="52"/>
    </row>
    <row r="466" spans="1:6" x14ac:dyDescent="0.25">
      <c r="A466" s="14">
        <v>42304</v>
      </c>
      <c r="B466" s="42">
        <v>100</v>
      </c>
      <c r="C466" s="43" t="s">
        <v>4</v>
      </c>
      <c r="E466" s="50"/>
      <c r="F466" s="52"/>
    </row>
    <row r="467" spans="1:6" x14ac:dyDescent="0.25">
      <c r="A467" s="26"/>
      <c r="B467" s="65"/>
      <c r="C467" s="66"/>
      <c r="E467" s="50"/>
      <c r="F467" s="52"/>
    </row>
    <row r="468" spans="1:6" x14ac:dyDescent="0.25">
      <c r="A468" s="33" t="s">
        <v>16</v>
      </c>
      <c r="B468" s="38">
        <f>SUM(B458:B466)</f>
        <v>1670</v>
      </c>
      <c r="C468" s="66"/>
      <c r="E468" s="45"/>
      <c r="F468" s="27"/>
    </row>
    <row r="469" spans="1:6" x14ac:dyDescent="0.25">
      <c r="C469" s="66"/>
      <c r="E469" s="50"/>
      <c r="F469" s="52"/>
    </row>
    <row r="470" spans="1:6" x14ac:dyDescent="0.25">
      <c r="A470" s="16" t="s">
        <v>17</v>
      </c>
      <c r="B470" s="17">
        <v>29283.73</v>
      </c>
    </row>
    <row r="471" spans="1:6" x14ac:dyDescent="0.25">
      <c r="A471" s="16" t="s">
        <v>18</v>
      </c>
      <c r="B471" s="18">
        <f>B468</f>
        <v>1670</v>
      </c>
    </row>
    <row r="472" spans="1:6" ht="15.75" thickBot="1" x14ac:dyDescent="0.3">
      <c r="A472" s="16" t="s">
        <v>19</v>
      </c>
      <c r="B472" s="19">
        <f>B470-B471</f>
        <v>27613.73</v>
      </c>
    </row>
    <row r="473" spans="1:6" ht="15.75" thickTop="1" x14ac:dyDescent="0.25"/>
    <row r="475" spans="1:6" x14ac:dyDescent="0.25">
      <c r="A475" s="103" t="s">
        <v>490</v>
      </c>
      <c r="B475" s="103"/>
      <c r="C475" s="103"/>
    </row>
    <row r="477" spans="1:6" ht="15.75" x14ac:dyDescent="0.25">
      <c r="A477" s="24" t="s">
        <v>321</v>
      </c>
      <c r="B477" s="1"/>
      <c r="C477" s="2"/>
      <c r="E477" t="s">
        <v>162</v>
      </c>
    </row>
    <row r="478" spans="1:6" x14ac:dyDescent="0.25">
      <c r="A478" s="10" t="s">
        <v>0</v>
      </c>
      <c r="B478" s="11" t="s">
        <v>1</v>
      </c>
      <c r="C478" s="10" t="s">
        <v>3</v>
      </c>
      <c r="F478" s="5" t="s">
        <v>1</v>
      </c>
    </row>
    <row r="479" spans="1:6" x14ac:dyDescent="0.25">
      <c r="A479" s="40"/>
      <c r="B479" s="41"/>
      <c r="C479" s="40"/>
      <c r="E479" s="6" t="s">
        <v>414</v>
      </c>
      <c r="F479" s="1"/>
    </row>
    <row r="480" spans="1:6" x14ac:dyDescent="0.25">
      <c r="A480" s="14">
        <v>42305</v>
      </c>
      <c r="B480" s="42">
        <v>116</v>
      </c>
      <c r="C480" s="43" t="s">
        <v>162</v>
      </c>
      <c r="E480" t="s">
        <v>7</v>
      </c>
      <c r="F480" s="1">
        <v>9</v>
      </c>
    </row>
    <row r="481" spans="1:6" x14ac:dyDescent="0.25">
      <c r="A481" s="14">
        <v>42305</v>
      </c>
      <c r="B481" s="42">
        <v>199</v>
      </c>
      <c r="C481" s="43" t="s">
        <v>500</v>
      </c>
      <c r="E481" t="s">
        <v>8</v>
      </c>
      <c r="F481" s="1">
        <v>40</v>
      </c>
    </row>
    <row r="482" spans="1:6" x14ac:dyDescent="0.25">
      <c r="A482" s="14">
        <v>42305</v>
      </c>
      <c r="B482" s="42">
        <v>117</v>
      </c>
      <c r="C482" s="43" t="s">
        <v>484</v>
      </c>
      <c r="E482" s="6" t="s">
        <v>323</v>
      </c>
      <c r="F482" s="1"/>
    </row>
    <row r="483" spans="1:6" x14ac:dyDescent="0.25">
      <c r="A483" s="14">
        <v>42305</v>
      </c>
      <c r="B483" s="42">
        <v>450</v>
      </c>
      <c r="C483" s="43" t="s">
        <v>491</v>
      </c>
      <c r="E483" t="s">
        <v>8</v>
      </c>
      <c r="F483" s="1">
        <v>40</v>
      </c>
    </row>
    <row r="484" spans="1:6" x14ac:dyDescent="0.25">
      <c r="A484" s="14">
        <v>42305</v>
      </c>
      <c r="B484" s="42">
        <v>450</v>
      </c>
      <c r="C484" s="43" t="s">
        <v>492</v>
      </c>
      <c r="E484" s="6" t="s">
        <v>103</v>
      </c>
      <c r="F484" s="1"/>
    </row>
    <row r="485" spans="1:6" x14ac:dyDescent="0.25">
      <c r="A485" s="14">
        <v>42305</v>
      </c>
      <c r="B485" s="42">
        <v>450</v>
      </c>
      <c r="C485" s="43" t="s">
        <v>493</v>
      </c>
      <c r="E485" t="s">
        <v>7</v>
      </c>
      <c r="F485" s="1">
        <v>27</v>
      </c>
    </row>
    <row r="486" spans="1:6" ht="15.75" thickBot="1" x14ac:dyDescent="0.3">
      <c r="A486" s="14">
        <v>42305</v>
      </c>
      <c r="B486" s="42">
        <v>450</v>
      </c>
      <c r="C486" s="43" t="s">
        <v>494</v>
      </c>
      <c r="E486" s="6" t="s">
        <v>13</v>
      </c>
      <c r="F486" s="96">
        <f>SUM(F477:F485)</f>
        <v>116</v>
      </c>
    </row>
    <row r="487" spans="1:6" ht="15.75" thickTop="1" x14ac:dyDescent="0.25">
      <c r="A487" s="14">
        <v>42305</v>
      </c>
      <c r="B487" s="42">
        <v>450</v>
      </c>
      <c r="C487" s="43" t="s">
        <v>495</v>
      </c>
      <c r="E487" s="50"/>
      <c r="F487" s="52"/>
    </row>
    <row r="488" spans="1:6" x14ac:dyDescent="0.25">
      <c r="A488" s="14">
        <v>42305</v>
      </c>
      <c r="B488" s="42">
        <v>750</v>
      </c>
      <c r="C488" s="43" t="s">
        <v>496</v>
      </c>
      <c r="E488" s="50"/>
      <c r="F488" s="52"/>
    </row>
    <row r="489" spans="1:6" x14ac:dyDescent="0.25">
      <c r="A489" s="14">
        <v>42305</v>
      </c>
      <c r="B489" s="42">
        <v>750</v>
      </c>
      <c r="C489" s="43" t="s">
        <v>497</v>
      </c>
      <c r="E489" s="50"/>
      <c r="F489" s="52"/>
    </row>
    <row r="490" spans="1:6" x14ac:dyDescent="0.25">
      <c r="A490" s="14">
        <v>42305</v>
      </c>
      <c r="B490" s="42">
        <v>600</v>
      </c>
      <c r="C490" s="43" t="s">
        <v>498</v>
      </c>
      <c r="E490" s="50"/>
      <c r="F490" s="52"/>
    </row>
    <row r="491" spans="1:6" x14ac:dyDescent="0.25">
      <c r="A491" s="14">
        <v>42305</v>
      </c>
      <c r="B491" s="42">
        <v>750</v>
      </c>
      <c r="C491" s="43" t="s">
        <v>499</v>
      </c>
      <c r="E491" s="50"/>
      <c r="F491" s="52"/>
    </row>
    <row r="492" spans="1:6" x14ac:dyDescent="0.25">
      <c r="A492" s="14">
        <v>42305</v>
      </c>
      <c r="B492" s="42">
        <v>200</v>
      </c>
      <c r="C492" s="43" t="s">
        <v>4</v>
      </c>
      <c r="E492" s="50"/>
      <c r="F492" s="52"/>
    </row>
    <row r="493" spans="1:6" x14ac:dyDescent="0.25">
      <c r="A493" s="26"/>
      <c r="B493" s="65"/>
      <c r="C493" s="66"/>
      <c r="E493" s="50"/>
      <c r="F493" s="52"/>
    </row>
    <row r="494" spans="1:6" x14ac:dyDescent="0.25">
      <c r="A494" s="33" t="s">
        <v>16</v>
      </c>
      <c r="B494" s="38">
        <f>SUM(B480:B492)</f>
        <v>5732</v>
      </c>
      <c r="C494" s="66"/>
      <c r="E494" s="45"/>
      <c r="F494" s="27"/>
    </row>
    <row r="495" spans="1:6" x14ac:dyDescent="0.25">
      <c r="C495" s="66"/>
      <c r="E495" s="50"/>
      <c r="F495" s="52"/>
    </row>
    <row r="496" spans="1:6" x14ac:dyDescent="0.25">
      <c r="A496" s="16" t="s">
        <v>17</v>
      </c>
      <c r="B496" s="17">
        <v>27613.73</v>
      </c>
    </row>
    <row r="497" spans="1:9" x14ac:dyDescent="0.25">
      <c r="A497" s="16" t="s">
        <v>18</v>
      </c>
      <c r="B497" s="18">
        <f>B494</f>
        <v>5732</v>
      </c>
    </row>
    <row r="498" spans="1:9" ht="15.75" thickBot="1" x14ac:dyDescent="0.3">
      <c r="A498" s="16" t="s">
        <v>19</v>
      </c>
      <c r="B498" s="19">
        <f>B496-B497</f>
        <v>21881.73</v>
      </c>
    </row>
    <row r="499" spans="1:9" ht="15.75" thickTop="1" x14ac:dyDescent="0.25"/>
    <row r="500" spans="1:9" x14ac:dyDescent="0.25">
      <c r="A500" s="103" t="s">
        <v>501</v>
      </c>
      <c r="B500" s="103"/>
      <c r="C500" s="103"/>
    </row>
    <row r="502" spans="1:9" ht="15.75" x14ac:dyDescent="0.25">
      <c r="A502" s="24" t="s">
        <v>502</v>
      </c>
      <c r="B502" s="1"/>
      <c r="C502" s="2"/>
      <c r="E502" t="s">
        <v>162</v>
      </c>
      <c r="H502" t="s">
        <v>306</v>
      </c>
    </row>
    <row r="503" spans="1:9" x14ac:dyDescent="0.25">
      <c r="A503" s="10" t="s">
        <v>0</v>
      </c>
      <c r="B503" s="11" t="s">
        <v>1</v>
      </c>
      <c r="C503" s="10" t="s">
        <v>3</v>
      </c>
      <c r="F503" s="5" t="s">
        <v>1</v>
      </c>
      <c r="I503" s="5" t="s">
        <v>1</v>
      </c>
    </row>
    <row r="504" spans="1:9" x14ac:dyDescent="0.25">
      <c r="A504" s="40"/>
      <c r="B504" s="41"/>
      <c r="C504" s="40"/>
      <c r="E504" s="6" t="s">
        <v>406</v>
      </c>
      <c r="F504" s="1"/>
      <c r="H504" s="6" t="s">
        <v>235</v>
      </c>
      <c r="I504" s="1"/>
    </row>
    <row r="505" spans="1:9" x14ac:dyDescent="0.25">
      <c r="A505" s="14">
        <v>42307</v>
      </c>
      <c r="B505" s="42">
        <v>215</v>
      </c>
      <c r="C505" s="43" t="s">
        <v>162</v>
      </c>
      <c r="E505" t="s">
        <v>7</v>
      </c>
      <c r="F505" s="1">
        <v>9</v>
      </c>
      <c r="H505" t="s">
        <v>12</v>
      </c>
      <c r="I505" s="1">
        <v>8</v>
      </c>
    </row>
    <row r="506" spans="1:9" x14ac:dyDescent="0.25">
      <c r="A506" s="14">
        <v>42307</v>
      </c>
      <c r="B506" s="42">
        <v>97</v>
      </c>
      <c r="C506" s="43" t="s">
        <v>503</v>
      </c>
      <c r="E506" t="s">
        <v>99</v>
      </c>
      <c r="F506" s="1">
        <v>46</v>
      </c>
      <c r="H506" s="6" t="s">
        <v>406</v>
      </c>
      <c r="I506" s="1"/>
    </row>
    <row r="507" spans="1:9" x14ac:dyDescent="0.25">
      <c r="A507" s="14">
        <v>42307</v>
      </c>
      <c r="B507" s="42">
        <v>195</v>
      </c>
      <c r="C507" s="43" t="s">
        <v>306</v>
      </c>
      <c r="E507" s="6" t="s">
        <v>407</v>
      </c>
      <c r="F507" s="1"/>
      <c r="H507" t="s">
        <v>99</v>
      </c>
      <c r="I507" s="1">
        <v>46</v>
      </c>
    </row>
    <row r="508" spans="1:9" x14ac:dyDescent="0.25">
      <c r="A508" s="14">
        <v>42307</v>
      </c>
      <c r="B508" s="42">
        <v>200</v>
      </c>
      <c r="C508" s="43" t="s">
        <v>4</v>
      </c>
      <c r="E508" t="s">
        <v>12</v>
      </c>
      <c r="F508" s="1">
        <v>8</v>
      </c>
      <c r="H508" s="6" t="s">
        <v>407</v>
      </c>
      <c r="I508" s="1"/>
    </row>
    <row r="509" spans="1:9" x14ac:dyDescent="0.25">
      <c r="A509" s="26"/>
      <c r="B509" s="65"/>
      <c r="C509" s="66"/>
      <c r="E509" s="6" t="s">
        <v>408</v>
      </c>
      <c r="F509" s="1"/>
      <c r="H509" t="s">
        <v>12</v>
      </c>
      <c r="I509" s="1">
        <v>8</v>
      </c>
    </row>
    <row r="510" spans="1:9" x14ac:dyDescent="0.25">
      <c r="A510" s="33" t="s">
        <v>16</v>
      </c>
      <c r="B510" s="38">
        <f>SUM(B505:B508)</f>
        <v>707</v>
      </c>
      <c r="C510" s="66"/>
      <c r="E510" t="s">
        <v>12</v>
      </c>
      <c r="F510" s="1">
        <v>8</v>
      </c>
      <c r="H510" s="6" t="s">
        <v>408</v>
      </c>
      <c r="I510" s="1"/>
    </row>
    <row r="511" spans="1:9" x14ac:dyDescent="0.25">
      <c r="C511" s="66"/>
      <c r="E511" s="6" t="s">
        <v>409</v>
      </c>
      <c r="F511" s="1"/>
      <c r="H511" t="s">
        <v>12</v>
      </c>
      <c r="I511" s="1">
        <v>8</v>
      </c>
    </row>
    <row r="512" spans="1:9" x14ac:dyDescent="0.25">
      <c r="A512" s="16" t="s">
        <v>17</v>
      </c>
      <c r="B512" s="17">
        <v>21881.73</v>
      </c>
      <c r="E512" t="s">
        <v>99</v>
      </c>
      <c r="F512" s="1">
        <v>61</v>
      </c>
      <c r="H512" s="6" t="s">
        <v>409</v>
      </c>
      <c r="I512" s="1"/>
    </row>
    <row r="513" spans="1:9" x14ac:dyDescent="0.25">
      <c r="A513" s="16" t="s">
        <v>18</v>
      </c>
      <c r="B513" s="18">
        <f>B510</f>
        <v>707</v>
      </c>
      <c r="E513" s="6" t="s">
        <v>242</v>
      </c>
      <c r="F513" s="1"/>
      <c r="H513" t="s">
        <v>99</v>
      </c>
      <c r="I513" s="1">
        <v>61</v>
      </c>
    </row>
    <row r="514" spans="1:9" ht="15.75" thickBot="1" x14ac:dyDescent="0.3">
      <c r="A514" s="16" t="s">
        <v>19</v>
      </c>
      <c r="B514" s="19">
        <f>B512-B513</f>
        <v>21174.73</v>
      </c>
      <c r="E514" t="s">
        <v>7</v>
      </c>
      <c r="F514" s="1">
        <v>16</v>
      </c>
      <c r="H514" s="6" t="s">
        <v>242</v>
      </c>
      <c r="I514" s="1"/>
    </row>
    <row r="515" spans="1:9" ht="15.75" thickTop="1" x14ac:dyDescent="0.25">
      <c r="E515" s="6" t="s">
        <v>323</v>
      </c>
      <c r="F515" s="1"/>
      <c r="H515" t="s">
        <v>7</v>
      </c>
      <c r="I515" s="1">
        <v>16</v>
      </c>
    </row>
    <row r="516" spans="1:9" x14ac:dyDescent="0.25">
      <c r="E516" t="s">
        <v>8</v>
      </c>
      <c r="F516" s="1">
        <v>40</v>
      </c>
      <c r="H516" s="6" t="s">
        <v>323</v>
      </c>
      <c r="I516" s="1"/>
    </row>
    <row r="517" spans="1:9" x14ac:dyDescent="0.25">
      <c r="E517" s="6" t="s">
        <v>504</v>
      </c>
      <c r="F517" s="1"/>
      <c r="H517" t="s">
        <v>8</v>
      </c>
      <c r="I517" s="1">
        <v>40</v>
      </c>
    </row>
    <row r="518" spans="1:9" x14ac:dyDescent="0.25">
      <c r="E518" t="s">
        <v>7</v>
      </c>
      <c r="F518" s="1">
        <v>27</v>
      </c>
      <c r="H518" s="6" t="s">
        <v>234</v>
      </c>
      <c r="I518" s="1"/>
    </row>
    <row r="519" spans="1:9" ht="15.75" thickBot="1" x14ac:dyDescent="0.3">
      <c r="E519" s="6" t="s">
        <v>13</v>
      </c>
      <c r="F519" s="96">
        <f>SUM(F505:F518)</f>
        <v>215</v>
      </c>
      <c r="H519" t="s">
        <v>12</v>
      </c>
      <c r="I519" s="1">
        <v>8</v>
      </c>
    </row>
    <row r="520" spans="1:9" ht="16.5" thickTop="1" thickBot="1" x14ac:dyDescent="0.3">
      <c r="H520" s="6" t="s">
        <v>13</v>
      </c>
      <c r="I520" s="96">
        <f>SUM(I502:I519)</f>
        <v>195</v>
      </c>
    </row>
    <row r="521" spans="1:9" ht="15.75" thickTop="1" x14ac:dyDescent="0.25"/>
    <row r="556" s="44" customFormat="1" x14ac:dyDescent="0.25"/>
  </sheetData>
  <mergeCells count="24">
    <mergeCell ref="A362:C362"/>
    <mergeCell ref="A338:C338"/>
    <mergeCell ref="A309:C309"/>
    <mergeCell ref="A287:C287"/>
    <mergeCell ref="A267:C267"/>
    <mergeCell ref="A500:C500"/>
    <mergeCell ref="A431:C431"/>
    <mergeCell ref="A395:C395"/>
    <mergeCell ref="A475:C475"/>
    <mergeCell ref="A453:C453"/>
    <mergeCell ref="A414:C414"/>
    <mergeCell ref="A1:C1"/>
    <mergeCell ref="A39:C39"/>
    <mergeCell ref="A20:C20"/>
    <mergeCell ref="A75:C75"/>
    <mergeCell ref="A89:C89"/>
    <mergeCell ref="A133:C133"/>
    <mergeCell ref="A105:C105"/>
    <mergeCell ref="A265:C265"/>
    <mergeCell ref="A246:C246"/>
    <mergeCell ref="A229:C229"/>
    <mergeCell ref="A231:B231"/>
    <mergeCell ref="A156:C156"/>
    <mergeCell ref="A213:C213"/>
  </mergeCells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6"/>
  <sheetViews>
    <sheetView tabSelected="1" topLeftCell="A383" workbookViewId="0">
      <selection activeCell="C407" sqref="C407"/>
    </sheetView>
  </sheetViews>
  <sheetFormatPr defaultRowHeight="15" x14ac:dyDescent="0.25"/>
  <cols>
    <col min="1" max="1" width="30.85546875" customWidth="1"/>
    <col min="2" max="2" width="19.7109375" customWidth="1"/>
    <col min="3" max="3" width="109.42578125" bestFit="1" customWidth="1"/>
    <col min="5" max="5" width="20.7109375" customWidth="1"/>
    <col min="6" max="6" width="26.7109375" customWidth="1"/>
    <col min="8" max="8" width="28.85546875" customWidth="1"/>
    <col min="9" max="9" width="20.7109375" customWidth="1"/>
    <col min="10" max="10" width="9.140625" customWidth="1"/>
  </cols>
  <sheetData>
    <row r="1" spans="1:9" x14ac:dyDescent="0.25">
      <c r="A1" s="103" t="s">
        <v>505</v>
      </c>
      <c r="B1" s="103"/>
      <c r="C1" s="103"/>
    </row>
    <row r="3" spans="1:9" ht="15.75" x14ac:dyDescent="0.25">
      <c r="A3" s="24" t="s">
        <v>506</v>
      </c>
      <c r="B3" s="1"/>
      <c r="C3" s="2"/>
      <c r="E3" t="s">
        <v>162</v>
      </c>
      <c r="H3" s="45"/>
      <c r="I3" s="45"/>
    </row>
    <row r="4" spans="1:9" x14ac:dyDescent="0.25">
      <c r="A4" s="10" t="s">
        <v>0</v>
      </c>
      <c r="B4" s="11" t="s">
        <v>1</v>
      </c>
      <c r="C4" s="10" t="s">
        <v>3</v>
      </c>
      <c r="F4" s="5" t="s">
        <v>1</v>
      </c>
      <c r="H4" s="45"/>
      <c r="I4" s="49"/>
    </row>
    <row r="5" spans="1:9" x14ac:dyDescent="0.25">
      <c r="A5" s="40"/>
      <c r="B5" s="41"/>
      <c r="C5" s="40"/>
      <c r="E5" s="6" t="s">
        <v>402</v>
      </c>
      <c r="F5" s="1"/>
      <c r="H5" s="50"/>
      <c r="I5" s="27"/>
    </row>
    <row r="6" spans="1:9" x14ac:dyDescent="0.25">
      <c r="A6" s="14">
        <v>42310</v>
      </c>
      <c r="B6" s="42">
        <v>13200</v>
      </c>
      <c r="C6" s="43" t="s">
        <v>507</v>
      </c>
      <c r="E6" t="s">
        <v>7</v>
      </c>
      <c r="F6" s="1">
        <v>9</v>
      </c>
      <c r="H6" s="45"/>
      <c r="I6" s="27"/>
    </row>
    <row r="7" spans="1:9" x14ac:dyDescent="0.25">
      <c r="A7" s="14">
        <v>42310</v>
      </c>
      <c r="B7" s="42">
        <v>112</v>
      </c>
      <c r="C7" s="43" t="s">
        <v>162</v>
      </c>
      <c r="E7" t="s">
        <v>12</v>
      </c>
      <c r="F7" s="1">
        <v>20</v>
      </c>
      <c r="H7" s="50"/>
      <c r="I7" s="27"/>
    </row>
    <row r="8" spans="1:9" x14ac:dyDescent="0.25">
      <c r="A8" s="26"/>
      <c r="B8" s="65"/>
      <c r="C8" s="66"/>
      <c r="E8" s="6" t="s">
        <v>169</v>
      </c>
      <c r="F8" s="1"/>
      <c r="H8" s="45"/>
      <c r="I8" s="27"/>
    </row>
    <row r="9" spans="1:9" x14ac:dyDescent="0.25">
      <c r="A9" s="33" t="s">
        <v>16</v>
      </c>
      <c r="B9" s="38">
        <f>SUM(B4:B7)</f>
        <v>13312</v>
      </c>
      <c r="C9" s="66"/>
      <c r="E9" t="s">
        <v>7</v>
      </c>
      <c r="F9" s="1">
        <v>16</v>
      </c>
      <c r="H9" s="50"/>
      <c r="I9" s="27"/>
    </row>
    <row r="10" spans="1:9" x14ac:dyDescent="0.25">
      <c r="C10" s="66"/>
      <c r="E10" s="6" t="s">
        <v>323</v>
      </c>
      <c r="F10" s="1"/>
      <c r="H10" s="45"/>
      <c r="I10" s="27"/>
    </row>
    <row r="11" spans="1:9" x14ac:dyDescent="0.25">
      <c r="A11" s="16" t="s">
        <v>17</v>
      </c>
      <c r="B11" s="17">
        <v>21174.73</v>
      </c>
      <c r="E11" t="s">
        <v>8</v>
      </c>
      <c r="F11" s="1">
        <v>40</v>
      </c>
      <c r="H11" s="50"/>
      <c r="I11" s="27"/>
    </row>
    <row r="12" spans="1:9" x14ac:dyDescent="0.25">
      <c r="A12" s="16" t="s">
        <v>18</v>
      </c>
      <c r="B12" s="18">
        <f>B9</f>
        <v>13312</v>
      </c>
      <c r="E12" s="6" t="s">
        <v>504</v>
      </c>
      <c r="F12" s="1"/>
      <c r="H12" s="45"/>
      <c r="I12" s="27"/>
    </row>
    <row r="13" spans="1:9" ht="15.75" thickBot="1" x14ac:dyDescent="0.3">
      <c r="A13" s="16" t="s">
        <v>19</v>
      </c>
      <c r="B13" s="19">
        <f>B11-B12</f>
        <v>7862.73</v>
      </c>
      <c r="E13" t="s">
        <v>7</v>
      </c>
      <c r="F13" s="1">
        <v>27</v>
      </c>
      <c r="H13" s="50"/>
      <c r="I13" s="27"/>
    </row>
    <row r="14" spans="1:9" ht="16.5" thickTop="1" thickBot="1" x14ac:dyDescent="0.3">
      <c r="A14" s="29"/>
      <c r="B14" s="30"/>
      <c r="E14" s="6" t="s">
        <v>13</v>
      </c>
      <c r="F14" s="96">
        <f>SUM(F4:F13)</f>
        <v>112</v>
      </c>
      <c r="H14" s="45"/>
      <c r="I14" s="27"/>
    </row>
    <row r="15" spans="1:9" ht="15.75" thickTop="1" x14ac:dyDescent="0.25">
      <c r="A15" s="29"/>
      <c r="B15" s="30"/>
      <c r="F15" s="1"/>
      <c r="H15" s="50"/>
      <c r="I15" s="27"/>
    </row>
    <row r="16" spans="1:9" x14ac:dyDescent="0.25">
      <c r="A16" s="103" t="s">
        <v>508</v>
      </c>
      <c r="B16" s="103"/>
      <c r="C16" s="103"/>
    </row>
    <row r="18" spans="1:9" ht="15.75" x14ac:dyDescent="0.25">
      <c r="A18" s="24" t="s">
        <v>502</v>
      </c>
      <c r="B18" s="1"/>
      <c r="C18" s="2"/>
      <c r="E18" t="s">
        <v>162</v>
      </c>
      <c r="H18" t="s">
        <v>511</v>
      </c>
    </row>
    <row r="19" spans="1:9" x14ac:dyDescent="0.25">
      <c r="A19" s="10" t="s">
        <v>0</v>
      </c>
      <c r="B19" s="11" t="s">
        <v>1</v>
      </c>
      <c r="C19" s="10" t="s">
        <v>3</v>
      </c>
      <c r="F19" s="5" t="s">
        <v>1</v>
      </c>
      <c r="I19" s="5" t="s">
        <v>1</v>
      </c>
    </row>
    <row r="20" spans="1:9" x14ac:dyDescent="0.25">
      <c r="A20" s="40"/>
      <c r="B20" s="41"/>
      <c r="C20" s="40"/>
      <c r="E20" s="6" t="s">
        <v>9</v>
      </c>
      <c r="F20" s="1"/>
      <c r="H20" s="6" t="s">
        <v>9</v>
      </c>
      <c r="I20" s="1"/>
    </row>
    <row r="21" spans="1:9" x14ac:dyDescent="0.25">
      <c r="A21" s="14">
        <v>42311</v>
      </c>
      <c r="B21" s="42">
        <v>117</v>
      </c>
      <c r="C21" s="43" t="s">
        <v>162</v>
      </c>
      <c r="E21" t="s">
        <v>7</v>
      </c>
      <c r="F21" s="1">
        <v>9</v>
      </c>
      <c r="H21" t="s">
        <v>8</v>
      </c>
      <c r="I21" s="1">
        <v>40</v>
      </c>
    </row>
    <row r="22" spans="1:9" x14ac:dyDescent="0.25">
      <c r="A22" s="14">
        <v>42311</v>
      </c>
      <c r="B22" s="42">
        <v>81</v>
      </c>
      <c r="C22" s="43" t="s">
        <v>511</v>
      </c>
      <c r="E22" t="s">
        <v>8</v>
      </c>
      <c r="F22" s="1">
        <v>40</v>
      </c>
      <c r="H22" s="6" t="s">
        <v>170</v>
      </c>
      <c r="I22" s="1"/>
    </row>
    <row r="23" spans="1:9" x14ac:dyDescent="0.25">
      <c r="A23" s="14">
        <v>42311</v>
      </c>
      <c r="B23" s="42">
        <v>160</v>
      </c>
      <c r="C23" s="43" t="s">
        <v>512</v>
      </c>
      <c r="E23" s="6" t="s">
        <v>170</v>
      </c>
      <c r="F23" s="1"/>
      <c r="H23" t="s">
        <v>7</v>
      </c>
      <c r="I23" s="1">
        <v>16</v>
      </c>
    </row>
    <row r="24" spans="1:9" x14ac:dyDescent="0.25">
      <c r="A24" s="14">
        <v>42311</v>
      </c>
      <c r="B24" s="42">
        <v>100</v>
      </c>
      <c r="C24" s="43" t="s">
        <v>4</v>
      </c>
      <c r="E24" t="s">
        <v>7</v>
      </c>
      <c r="F24" s="1">
        <v>16</v>
      </c>
      <c r="H24" s="6" t="s">
        <v>509</v>
      </c>
      <c r="I24" s="1"/>
    </row>
    <row r="25" spans="1:9" x14ac:dyDescent="0.25">
      <c r="A25" s="14">
        <v>42311</v>
      </c>
      <c r="B25" s="42">
        <v>11</v>
      </c>
      <c r="C25" s="43" t="s">
        <v>513</v>
      </c>
      <c r="E25" s="6" t="s">
        <v>509</v>
      </c>
      <c r="F25" s="1"/>
      <c r="H25" t="s">
        <v>12</v>
      </c>
      <c r="I25" s="1">
        <v>9</v>
      </c>
    </row>
    <row r="26" spans="1:9" x14ac:dyDescent="0.25">
      <c r="A26" s="14">
        <v>42311</v>
      </c>
      <c r="B26" s="42">
        <v>850</v>
      </c>
      <c r="C26" s="43" t="s">
        <v>514</v>
      </c>
      <c r="E26" t="s">
        <v>12</v>
      </c>
      <c r="F26" s="1">
        <v>9</v>
      </c>
      <c r="H26" s="6" t="s">
        <v>510</v>
      </c>
      <c r="I26" s="1"/>
    </row>
    <row r="27" spans="1:9" x14ac:dyDescent="0.25">
      <c r="A27" s="14">
        <v>42311</v>
      </c>
      <c r="B27" s="42">
        <v>120</v>
      </c>
      <c r="C27" s="43" t="s">
        <v>515</v>
      </c>
      <c r="E27" s="6" t="s">
        <v>510</v>
      </c>
      <c r="F27" s="1"/>
      <c r="H27" t="s">
        <v>12</v>
      </c>
      <c r="I27" s="1">
        <v>8</v>
      </c>
    </row>
    <row r="28" spans="1:9" x14ac:dyDescent="0.25">
      <c r="A28" s="14">
        <v>42311</v>
      </c>
      <c r="B28" s="42">
        <v>99</v>
      </c>
      <c r="C28" s="43" t="s">
        <v>25</v>
      </c>
      <c r="E28" t="s">
        <v>12</v>
      </c>
      <c r="F28" s="1">
        <v>8</v>
      </c>
      <c r="H28" s="6" t="s">
        <v>371</v>
      </c>
      <c r="I28" s="1"/>
    </row>
    <row r="29" spans="1:9" x14ac:dyDescent="0.25">
      <c r="A29" s="26"/>
      <c r="B29" s="65"/>
      <c r="C29" s="66"/>
      <c r="E29" s="6" t="s">
        <v>371</v>
      </c>
      <c r="F29" s="1"/>
      <c r="H29" t="s">
        <v>12</v>
      </c>
      <c r="I29" s="8">
        <v>8</v>
      </c>
    </row>
    <row r="30" spans="1:9" ht="15.75" thickBot="1" x14ac:dyDescent="0.3">
      <c r="A30" s="33" t="s">
        <v>16</v>
      </c>
      <c r="B30" s="38">
        <f>SUM(B21:B28)</f>
        <v>1538</v>
      </c>
      <c r="C30" s="66"/>
      <c r="E30" t="s">
        <v>12</v>
      </c>
      <c r="F30" s="1">
        <v>8</v>
      </c>
      <c r="H30" s="50"/>
      <c r="I30" s="96">
        <f>SUM(I16:I29)</f>
        <v>81</v>
      </c>
    </row>
    <row r="31" spans="1:9" ht="15.75" thickTop="1" x14ac:dyDescent="0.25">
      <c r="C31" s="66"/>
      <c r="E31" s="6" t="s">
        <v>504</v>
      </c>
      <c r="F31" s="1"/>
      <c r="H31" s="50"/>
      <c r="I31" s="52"/>
    </row>
    <row r="32" spans="1:9" x14ac:dyDescent="0.25">
      <c r="A32" s="16" t="s">
        <v>17</v>
      </c>
      <c r="B32" s="17">
        <v>7862.73</v>
      </c>
      <c r="E32" t="s">
        <v>7</v>
      </c>
      <c r="F32" s="1">
        <v>27</v>
      </c>
      <c r="H32" s="45"/>
      <c r="I32" s="27"/>
    </row>
    <row r="33" spans="1:10" ht="15.75" thickBot="1" x14ac:dyDescent="0.3">
      <c r="A33" s="16" t="s">
        <v>18</v>
      </c>
      <c r="B33" s="18">
        <f>B30</f>
        <v>1538</v>
      </c>
      <c r="E33" s="6" t="s">
        <v>13</v>
      </c>
      <c r="F33" s="96">
        <f>SUM(F19:F32)</f>
        <v>117</v>
      </c>
      <c r="H33" s="50"/>
      <c r="I33" s="52"/>
    </row>
    <row r="34" spans="1:10" ht="15.75" thickTop="1" x14ac:dyDescent="0.25">
      <c r="A34" s="16" t="s">
        <v>19</v>
      </c>
      <c r="B34" s="30">
        <f>B32-B33</f>
        <v>6324.73</v>
      </c>
    </row>
    <row r="35" spans="1:10" x14ac:dyDescent="0.25">
      <c r="A35" s="70" t="s">
        <v>526</v>
      </c>
      <c r="B35" s="71">
        <v>30000</v>
      </c>
      <c r="C35" s="31" t="s">
        <v>64</v>
      </c>
      <c r="D35" s="44"/>
      <c r="E35" s="44"/>
      <c r="F35" s="44"/>
      <c r="G35" s="44"/>
      <c r="H35" s="44"/>
      <c r="I35" s="44"/>
      <c r="J35" s="44"/>
    </row>
    <row r="36" spans="1:10" ht="15.75" thickBot="1" x14ac:dyDescent="0.3">
      <c r="A36" s="16" t="s">
        <v>35</v>
      </c>
      <c r="B36" s="19">
        <f>B34+B35</f>
        <v>36324.729999999996</v>
      </c>
      <c r="E36" s="45"/>
      <c r="F36" s="27"/>
      <c r="H36" s="50"/>
      <c r="I36" s="27"/>
    </row>
    <row r="37" spans="1:10" ht="15.75" thickTop="1" x14ac:dyDescent="0.25">
      <c r="E37" s="50"/>
      <c r="F37" s="52"/>
      <c r="H37" s="45"/>
      <c r="I37" s="27"/>
    </row>
    <row r="38" spans="1:10" x14ac:dyDescent="0.25">
      <c r="H38" s="50"/>
      <c r="I38" s="52"/>
    </row>
    <row r="39" spans="1:10" x14ac:dyDescent="0.25">
      <c r="A39" s="103" t="s">
        <v>527</v>
      </c>
      <c r="B39" s="103"/>
      <c r="C39" s="103"/>
    </row>
    <row r="41" spans="1:10" ht="15.75" x14ac:dyDescent="0.25">
      <c r="A41" s="24" t="s">
        <v>321</v>
      </c>
      <c r="B41" s="1"/>
      <c r="C41" s="2"/>
      <c r="E41" t="s">
        <v>162</v>
      </c>
    </row>
    <row r="42" spans="1:10" x14ac:dyDescent="0.25">
      <c r="A42" s="10" t="s">
        <v>0</v>
      </c>
      <c r="B42" s="11" t="s">
        <v>1</v>
      </c>
      <c r="C42" s="10" t="s">
        <v>3</v>
      </c>
      <c r="F42" s="5" t="s">
        <v>1</v>
      </c>
    </row>
    <row r="43" spans="1:10" x14ac:dyDescent="0.25">
      <c r="A43" s="40"/>
      <c r="B43" s="41"/>
      <c r="C43" s="40"/>
      <c r="E43" s="6" t="s">
        <v>414</v>
      </c>
      <c r="F43" s="1"/>
    </row>
    <row r="44" spans="1:10" x14ac:dyDescent="0.25">
      <c r="A44" s="14">
        <v>42312</v>
      </c>
      <c r="B44" s="42">
        <v>116</v>
      </c>
      <c r="C44" s="43" t="s">
        <v>162</v>
      </c>
      <c r="E44" t="s">
        <v>7</v>
      </c>
      <c r="F44" s="1">
        <v>9</v>
      </c>
    </row>
    <row r="45" spans="1:10" x14ac:dyDescent="0.25">
      <c r="A45" s="14">
        <v>42312</v>
      </c>
      <c r="B45" s="42">
        <v>1000</v>
      </c>
      <c r="C45" s="43" t="s">
        <v>516</v>
      </c>
      <c r="E45" t="s">
        <v>8</v>
      </c>
      <c r="F45" s="1">
        <v>40</v>
      </c>
    </row>
    <row r="46" spans="1:10" x14ac:dyDescent="0.25">
      <c r="A46" s="14">
        <v>42312</v>
      </c>
      <c r="B46" s="42">
        <v>142</v>
      </c>
      <c r="C46" s="43" t="s">
        <v>25</v>
      </c>
      <c r="E46" s="6" t="s">
        <v>323</v>
      </c>
      <c r="F46" s="1"/>
    </row>
    <row r="47" spans="1:10" x14ac:dyDescent="0.25">
      <c r="A47" s="14">
        <v>42312</v>
      </c>
      <c r="B47" s="42">
        <v>1050</v>
      </c>
      <c r="C47" s="43" t="s">
        <v>517</v>
      </c>
      <c r="E47" t="s">
        <v>8</v>
      </c>
      <c r="F47" s="1">
        <v>40</v>
      </c>
    </row>
    <row r="48" spans="1:10" x14ac:dyDescent="0.25">
      <c r="A48" s="14">
        <v>42312</v>
      </c>
      <c r="B48" s="42">
        <v>1500</v>
      </c>
      <c r="C48" s="43" t="s">
        <v>518</v>
      </c>
      <c r="E48" s="6" t="s">
        <v>103</v>
      </c>
      <c r="F48" s="1"/>
    </row>
    <row r="49" spans="1:6" x14ac:dyDescent="0.25">
      <c r="A49" s="14">
        <v>42312</v>
      </c>
      <c r="B49" s="42">
        <v>1050</v>
      </c>
      <c r="C49" s="43" t="s">
        <v>519</v>
      </c>
      <c r="E49" t="s">
        <v>7</v>
      </c>
      <c r="F49" s="1">
        <v>27</v>
      </c>
    </row>
    <row r="50" spans="1:6" ht="15.75" thickBot="1" x14ac:dyDescent="0.3">
      <c r="A50" s="14">
        <v>42312</v>
      </c>
      <c r="B50" s="42">
        <v>1050</v>
      </c>
      <c r="C50" s="43" t="s">
        <v>520</v>
      </c>
      <c r="E50" s="6" t="s">
        <v>13</v>
      </c>
      <c r="F50" s="96">
        <f>SUM(F41:F49)</f>
        <v>116</v>
      </c>
    </row>
    <row r="51" spans="1:6" ht="15.75" thickTop="1" x14ac:dyDescent="0.25">
      <c r="A51" s="14">
        <v>42312</v>
      </c>
      <c r="B51" s="42">
        <v>1050</v>
      </c>
      <c r="C51" s="43" t="s">
        <v>521</v>
      </c>
      <c r="E51" s="50"/>
      <c r="F51" s="52"/>
    </row>
    <row r="52" spans="1:6" x14ac:dyDescent="0.25">
      <c r="A52" s="14">
        <v>42312</v>
      </c>
      <c r="B52" s="42">
        <v>1050</v>
      </c>
      <c r="C52" s="43" t="s">
        <v>522</v>
      </c>
      <c r="E52" s="50"/>
      <c r="F52" s="52"/>
    </row>
    <row r="53" spans="1:6" x14ac:dyDescent="0.25">
      <c r="A53" s="14">
        <v>42312</v>
      </c>
      <c r="B53" s="42">
        <v>1050</v>
      </c>
      <c r="C53" s="43" t="s">
        <v>523</v>
      </c>
      <c r="E53" s="50"/>
      <c r="F53" s="52"/>
    </row>
    <row r="54" spans="1:6" x14ac:dyDescent="0.25">
      <c r="A54" s="14">
        <v>42312</v>
      </c>
      <c r="B54" s="42">
        <v>1050</v>
      </c>
      <c r="C54" s="43" t="s">
        <v>524</v>
      </c>
      <c r="E54" s="50"/>
      <c r="F54" s="52"/>
    </row>
    <row r="55" spans="1:6" x14ac:dyDescent="0.25">
      <c r="A55" s="14">
        <v>42312</v>
      </c>
      <c r="B55" s="42">
        <v>1050</v>
      </c>
      <c r="C55" s="43" t="s">
        <v>525</v>
      </c>
      <c r="E55" s="50"/>
      <c r="F55" s="52"/>
    </row>
    <row r="56" spans="1:6" x14ac:dyDescent="0.25">
      <c r="A56" s="14">
        <v>42312</v>
      </c>
      <c r="B56" s="42">
        <v>100</v>
      </c>
      <c r="C56" s="43" t="s">
        <v>4</v>
      </c>
      <c r="E56" s="50"/>
      <c r="F56" s="52"/>
    </row>
    <row r="57" spans="1:6" x14ac:dyDescent="0.25">
      <c r="A57" s="26"/>
      <c r="B57" s="65"/>
      <c r="C57" s="66"/>
      <c r="E57" s="50"/>
      <c r="F57" s="52"/>
    </row>
    <row r="58" spans="1:6" x14ac:dyDescent="0.25">
      <c r="A58" s="33" t="s">
        <v>16</v>
      </c>
      <c r="B58" s="38">
        <f>SUM(B44:B56)</f>
        <v>11258</v>
      </c>
      <c r="C58" s="66"/>
      <c r="E58" s="45"/>
      <c r="F58" s="27"/>
    </row>
    <row r="59" spans="1:6" x14ac:dyDescent="0.25">
      <c r="C59" s="66"/>
      <c r="E59" s="50"/>
      <c r="F59" s="52"/>
    </row>
    <row r="60" spans="1:6" x14ac:dyDescent="0.25">
      <c r="A60" s="16" t="s">
        <v>17</v>
      </c>
      <c r="B60" s="17">
        <v>36324.730000000003</v>
      </c>
    </row>
    <row r="61" spans="1:6" x14ac:dyDescent="0.25">
      <c r="A61" s="16" t="s">
        <v>18</v>
      </c>
      <c r="B61" s="18">
        <f>B58</f>
        <v>11258</v>
      </c>
    </row>
    <row r="62" spans="1:6" ht="15.75" thickBot="1" x14ac:dyDescent="0.3">
      <c r="A62" s="16" t="s">
        <v>19</v>
      </c>
      <c r="B62" s="19">
        <f>B60-B61</f>
        <v>25066.730000000003</v>
      </c>
    </row>
    <row r="63" spans="1:6" ht="15.75" thickTop="1" x14ac:dyDescent="0.25"/>
    <row r="64" spans="1:6" x14ac:dyDescent="0.25">
      <c r="A64" s="55" t="s">
        <v>528</v>
      </c>
    </row>
    <row r="66" spans="1:6" x14ac:dyDescent="0.25">
      <c r="A66" s="103" t="s">
        <v>529</v>
      </c>
      <c r="B66" s="103"/>
      <c r="C66" s="103"/>
    </row>
    <row r="68" spans="1:6" ht="15.75" x14ac:dyDescent="0.25">
      <c r="A68" s="24" t="s">
        <v>530</v>
      </c>
      <c r="B68" s="1"/>
      <c r="C68" s="2"/>
      <c r="E68" t="s">
        <v>162</v>
      </c>
    </row>
    <row r="69" spans="1:6" x14ac:dyDescent="0.25">
      <c r="A69" s="10" t="s">
        <v>0</v>
      </c>
      <c r="B69" s="11" t="s">
        <v>1</v>
      </c>
      <c r="C69" s="10" t="s">
        <v>3</v>
      </c>
      <c r="F69" s="5" t="s">
        <v>1</v>
      </c>
    </row>
    <row r="70" spans="1:6" x14ac:dyDescent="0.25">
      <c r="A70" s="40"/>
      <c r="B70" s="41"/>
      <c r="C70" s="40"/>
      <c r="E70" s="6" t="s">
        <v>234</v>
      </c>
      <c r="F70" s="1"/>
    </row>
    <row r="71" spans="1:6" x14ac:dyDescent="0.25">
      <c r="A71" s="14">
        <v>42313</v>
      </c>
      <c r="B71" s="42">
        <v>52</v>
      </c>
      <c r="C71" s="43" t="s">
        <v>162</v>
      </c>
      <c r="E71" t="s">
        <v>7</v>
      </c>
      <c r="F71" s="1">
        <v>9</v>
      </c>
    </row>
    <row r="72" spans="1:6" x14ac:dyDescent="0.25">
      <c r="A72" s="26"/>
      <c r="B72" s="65"/>
      <c r="C72" s="66"/>
      <c r="E72" t="s">
        <v>12</v>
      </c>
      <c r="F72" s="1">
        <v>8</v>
      </c>
    </row>
    <row r="73" spans="1:6" x14ac:dyDescent="0.25">
      <c r="A73" s="33" t="s">
        <v>16</v>
      </c>
      <c r="B73" s="38">
        <f>SUM(B71)</f>
        <v>52</v>
      </c>
      <c r="C73" s="66"/>
      <c r="E73" s="6" t="s">
        <v>235</v>
      </c>
      <c r="F73" s="1"/>
    </row>
    <row r="74" spans="1:6" x14ac:dyDescent="0.25">
      <c r="C74" s="66"/>
      <c r="E74" t="s">
        <v>12</v>
      </c>
      <c r="F74" s="1">
        <v>8</v>
      </c>
    </row>
    <row r="75" spans="1:6" x14ac:dyDescent="0.25">
      <c r="A75" s="16" t="s">
        <v>17</v>
      </c>
      <c r="B75" s="17">
        <v>25066.73</v>
      </c>
      <c r="C75" s="66"/>
      <c r="E75" s="6" t="s">
        <v>103</v>
      </c>
      <c r="F75" s="1"/>
    </row>
    <row r="76" spans="1:6" x14ac:dyDescent="0.25">
      <c r="A76" s="16" t="s">
        <v>18</v>
      </c>
      <c r="B76" s="18">
        <f>B73</f>
        <v>52</v>
      </c>
      <c r="C76" s="66"/>
      <c r="E76" t="s">
        <v>7</v>
      </c>
      <c r="F76" s="1">
        <v>27</v>
      </c>
    </row>
    <row r="77" spans="1:6" ht="15.75" thickBot="1" x14ac:dyDescent="0.3">
      <c r="A77" s="16" t="s">
        <v>19</v>
      </c>
      <c r="B77" s="19">
        <f>B75-B76</f>
        <v>25014.73</v>
      </c>
      <c r="C77" s="66"/>
      <c r="E77" s="6" t="s">
        <v>13</v>
      </c>
      <c r="F77" s="96">
        <f>SUM(F68:F76)</f>
        <v>52</v>
      </c>
    </row>
    <row r="78" spans="1:6" ht="15.75" thickTop="1" x14ac:dyDescent="0.25">
      <c r="A78" s="26"/>
      <c r="B78" s="65"/>
      <c r="C78" s="66"/>
      <c r="E78" s="50"/>
      <c r="F78" s="52"/>
    </row>
    <row r="79" spans="1:6" x14ac:dyDescent="0.25">
      <c r="A79" s="26"/>
      <c r="B79" s="65"/>
      <c r="C79" s="66"/>
      <c r="E79" s="50"/>
      <c r="F79" s="52"/>
    </row>
    <row r="80" spans="1:6" x14ac:dyDescent="0.25">
      <c r="A80" s="103" t="s">
        <v>531</v>
      </c>
      <c r="B80" s="103"/>
      <c r="C80" s="103"/>
    </row>
    <row r="82" spans="1:6" ht="15.75" x14ac:dyDescent="0.25">
      <c r="A82" s="24" t="s">
        <v>321</v>
      </c>
      <c r="B82" s="1"/>
      <c r="C82" s="2"/>
      <c r="E82" t="s">
        <v>162</v>
      </c>
    </row>
    <row r="83" spans="1:6" x14ac:dyDescent="0.25">
      <c r="A83" s="10" t="s">
        <v>0</v>
      </c>
      <c r="B83" s="11" t="s">
        <v>1</v>
      </c>
      <c r="C83" s="10" t="s">
        <v>3</v>
      </c>
      <c r="F83" s="5" t="s">
        <v>1</v>
      </c>
    </row>
    <row r="84" spans="1:6" x14ac:dyDescent="0.25">
      <c r="A84" s="40"/>
      <c r="B84" s="41"/>
      <c r="C84" s="40"/>
      <c r="E84" s="6" t="s">
        <v>414</v>
      </c>
      <c r="F84" s="1"/>
    </row>
    <row r="85" spans="1:6" x14ac:dyDescent="0.25">
      <c r="A85" s="14">
        <v>42314</v>
      </c>
      <c r="B85" s="42">
        <v>116</v>
      </c>
      <c r="C85" s="43" t="s">
        <v>162</v>
      </c>
      <c r="E85" t="s">
        <v>7</v>
      </c>
      <c r="F85" s="1">
        <v>9</v>
      </c>
    </row>
    <row r="86" spans="1:6" x14ac:dyDescent="0.25">
      <c r="A86" s="14">
        <v>42314</v>
      </c>
      <c r="B86" s="42">
        <v>1771</v>
      </c>
      <c r="C86" s="43" t="s">
        <v>533</v>
      </c>
      <c r="E86" t="s">
        <v>8</v>
      </c>
      <c r="F86" s="1">
        <v>40</v>
      </c>
    </row>
    <row r="87" spans="1:6" x14ac:dyDescent="0.25">
      <c r="A87" s="14">
        <v>42314</v>
      </c>
      <c r="B87" s="42">
        <v>90</v>
      </c>
      <c r="C87" s="43" t="s">
        <v>532</v>
      </c>
      <c r="E87" s="6" t="s">
        <v>323</v>
      </c>
      <c r="F87" s="1"/>
    </row>
    <row r="88" spans="1:6" x14ac:dyDescent="0.25">
      <c r="A88" s="14">
        <v>42314</v>
      </c>
      <c r="B88" s="42">
        <v>384</v>
      </c>
      <c r="C88" s="43" t="s">
        <v>534</v>
      </c>
      <c r="E88" t="s">
        <v>8</v>
      </c>
      <c r="F88" s="1">
        <v>40</v>
      </c>
    </row>
    <row r="89" spans="1:6" x14ac:dyDescent="0.25">
      <c r="A89" s="97">
        <v>42314</v>
      </c>
      <c r="B89" s="98">
        <v>100</v>
      </c>
      <c r="C89" s="99" t="s">
        <v>4</v>
      </c>
      <c r="E89" s="6" t="s">
        <v>103</v>
      </c>
      <c r="F89" s="1"/>
    </row>
    <row r="90" spans="1:6" x14ac:dyDescent="0.25">
      <c r="A90" s="26"/>
      <c r="B90" s="65"/>
      <c r="C90" s="66"/>
      <c r="E90" t="s">
        <v>7</v>
      </c>
      <c r="F90" s="1">
        <v>27</v>
      </c>
    </row>
    <row r="91" spans="1:6" ht="15.75" thickBot="1" x14ac:dyDescent="0.3">
      <c r="A91" s="33" t="s">
        <v>16</v>
      </c>
      <c r="B91" s="38">
        <f>SUM(B85:B89)</f>
        <v>2461</v>
      </c>
      <c r="C91" s="66"/>
      <c r="E91" s="6" t="s">
        <v>13</v>
      </c>
      <c r="F91" s="96">
        <f>SUM(F82:F90)</f>
        <v>116</v>
      </c>
    </row>
    <row r="92" spans="1:6" ht="15.75" thickTop="1" x14ac:dyDescent="0.25">
      <c r="C92" s="66"/>
      <c r="E92" s="50"/>
      <c r="F92" s="52"/>
    </row>
    <row r="93" spans="1:6" x14ac:dyDescent="0.25">
      <c r="A93" s="16" t="s">
        <v>17</v>
      </c>
      <c r="B93" s="17">
        <v>25014.73</v>
      </c>
      <c r="E93" s="50"/>
      <c r="F93" s="52"/>
    </row>
    <row r="94" spans="1:6" x14ac:dyDescent="0.25">
      <c r="A94" s="16" t="s">
        <v>18</v>
      </c>
      <c r="B94" s="18">
        <f>B91</f>
        <v>2461</v>
      </c>
      <c r="E94" s="50"/>
      <c r="F94" s="52"/>
    </row>
    <row r="95" spans="1:6" ht="15.75" thickBot="1" x14ac:dyDescent="0.3">
      <c r="A95" s="16" t="s">
        <v>19</v>
      </c>
      <c r="B95" s="19">
        <f>B93-B94</f>
        <v>22553.73</v>
      </c>
      <c r="E95" s="50"/>
      <c r="F95" s="52"/>
    </row>
    <row r="96" spans="1:6" ht="15.75" thickTop="1" x14ac:dyDescent="0.25">
      <c r="A96" s="26"/>
      <c r="B96" s="65"/>
      <c r="C96" s="66"/>
      <c r="E96" s="50"/>
      <c r="F96" s="52"/>
    </row>
    <row r="97" spans="1:6" x14ac:dyDescent="0.25">
      <c r="A97" s="26"/>
      <c r="B97" s="65"/>
      <c r="C97" s="66"/>
      <c r="E97" s="50"/>
      <c r="F97" s="52"/>
    </row>
    <row r="98" spans="1:6" x14ac:dyDescent="0.25">
      <c r="A98" s="103" t="s">
        <v>535</v>
      </c>
      <c r="B98" s="103"/>
      <c r="C98" s="103"/>
    </row>
    <row r="100" spans="1:6" ht="15.75" x14ac:dyDescent="0.25">
      <c r="A100" s="24" t="s">
        <v>321</v>
      </c>
      <c r="B100" s="1"/>
      <c r="C100" s="2"/>
      <c r="E100" t="s">
        <v>162</v>
      </c>
    </row>
    <row r="101" spans="1:6" x14ac:dyDescent="0.25">
      <c r="A101" s="10" t="s">
        <v>0</v>
      </c>
      <c r="B101" s="11" t="s">
        <v>1</v>
      </c>
      <c r="C101" s="10" t="s">
        <v>3</v>
      </c>
      <c r="F101" s="5" t="s">
        <v>1</v>
      </c>
    </row>
    <row r="102" spans="1:6" x14ac:dyDescent="0.25">
      <c r="A102" s="40"/>
      <c r="B102" s="41"/>
      <c r="C102" s="40"/>
      <c r="E102" s="6" t="s">
        <v>414</v>
      </c>
      <c r="F102" s="1"/>
    </row>
    <row r="103" spans="1:6" x14ac:dyDescent="0.25">
      <c r="A103" s="14">
        <v>42315</v>
      </c>
      <c r="B103" s="42">
        <v>116</v>
      </c>
      <c r="C103" s="43" t="s">
        <v>162</v>
      </c>
      <c r="E103" t="s">
        <v>7</v>
      </c>
      <c r="F103" s="1">
        <v>9</v>
      </c>
    </row>
    <row r="104" spans="1:6" x14ac:dyDescent="0.25">
      <c r="A104" s="14">
        <v>42315</v>
      </c>
      <c r="B104" s="42">
        <v>362</v>
      </c>
      <c r="C104" s="43" t="s">
        <v>536</v>
      </c>
      <c r="E104" t="s">
        <v>8</v>
      </c>
      <c r="F104" s="1">
        <v>40</v>
      </c>
    </row>
    <row r="105" spans="1:6" x14ac:dyDescent="0.25">
      <c r="A105" s="14">
        <v>42315</v>
      </c>
      <c r="B105" s="42">
        <v>90</v>
      </c>
      <c r="C105" s="43" t="s">
        <v>532</v>
      </c>
      <c r="E105" s="6" t="s">
        <v>323</v>
      </c>
      <c r="F105" s="1"/>
    </row>
    <row r="106" spans="1:6" x14ac:dyDescent="0.25">
      <c r="A106" s="26"/>
      <c r="B106" s="65"/>
      <c r="C106" s="66"/>
      <c r="E106" t="s">
        <v>8</v>
      </c>
      <c r="F106" s="1">
        <v>40</v>
      </c>
    </row>
    <row r="107" spans="1:6" x14ac:dyDescent="0.25">
      <c r="A107" s="33" t="s">
        <v>16</v>
      </c>
      <c r="B107" s="38">
        <f>SUM(B103:B106)</f>
        <v>568</v>
      </c>
      <c r="C107" s="66"/>
      <c r="E107" s="6" t="s">
        <v>103</v>
      </c>
      <c r="F107" s="1"/>
    </row>
    <row r="108" spans="1:6" x14ac:dyDescent="0.25">
      <c r="C108" s="66"/>
      <c r="E108" t="s">
        <v>7</v>
      </c>
      <c r="F108" s="1">
        <v>27</v>
      </c>
    </row>
    <row r="109" spans="1:6" ht="15.75" thickBot="1" x14ac:dyDescent="0.3">
      <c r="A109" s="16" t="s">
        <v>17</v>
      </c>
      <c r="B109" s="17">
        <v>22553.73</v>
      </c>
      <c r="C109" s="66"/>
      <c r="E109" s="6" t="s">
        <v>13</v>
      </c>
      <c r="F109" s="96">
        <f>SUM(F100:F108)</f>
        <v>116</v>
      </c>
    </row>
    <row r="110" spans="1:6" ht="15.75" thickTop="1" x14ac:dyDescent="0.25">
      <c r="A110" s="16" t="s">
        <v>18</v>
      </c>
      <c r="B110" s="18">
        <f>B107</f>
        <v>568</v>
      </c>
      <c r="E110" s="50"/>
      <c r="F110" s="52"/>
    </row>
    <row r="111" spans="1:6" ht="15.75" thickBot="1" x14ac:dyDescent="0.3">
      <c r="A111" s="16" t="s">
        <v>19</v>
      </c>
      <c r="B111" s="19">
        <f>B109-B110</f>
        <v>21985.73</v>
      </c>
      <c r="E111" s="50"/>
      <c r="F111" s="52"/>
    </row>
    <row r="112" spans="1:6" ht="15.75" thickTop="1" x14ac:dyDescent="0.25">
      <c r="E112" s="50"/>
      <c r="F112" s="52"/>
    </row>
    <row r="113" spans="1:9" x14ac:dyDescent="0.25">
      <c r="A113" s="103" t="s">
        <v>537</v>
      </c>
      <c r="B113" s="103"/>
      <c r="C113" s="103"/>
      <c r="E113" t="s">
        <v>162</v>
      </c>
      <c r="H113" t="s">
        <v>306</v>
      </c>
    </row>
    <row r="114" spans="1:9" x14ac:dyDescent="0.25">
      <c r="F114" s="5" t="s">
        <v>1</v>
      </c>
      <c r="I114" s="5" t="s">
        <v>1</v>
      </c>
    </row>
    <row r="115" spans="1:9" ht="15.75" x14ac:dyDescent="0.25">
      <c r="A115" s="107" t="s">
        <v>539</v>
      </c>
      <c r="B115" s="107"/>
      <c r="C115" s="107"/>
      <c r="E115" s="6" t="s">
        <v>406</v>
      </c>
      <c r="F115" s="1"/>
      <c r="H115" s="6" t="s">
        <v>235</v>
      </c>
      <c r="I115" s="1"/>
    </row>
    <row r="116" spans="1:9" x14ac:dyDescent="0.25">
      <c r="A116" s="10" t="s">
        <v>0</v>
      </c>
      <c r="B116" s="11" t="s">
        <v>1</v>
      </c>
      <c r="C116" s="10" t="s">
        <v>3</v>
      </c>
      <c r="E116" t="s">
        <v>7</v>
      </c>
      <c r="F116" s="1">
        <v>9</v>
      </c>
      <c r="H116" t="s">
        <v>12</v>
      </c>
      <c r="I116" s="1">
        <v>8</v>
      </c>
    </row>
    <row r="117" spans="1:9" x14ac:dyDescent="0.25">
      <c r="A117" s="40"/>
      <c r="B117" s="41"/>
      <c r="C117" s="40"/>
      <c r="E117" t="s">
        <v>99</v>
      </c>
      <c r="F117" s="1">
        <v>46</v>
      </c>
      <c r="H117" s="6" t="s">
        <v>406</v>
      </c>
      <c r="I117" s="1"/>
    </row>
    <row r="118" spans="1:9" x14ac:dyDescent="0.25">
      <c r="A118" s="14">
        <v>42317</v>
      </c>
      <c r="B118" s="42">
        <v>266</v>
      </c>
      <c r="C118" s="43" t="s">
        <v>162</v>
      </c>
      <c r="E118" s="6" t="s">
        <v>407</v>
      </c>
      <c r="F118" s="1"/>
      <c r="H118" t="s">
        <v>99</v>
      </c>
      <c r="I118" s="1">
        <v>46</v>
      </c>
    </row>
    <row r="119" spans="1:9" x14ac:dyDescent="0.25">
      <c r="A119" s="14">
        <v>42317</v>
      </c>
      <c r="B119" s="37">
        <v>132</v>
      </c>
      <c r="C119" s="12" t="s">
        <v>25</v>
      </c>
      <c r="E119" t="s">
        <v>12</v>
      </c>
      <c r="F119" s="1">
        <v>8</v>
      </c>
      <c r="H119" s="6" t="s">
        <v>407</v>
      </c>
      <c r="I119" s="1"/>
    </row>
    <row r="120" spans="1:9" x14ac:dyDescent="0.25">
      <c r="A120" s="14">
        <v>42317</v>
      </c>
      <c r="B120" s="37">
        <v>201</v>
      </c>
      <c r="C120" s="12" t="s">
        <v>306</v>
      </c>
      <c r="E120" s="6" t="s">
        <v>408</v>
      </c>
      <c r="F120" s="1"/>
      <c r="H120" t="s">
        <v>12</v>
      </c>
      <c r="I120" s="1">
        <v>8</v>
      </c>
    </row>
    <row r="121" spans="1:9" x14ac:dyDescent="0.25">
      <c r="A121" s="14">
        <v>42317</v>
      </c>
      <c r="B121" s="37">
        <v>200</v>
      </c>
      <c r="C121" s="12" t="s">
        <v>4</v>
      </c>
      <c r="E121" t="s">
        <v>12</v>
      </c>
      <c r="F121" s="1">
        <v>8</v>
      </c>
      <c r="H121" s="6" t="s">
        <v>408</v>
      </c>
      <c r="I121" s="1"/>
    </row>
    <row r="122" spans="1:9" x14ac:dyDescent="0.25">
      <c r="A122" s="14">
        <v>42317</v>
      </c>
      <c r="B122" s="42">
        <v>150</v>
      </c>
      <c r="C122" s="43" t="s">
        <v>540</v>
      </c>
      <c r="E122" s="6" t="s">
        <v>409</v>
      </c>
      <c r="F122" s="1"/>
      <c r="H122" t="s">
        <v>12</v>
      </c>
      <c r="I122" s="1">
        <v>8</v>
      </c>
    </row>
    <row r="123" spans="1:9" x14ac:dyDescent="0.25">
      <c r="A123" s="14">
        <v>42317</v>
      </c>
      <c r="B123" s="37">
        <v>150</v>
      </c>
      <c r="C123" s="12" t="s">
        <v>541</v>
      </c>
      <c r="E123" t="s">
        <v>99</v>
      </c>
      <c r="F123" s="1">
        <v>61</v>
      </c>
      <c r="H123" s="6" t="s">
        <v>409</v>
      </c>
      <c r="I123" s="1"/>
    </row>
    <row r="124" spans="1:9" x14ac:dyDescent="0.25">
      <c r="A124" s="14">
        <v>42317</v>
      </c>
      <c r="B124" s="37">
        <v>1050</v>
      </c>
      <c r="C124" s="12" t="s">
        <v>542</v>
      </c>
      <c r="E124" s="6" t="s">
        <v>242</v>
      </c>
      <c r="F124" s="1"/>
      <c r="H124" t="s">
        <v>99</v>
      </c>
      <c r="I124" s="1">
        <v>61</v>
      </c>
    </row>
    <row r="125" spans="1:9" x14ac:dyDescent="0.25">
      <c r="A125" s="14">
        <v>42317</v>
      </c>
      <c r="B125" s="42">
        <v>150</v>
      </c>
      <c r="C125" s="43" t="s">
        <v>543</v>
      </c>
      <c r="E125" t="s">
        <v>7</v>
      </c>
      <c r="F125" s="1">
        <v>16</v>
      </c>
      <c r="H125" s="6" t="s">
        <v>242</v>
      </c>
      <c r="I125" s="1"/>
    </row>
    <row r="126" spans="1:9" x14ac:dyDescent="0.25">
      <c r="A126" s="14">
        <v>42317</v>
      </c>
      <c r="B126" s="37">
        <v>150</v>
      </c>
      <c r="C126" s="12" t="s">
        <v>544</v>
      </c>
      <c r="E126" s="6" t="s">
        <v>60</v>
      </c>
      <c r="F126" s="1"/>
      <c r="H126" t="s">
        <v>7</v>
      </c>
      <c r="I126" s="1">
        <v>16</v>
      </c>
    </row>
    <row r="127" spans="1:9" x14ac:dyDescent="0.25">
      <c r="A127" s="14">
        <v>42317</v>
      </c>
      <c r="B127" s="37">
        <v>900</v>
      </c>
      <c r="C127" s="12" t="s">
        <v>545</v>
      </c>
      <c r="E127" t="s">
        <v>7</v>
      </c>
      <c r="F127" s="1">
        <v>35</v>
      </c>
      <c r="H127" s="6" t="s">
        <v>10</v>
      </c>
      <c r="I127" s="1"/>
    </row>
    <row r="128" spans="1:9" x14ac:dyDescent="0.25">
      <c r="A128" s="14">
        <v>42317</v>
      </c>
      <c r="B128" s="37">
        <v>150</v>
      </c>
      <c r="C128" s="12" t="s">
        <v>546</v>
      </c>
      <c r="E128" s="6" t="s">
        <v>538</v>
      </c>
      <c r="F128" s="1"/>
      <c r="H128" t="s">
        <v>7</v>
      </c>
      <c r="I128" s="1">
        <v>16</v>
      </c>
    </row>
    <row r="129" spans="1:9" x14ac:dyDescent="0.25">
      <c r="A129" s="14">
        <v>42317</v>
      </c>
      <c r="B129" s="42">
        <v>150</v>
      </c>
      <c r="C129" s="43" t="s">
        <v>547</v>
      </c>
      <c r="E129" t="s">
        <v>7</v>
      </c>
      <c r="F129" s="1">
        <v>20</v>
      </c>
      <c r="H129" s="6" t="s">
        <v>11</v>
      </c>
      <c r="I129" s="1"/>
    </row>
    <row r="130" spans="1:9" x14ac:dyDescent="0.25">
      <c r="A130" s="14">
        <v>42317</v>
      </c>
      <c r="B130" s="37">
        <v>150</v>
      </c>
      <c r="C130" s="12" t="s">
        <v>548</v>
      </c>
      <c r="E130" s="6" t="s">
        <v>10</v>
      </c>
      <c r="F130" s="1"/>
      <c r="H130" t="s">
        <v>12</v>
      </c>
      <c r="I130" s="1">
        <v>22</v>
      </c>
    </row>
    <row r="131" spans="1:9" x14ac:dyDescent="0.25">
      <c r="A131" s="14">
        <v>42317</v>
      </c>
      <c r="B131" s="37">
        <v>150</v>
      </c>
      <c r="C131" s="12" t="s">
        <v>549</v>
      </c>
      <c r="E131" t="s">
        <v>7</v>
      </c>
      <c r="F131" s="1">
        <v>16</v>
      </c>
      <c r="H131" s="6" t="s">
        <v>234</v>
      </c>
      <c r="I131" s="1"/>
    </row>
    <row r="132" spans="1:9" x14ac:dyDescent="0.25">
      <c r="A132" s="14">
        <v>42317</v>
      </c>
      <c r="B132" s="37">
        <v>150</v>
      </c>
      <c r="C132" s="12" t="s">
        <v>550</v>
      </c>
      <c r="E132" s="6" t="s">
        <v>11</v>
      </c>
      <c r="F132" s="1"/>
      <c r="H132" t="s">
        <v>12</v>
      </c>
      <c r="I132" s="1">
        <v>8</v>
      </c>
    </row>
    <row r="133" spans="1:9" x14ac:dyDescent="0.25">
      <c r="A133" s="14">
        <v>42317</v>
      </c>
      <c r="B133" s="37">
        <v>45</v>
      </c>
      <c r="C133" s="12" t="s">
        <v>551</v>
      </c>
      <c r="E133" t="s">
        <v>12</v>
      </c>
      <c r="F133" s="1">
        <v>20</v>
      </c>
      <c r="H133" s="6" t="s">
        <v>410</v>
      </c>
      <c r="I133" s="1"/>
    </row>
    <row r="134" spans="1:9" x14ac:dyDescent="0.25">
      <c r="A134" s="14">
        <v>42317</v>
      </c>
      <c r="B134" s="37">
        <v>149.25</v>
      </c>
      <c r="C134" s="12" t="s">
        <v>552</v>
      </c>
      <c r="E134" s="6" t="s">
        <v>103</v>
      </c>
      <c r="F134" s="1"/>
      <c r="H134" t="s">
        <v>7</v>
      </c>
      <c r="I134" s="1">
        <v>8</v>
      </c>
    </row>
    <row r="135" spans="1:9" ht="15.75" thickBot="1" x14ac:dyDescent="0.3">
      <c r="A135" s="14">
        <v>42317</v>
      </c>
      <c r="B135" s="37">
        <v>35</v>
      </c>
      <c r="C135" s="12" t="s">
        <v>553</v>
      </c>
      <c r="E135" t="s">
        <v>7</v>
      </c>
      <c r="F135" s="1">
        <v>27</v>
      </c>
      <c r="H135" s="6" t="s">
        <v>13</v>
      </c>
      <c r="I135" s="96">
        <f>SUM(I115:I134)</f>
        <v>201</v>
      </c>
    </row>
    <row r="136" spans="1:9" ht="16.5" thickTop="1" thickBot="1" x14ac:dyDescent="0.3">
      <c r="A136" s="14">
        <v>42317</v>
      </c>
      <c r="B136" s="37">
        <v>3300</v>
      </c>
      <c r="C136" s="12" t="s">
        <v>554</v>
      </c>
      <c r="E136" s="6" t="s">
        <v>13</v>
      </c>
      <c r="F136" s="96">
        <f>SUM(F116:F135)</f>
        <v>266</v>
      </c>
    </row>
    <row r="137" spans="1:9" ht="15.75" thickTop="1" x14ac:dyDescent="0.25">
      <c r="A137" s="14">
        <v>42317</v>
      </c>
      <c r="B137" s="37">
        <v>1400</v>
      </c>
      <c r="C137" s="12" t="s">
        <v>555</v>
      </c>
    </row>
    <row r="138" spans="1:9" x14ac:dyDescent="0.25">
      <c r="A138" s="26"/>
      <c r="B138" s="58"/>
      <c r="C138" s="28"/>
    </row>
    <row r="139" spans="1:9" x14ac:dyDescent="0.25">
      <c r="A139" s="33" t="s">
        <v>16</v>
      </c>
      <c r="B139" s="38">
        <f>SUM(B118:B137)</f>
        <v>9028.25</v>
      </c>
    </row>
    <row r="141" spans="1:9" x14ac:dyDescent="0.25">
      <c r="A141" s="16" t="s">
        <v>17</v>
      </c>
      <c r="B141" s="17">
        <v>21985.73</v>
      </c>
    </row>
    <row r="142" spans="1:9" x14ac:dyDescent="0.25">
      <c r="A142" s="16" t="s">
        <v>18</v>
      </c>
      <c r="B142" s="18">
        <f>B139</f>
        <v>9028.25</v>
      </c>
    </row>
    <row r="143" spans="1:9" x14ac:dyDescent="0.25">
      <c r="A143" s="16" t="s">
        <v>19</v>
      </c>
      <c r="B143" s="30">
        <f>B141-B142</f>
        <v>12957.48</v>
      </c>
      <c r="C143" s="36"/>
    </row>
    <row r="146" spans="1:9" x14ac:dyDescent="0.25">
      <c r="A146" s="103" t="s">
        <v>556</v>
      </c>
      <c r="B146" s="103"/>
      <c r="C146" s="103"/>
      <c r="E146" t="s">
        <v>162</v>
      </c>
      <c r="H146" t="s">
        <v>306</v>
      </c>
    </row>
    <row r="147" spans="1:9" x14ac:dyDescent="0.25">
      <c r="F147" s="5" t="s">
        <v>1</v>
      </c>
      <c r="I147" s="5" t="s">
        <v>1</v>
      </c>
    </row>
    <row r="148" spans="1:9" ht="15.75" x14ac:dyDescent="0.25">
      <c r="A148" s="107" t="s">
        <v>557</v>
      </c>
      <c r="B148" s="107"/>
      <c r="C148" s="107"/>
      <c r="E148" s="6" t="s">
        <v>414</v>
      </c>
      <c r="F148" s="1"/>
      <c r="H148" s="6" t="s">
        <v>235</v>
      </c>
      <c r="I148" s="1"/>
    </row>
    <row r="149" spans="1:9" x14ac:dyDescent="0.25">
      <c r="A149" s="10" t="s">
        <v>0</v>
      </c>
      <c r="B149" s="11" t="s">
        <v>1</v>
      </c>
      <c r="C149" s="10" t="s">
        <v>3</v>
      </c>
      <c r="E149" t="s">
        <v>7</v>
      </c>
      <c r="F149" s="1">
        <v>9</v>
      </c>
      <c r="H149" t="s">
        <v>12</v>
      </c>
      <c r="I149" s="1">
        <v>8</v>
      </c>
    </row>
    <row r="150" spans="1:9" x14ac:dyDescent="0.25">
      <c r="A150" s="40"/>
      <c r="B150" s="41"/>
      <c r="C150" s="40"/>
      <c r="E150" t="s">
        <v>8</v>
      </c>
      <c r="F150" s="1">
        <v>40</v>
      </c>
      <c r="H150" s="6" t="s">
        <v>406</v>
      </c>
      <c r="I150" s="1"/>
    </row>
    <row r="151" spans="1:9" x14ac:dyDescent="0.25">
      <c r="A151" s="14">
        <v>42318</v>
      </c>
      <c r="B151" s="42">
        <v>116</v>
      </c>
      <c r="C151" s="43" t="s">
        <v>162</v>
      </c>
      <c r="E151" s="6" t="s">
        <v>323</v>
      </c>
      <c r="F151" s="1"/>
      <c r="H151" t="s">
        <v>99</v>
      </c>
      <c r="I151" s="1">
        <v>46</v>
      </c>
    </row>
    <row r="152" spans="1:9" x14ac:dyDescent="0.25">
      <c r="A152" s="14">
        <v>42318</v>
      </c>
      <c r="B152" s="37">
        <v>114</v>
      </c>
      <c r="C152" s="12" t="s">
        <v>25</v>
      </c>
      <c r="E152" t="s">
        <v>8</v>
      </c>
      <c r="F152" s="1">
        <v>40</v>
      </c>
      <c r="H152" s="6" t="s">
        <v>407</v>
      </c>
      <c r="I152" s="1"/>
    </row>
    <row r="153" spans="1:9" x14ac:dyDescent="0.25">
      <c r="A153" s="14">
        <v>42318</v>
      </c>
      <c r="B153" s="37">
        <v>201</v>
      </c>
      <c r="C153" s="12" t="s">
        <v>306</v>
      </c>
      <c r="E153" s="6" t="s">
        <v>103</v>
      </c>
      <c r="F153" s="1"/>
      <c r="H153" t="s">
        <v>12</v>
      </c>
      <c r="I153" s="1">
        <v>8</v>
      </c>
    </row>
    <row r="154" spans="1:9" x14ac:dyDescent="0.25">
      <c r="A154" s="14">
        <v>42318</v>
      </c>
      <c r="B154" s="37">
        <v>100</v>
      </c>
      <c r="C154" s="12" t="s">
        <v>4</v>
      </c>
      <c r="E154" t="s">
        <v>7</v>
      </c>
      <c r="F154" s="1">
        <v>27</v>
      </c>
      <c r="H154" s="6" t="s">
        <v>408</v>
      </c>
      <c r="I154" s="1"/>
    </row>
    <row r="155" spans="1:9" x14ac:dyDescent="0.25">
      <c r="A155" s="14">
        <v>42318</v>
      </c>
      <c r="B155" s="42">
        <v>150</v>
      </c>
      <c r="C155" s="43" t="s">
        <v>568</v>
      </c>
      <c r="E155" s="6" t="s">
        <v>13</v>
      </c>
      <c r="F155" s="86">
        <f>SUM(F146:F154)</f>
        <v>116</v>
      </c>
      <c r="H155" t="s">
        <v>12</v>
      </c>
      <c r="I155" s="1">
        <v>8</v>
      </c>
    </row>
    <row r="156" spans="1:9" x14ac:dyDescent="0.25">
      <c r="A156" s="14">
        <v>42318</v>
      </c>
      <c r="B156" s="37">
        <v>150</v>
      </c>
      <c r="C156" s="12" t="s">
        <v>569</v>
      </c>
      <c r="E156" s="45"/>
      <c r="F156" s="27"/>
      <c r="H156" s="6" t="s">
        <v>409</v>
      </c>
      <c r="I156" s="1"/>
    </row>
    <row r="157" spans="1:9" x14ac:dyDescent="0.25">
      <c r="A157" s="14">
        <v>42318</v>
      </c>
      <c r="B157" s="37">
        <v>150</v>
      </c>
      <c r="C157" s="12" t="s">
        <v>570</v>
      </c>
      <c r="E157" s="50"/>
      <c r="F157" s="27"/>
      <c r="H157" t="s">
        <v>99</v>
      </c>
      <c r="I157" s="1">
        <v>61</v>
      </c>
    </row>
    <row r="158" spans="1:9" x14ac:dyDescent="0.25">
      <c r="A158" s="14">
        <v>42318</v>
      </c>
      <c r="B158" s="42">
        <v>150</v>
      </c>
      <c r="C158" s="43" t="s">
        <v>571</v>
      </c>
      <c r="E158" s="45"/>
      <c r="F158" s="27"/>
      <c r="H158" s="6" t="s">
        <v>242</v>
      </c>
      <c r="I158" s="1"/>
    </row>
    <row r="159" spans="1:9" x14ac:dyDescent="0.25">
      <c r="A159" s="14">
        <v>42318</v>
      </c>
      <c r="B159" s="37">
        <v>150</v>
      </c>
      <c r="C159" s="12" t="s">
        <v>572</v>
      </c>
      <c r="E159" s="50"/>
      <c r="F159" s="27"/>
      <c r="H159" t="s">
        <v>7</v>
      </c>
      <c r="I159" s="1">
        <v>16</v>
      </c>
    </row>
    <row r="160" spans="1:9" x14ac:dyDescent="0.25">
      <c r="A160" s="14">
        <v>42318</v>
      </c>
      <c r="B160" s="37">
        <v>150</v>
      </c>
      <c r="C160" s="12" t="s">
        <v>573</v>
      </c>
      <c r="E160" s="45"/>
      <c r="F160" s="27"/>
      <c r="H160" s="6" t="s">
        <v>10</v>
      </c>
      <c r="I160" s="1"/>
    </row>
    <row r="161" spans="1:9" x14ac:dyDescent="0.25">
      <c r="A161" s="14">
        <v>42318</v>
      </c>
      <c r="B161" s="42">
        <v>150</v>
      </c>
      <c r="C161" s="43" t="s">
        <v>574</v>
      </c>
      <c r="E161" s="50"/>
      <c r="F161" s="27"/>
      <c r="H161" t="s">
        <v>7</v>
      </c>
      <c r="I161" s="1">
        <v>16</v>
      </c>
    </row>
    <row r="162" spans="1:9" x14ac:dyDescent="0.25">
      <c r="A162" s="14">
        <v>42318</v>
      </c>
      <c r="B162" s="37">
        <v>150</v>
      </c>
      <c r="C162" s="12" t="s">
        <v>575</v>
      </c>
      <c r="E162" s="45"/>
      <c r="F162" s="27"/>
      <c r="H162" s="6" t="s">
        <v>11</v>
      </c>
      <c r="I162" s="1"/>
    </row>
    <row r="163" spans="1:9" x14ac:dyDescent="0.25">
      <c r="A163" s="14">
        <v>42318</v>
      </c>
      <c r="B163" s="37">
        <v>150</v>
      </c>
      <c r="C163" s="12" t="s">
        <v>576</v>
      </c>
      <c r="E163" s="50"/>
      <c r="F163" s="27"/>
      <c r="H163" t="s">
        <v>12</v>
      </c>
      <c r="I163" s="1">
        <v>22</v>
      </c>
    </row>
    <row r="164" spans="1:9" x14ac:dyDescent="0.25">
      <c r="A164" s="14">
        <v>42318</v>
      </c>
      <c r="B164" s="37">
        <v>210</v>
      </c>
      <c r="C164" s="12" t="s">
        <v>558</v>
      </c>
      <c r="E164" s="45"/>
      <c r="F164" s="27"/>
      <c r="H164" s="6" t="s">
        <v>234</v>
      </c>
      <c r="I164" s="1"/>
    </row>
    <row r="165" spans="1:9" x14ac:dyDescent="0.25">
      <c r="A165" s="14">
        <v>42318</v>
      </c>
      <c r="B165" s="37">
        <v>151.19999999999999</v>
      </c>
      <c r="C165" s="12" t="s">
        <v>559</v>
      </c>
      <c r="E165" s="50"/>
      <c r="F165" s="27"/>
      <c r="H165" t="s">
        <v>12</v>
      </c>
      <c r="I165" s="1">
        <v>8</v>
      </c>
    </row>
    <row r="166" spans="1:9" x14ac:dyDescent="0.25">
      <c r="A166" s="14">
        <v>42318</v>
      </c>
      <c r="B166" s="37">
        <v>148.5</v>
      </c>
      <c r="C166" s="12" t="s">
        <v>560</v>
      </c>
      <c r="E166" s="45"/>
      <c r="F166" s="27"/>
      <c r="H166" s="6" t="s">
        <v>410</v>
      </c>
      <c r="I166" s="1"/>
    </row>
    <row r="167" spans="1:9" x14ac:dyDescent="0.25">
      <c r="A167" s="14">
        <v>42318</v>
      </c>
      <c r="B167" s="37">
        <v>272</v>
      </c>
      <c r="C167" s="12" t="s">
        <v>559</v>
      </c>
      <c r="E167" s="50"/>
      <c r="F167" s="27"/>
      <c r="H167" t="s">
        <v>7</v>
      </c>
      <c r="I167" s="1">
        <v>8</v>
      </c>
    </row>
    <row r="168" spans="1:9" ht="15.75" thickBot="1" x14ac:dyDescent="0.3">
      <c r="A168" s="14">
        <v>42318</v>
      </c>
      <c r="B168" s="37">
        <v>499</v>
      </c>
      <c r="C168" s="12" t="s">
        <v>561</v>
      </c>
      <c r="E168" s="45"/>
      <c r="F168" s="27"/>
      <c r="H168" s="6" t="s">
        <v>13</v>
      </c>
      <c r="I168" s="96">
        <f>SUM(I148:I167)</f>
        <v>201</v>
      </c>
    </row>
    <row r="169" spans="1:9" ht="15.75" thickTop="1" x14ac:dyDescent="0.25">
      <c r="A169" s="14">
        <v>42318</v>
      </c>
      <c r="B169" s="37">
        <v>600</v>
      </c>
      <c r="C169" s="12" t="s">
        <v>562</v>
      </c>
      <c r="E169" s="50"/>
      <c r="F169" s="52"/>
    </row>
    <row r="170" spans="1:9" x14ac:dyDescent="0.25">
      <c r="A170" s="14">
        <v>42318</v>
      </c>
      <c r="B170" s="37">
        <v>100</v>
      </c>
      <c r="C170" s="12" t="s">
        <v>563</v>
      </c>
    </row>
    <row r="171" spans="1:9" x14ac:dyDescent="0.25">
      <c r="A171" s="26"/>
      <c r="B171" s="58"/>
      <c r="C171" s="28"/>
    </row>
    <row r="172" spans="1:9" x14ac:dyDescent="0.25">
      <c r="A172" s="33" t="s">
        <v>16</v>
      </c>
      <c r="B172" s="38">
        <f>SUM(B151:B170)</f>
        <v>3861.7</v>
      </c>
    </row>
    <row r="174" spans="1:9" x14ac:dyDescent="0.25">
      <c r="A174" s="16" t="s">
        <v>17</v>
      </c>
      <c r="B174" s="17">
        <v>12957.48</v>
      </c>
    </row>
    <row r="175" spans="1:9" x14ac:dyDescent="0.25">
      <c r="A175" s="16" t="s">
        <v>18</v>
      </c>
      <c r="B175" s="18">
        <f>B172</f>
        <v>3861.7</v>
      </c>
    </row>
    <row r="176" spans="1:9" x14ac:dyDescent="0.25">
      <c r="A176" s="16" t="s">
        <v>19</v>
      </c>
      <c r="B176" s="30">
        <f>B174-B175</f>
        <v>9095.7799999999988</v>
      </c>
      <c r="C176" s="36"/>
    </row>
    <row r="179" spans="1:7" x14ac:dyDescent="0.25">
      <c r="A179" s="103" t="s">
        <v>564</v>
      </c>
      <c r="B179" s="103"/>
      <c r="C179" s="103"/>
      <c r="E179" t="s">
        <v>162</v>
      </c>
    </row>
    <row r="180" spans="1:7" x14ac:dyDescent="0.25">
      <c r="F180" s="5" t="s">
        <v>1</v>
      </c>
    </row>
    <row r="181" spans="1:7" ht="15.75" x14ac:dyDescent="0.25">
      <c r="A181" s="107" t="s">
        <v>565</v>
      </c>
      <c r="B181" s="107"/>
      <c r="C181" s="107"/>
      <c r="E181" s="6" t="s">
        <v>414</v>
      </c>
      <c r="F181" s="1"/>
    </row>
    <row r="182" spans="1:7" x14ac:dyDescent="0.25">
      <c r="A182" s="10" t="s">
        <v>0</v>
      </c>
      <c r="B182" s="11" t="s">
        <v>1</v>
      </c>
      <c r="C182" s="10" t="s">
        <v>3</v>
      </c>
      <c r="E182" t="s">
        <v>7</v>
      </c>
      <c r="F182" s="1">
        <v>27</v>
      </c>
      <c r="G182" t="s">
        <v>566</v>
      </c>
    </row>
    <row r="183" spans="1:7" x14ac:dyDescent="0.25">
      <c r="A183" s="40"/>
      <c r="B183" s="41"/>
      <c r="C183" s="40"/>
      <c r="E183" t="s">
        <v>8</v>
      </c>
      <c r="F183" s="1">
        <v>120</v>
      </c>
      <c r="G183" t="s">
        <v>567</v>
      </c>
    </row>
    <row r="184" spans="1:7" x14ac:dyDescent="0.25">
      <c r="A184" s="14">
        <v>42319</v>
      </c>
      <c r="B184" s="42">
        <v>147</v>
      </c>
      <c r="C184" s="43" t="s">
        <v>162</v>
      </c>
      <c r="E184" s="6" t="s">
        <v>13</v>
      </c>
      <c r="F184" s="86">
        <f>SUM(F175:F183)</f>
        <v>147</v>
      </c>
    </row>
    <row r="185" spans="1:7" x14ac:dyDescent="0.25">
      <c r="A185" s="14">
        <v>42319</v>
      </c>
      <c r="B185" s="42">
        <v>150</v>
      </c>
      <c r="C185" s="43" t="s">
        <v>577</v>
      </c>
      <c r="E185" s="50"/>
      <c r="F185" s="52"/>
    </row>
    <row r="186" spans="1:7" x14ac:dyDescent="0.25">
      <c r="A186" s="14">
        <v>42319</v>
      </c>
      <c r="B186" s="37">
        <v>1000</v>
      </c>
      <c r="C186" s="12" t="s">
        <v>578</v>
      </c>
      <c r="E186" s="45"/>
      <c r="F186" s="27"/>
    </row>
    <row r="187" spans="1:7" x14ac:dyDescent="0.25">
      <c r="A187" s="100">
        <v>42319</v>
      </c>
      <c r="B187" s="101">
        <v>2000</v>
      </c>
      <c r="C187" s="102" t="s">
        <v>579</v>
      </c>
      <c r="E187" s="50"/>
      <c r="F187" s="27"/>
    </row>
    <row r="188" spans="1:7" x14ac:dyDescent="0.25">
      <c r="A188" s="14">
        <v>42319</v>
      </c>
      <c r="B188" s="37">
        <v>100</v>
      </c>
      <c r="C188" s="12" t="s">
        <v>4</v>
      </c>
      <c r="E188" s="50"/>
      <c r="F188" s="27"/>
    </row>
    <row r="189" spans="1:7" x14ac:dyDescent="0.25">
      <c r="A189" s="26"/>
      <c r="B189" s="58"/>
      <c r="C189" s="28"/>
    </row>
    <row r="190" spans="1:7" x14ac:dyDescent="0.25">
      <c r="A190" s="33" t="s">
        <v>16</v>
      </c>
      <c r="B190" s="38">
        <f>SUM(B184:B188)</f>
        <v>3397</v>
      </c>
    </row>
    <row r="192" spans="1:7" x14ac:dyDescent="0.25">
      <c r="A192" s="16" t="s">
        <v>17</v>
      </c>
      <c r="B192" s="17">
        <v>9095.7800000000007</v>
      </c>
    </row>
    <row r="193" spans="1:10" x14ac:dyDescent="0.25">
      <c r="A193" s="16" t="s">
        <v>18</v>
      </c>
      <c r="B193" s="18">
        <f>B190</f>
        <v>3397</v>
      </c>
    </row>
    <row r="194" spans="1:10" x14ac:dyDescent="0.25">
      <c r="A194" s="16" t="s">
        <v>19</v>
      </c>
      <c r="B194" s="30">
        <f>B192-B193</f>
        <v>5698.7800000000007</v>
      </c>
      <c r="C194" s="36"/>
    </row>
    <row r="195" spans="1:10" x14ac:dyDescent="0.25">
      <c r="A195" s="70" t="s">
        <v>580</v>
      </c>
      <c r="B195" s="71">
        <v>20000</v>
      </c>
      <c r="C195" s="31" t="s">
        <v>64</v>
      </c>
      <c r="D195" s="44"/>
      <c r="E195" s="44"/>
      <c r="F195" s="44"/>
      <c r="G195" s="44"/>
      <c r="H195" s="44"/>
      <c r="I195" s="44"/>
      <c r="J195" s="44"/>
    </row>
    <row r="196" spans="1:10" ht="15.75" thickBot="1" x14ac:dyDescent="0.3">
      <c r="A196" s="16" t="s">
        <v>19</v>
      </c>
      <c r="B196" s="19">
        <f>B194+B195</f>
        <v>25698.78</v>
      </c>
      <c r="E196" s="45"/>
      <c r="F196" s="27"/>
      <c r="H196" s="50"/>
      <c r="I196" s="27"/>
    </row>
    <row r="197" spans="1:10" ht="15.75" thickTop="1" x14ac:dyDescent="0.25"/>
    <row r="199" spans="1:10" x14ac:dyDescent="0.25">
      <c r="A199" s="103" t="s">
        <v>581</v>
      </c>
      <c r="B199" s="103"/>
      <c r="C199" s="103"/>
      <c r="E199" t="s">
        <v>162</v>
      </c>
      <c r="H199" t="s">
        <v>162</v>
      </c>
    </row>
    <row r="200" spans="1:10" x14ac:dyDescent="0.25">
      <c r="F200" s="5" t="s">
        <v>1</v>
      </c>
      <c r="I200" s="5" t="s">
        <v>1</v>
      </c>
    </row>
    <row r="201" spans="1:10" ht="15.75" x14ac:dyDescent="0.25">
      <c r="A201" s="107" t="s">
        <v>582</v>
      </c>
      <c r="B201" s="107"/>
      <c r="C201" s="107"/>
      <c r="E201" s="6" t="s">
        <v>583</v>
      </c>
      <c r="F201" s="1"/>
      <c r="H201" s="6" t="s">
        <v>256</v>
      </c>
      <c r="I201" s="1"/>
    </row>
    <row r="202" spans="1:10" x14ac:dyDescent="0.25">
      <c r="A202" s="10" t="s">
        <v>0</v>
      </c>
      <c r="B202" s="11" t="s">
        <v>1</v>
      </c>
      <c r="C202" s="10" t="s">
        <v>3</v>
      </c>
      <c r="E202" t="s">
        <v>7</v>
      </c>
      <c r="F202" s="1">
        <v>9</v>
      </c>
      <c r="H202" t="s">
        <v>12</v>
      </c>
      <c r="I202" s="1">
        <v>8</v>
      </c>
    </row>
    <row r="203" spans="1:10" x14ac:dyDescent="0.25">
      <c r="A203" s="40"/>
      <c r="B203" s="41"/>
      <c r="C203" s="40"/>
      <c r="E203" t="s">
        <v>12</v>
      </c>
      <c r="F203" s="1">
        <v>13</v>
      </c>
      <c r="H203" s="6" t="s">
        <v>585</v>
      </c>
      <c r="I203" s="1"/>
    </row>
    <row r="204" spans="1:10" x14ac:dyDescent="0.25">
      <c r="A204" s="14">
        <v>42320</v>
      </c>
      <c r="B204" s="42">
        <v>47</v>
      </c>
      <c r="C204" s="43" t="s">
        <v>162</v>
      </c>
      <c r="E204" s="6" t="s">
        <v>584</v>
      </c>
      <c r="F204" s="1"/>
      <c r="H204" t="s">
        <v>12</v>
      </c>
      <c r="I204" s="1">
        <v>13</v>
      </c>
    </row>
    <row r="205" spans="1:10" x14ac:dyDescent="0.25">
      <c r="A205" s="14">
        <v>42320</v>
      </c>
      <c r="B205" s="42">
        <v>54</v>
      </c>
      <c r="C205" s="43" t="s">
        <v>511</v>
      </c>
      <c r="E205" t="s">
        <v>12</v>
      </c>
      <c r="F205" s="1">
        <v>9</v>
      </c>
      <c r="H205" s="6" t="s">
        <v>584</v>
      </c>
      <c r="I205" s="1"/>
    </row>
    <row r="206" spans="1:10" x14ac:dyDescent="0.25">
      <c r="A206" s="14">
        <v>42320</v>
      </c>
      <c r="B206" s="37">
        <v>200</v>
      </c>
      <c r="C206" s="12" t="s">
        <v>4</v>
      </c>
      <c r="E206" s="6" t="s">
        <v>10</v>
      </c>
      <c r="F206" s="1"/>
      <c r="H206" t="s">
        <v>12</v>
      </c>
      <c r="I206" s="1">
        <v>9</v>
      </c>
    </row>
    <row r="207" spans="1:10" x14ac:dyDescent="0.25">
      <c r="A207" s="14">
        <v>42320</v>
      </c>
      <c r="B207" s="101">
        <v>5000</v>
      </c>
      <c r="C207" s="102" t="s">
        <v>587</v>
      </c>
      <c r="E207" t="s">
        <v>7</v>
      </c>
      <c r="F207" s="1">
        <v>16</v>
      </c>
      <c r="H207" s="6" t="s">
        <v>10</v>
      </c>
      <c r="I207" s="1"/>
    </row>
    <row r="208" spans="1:10" ht="15.75" thickBot="1" x14ac:dyDescent="0.3">
      <c r="A208" s="14">
        <v>42320</v>
      </c>
      <c r="B208" s="37">
        <v>3500</v>
      </c>
      <c r="C208" s="12" t="s">
        <v>588</v>
      </c>
      <c r="E208" s="6" t="s">
        <v>13</v>
      </c>
      <c r="F208" s="96">
        <f>SUM(F202:F207)</f>
        <v>47</v>
      </c>
      <c r="H208" t="s">
        <v>7</v>
      </c>
      <c r="I208" s="1">
        <f>16*2</f>
        <v>32</v>
      </c>
      <c r="J208" t="s">
        <v>586</v>
      </c>
    </row>
    <row r="209" spans="1:9" ht="16.5" thickTop="1" thickBot="1" x14ac:dyDescent="0.3">
      <c r="A209" s="14">
        <v>42320</v>
      </c>
      <c r="B209" s="37">
        <v>150</v>
      </c>
      <c r="C209" s="12" t="s">
        <v>589</v>
      </c>
      <c r="H209" s="6" t="s">
        <v>13</v>
      </c>
      <c r="I209" s="96">
        <f>SUM(I203:I208)</f>
        <v>54</v>
      </c>
    </row>
    <row r="210" spans="1:9" ht="15.75" thickTop="1" x14ac:dyDescent="0.25">
      <c r="A210" s="14">
        <v>42320</v>
      </c>
      <c r="B210" s="37">
        <v>240</v>
      </c>
      <c r="C210" s="12" t="s">
        <v>590</v>
      </c>
      <c r="E210" s="6"/>
      <c r="F210" s="1"/>
    </row>
    <row r="211" spans="1:9" x14ac:dyDescent="0.25">
      <c r="A211" s="14">
        <v>42320</v>
      </c>
      <c r="B211" s="37">
        <v>3899</v>
      </c>
      <c r="C211" s="12" t="s">
        <v>591</v>
      </c>
      <c r="F211" s="1"/>
    </row>
    <row r="212" spans="1:9" x14ac:dyDescent="0.25">
      <c r="A212" s="14">
        <v>42320</v>
      </c>
      <c r="B212" s="37">
        <v>100</v>
      </c>
      <c r="C212" s="12" t="s">
        <v>592</v>
      </c>
      <c r="D212" t="s">
        <v>593</v>
      </c>
    </row>
    <row r="213" spans="1:9" x14ac:dyDescent="0.25">
      <c r="A213" s="14">
        <v>42320</v>
      </c>
      <c r="B213" s="37">
        <v>100</v>
      </c>
      <c r="C213" s="12" t="s">
        <v>594</v>
      </c>
    </row>
    <row r="214" spans="1:9" x14ac:dyDescent="0.25">
      <c r="A214" s="14">
        <v>42320</v>
      </c>
      <c r="B214" s="37">
        <v>200</v>
      </c>
      <c r="C214" s="12" t="s">
        <v>595</v>
      </c>
    </row>
    <row r="215" spans="1:9" x14ac:dyDescent="0.25">
      <c r="A215" s="14">
        <v>42320</v>
      </c>
      <c r="B215" s="37">
        <v>600</v>
      </c>
      <c r="C215" s="12" t="s">
        <v>596</v>
      </c>
    </row>
    <row r="216" spans="1:9" x14ac:dyDescent="0.25">
      <c r="A216" s="14">
        <v>42320</v>
      </c>
      <c r="B216" s="37">
        <v>1500</v>
      </c>
      <c r="C216" s="12" t="s">
        <v>597</v>
      </c>
    </row>
    <row r="217" spans="1:9" x14ac:dyDescent="0.25">
      <c r="A217" s="26"/>
      <c r="B217" s="58"/>
      <c r="C217" s="28"/>
    </row>
    <row r="218" spans="1:9" x14ac:dyDescent="0.25">
      <c r="A218" s="33" t="s">
        <v>16</v>
      </c>
      <c r="B218" s="38">
        <f>SUM(B204:B216)</f>
        <v>15590</v>
      </c>
    </row>
    <row r="220" spans="1:9" x14ac:dyDescent="0.25">
      <c r="A220" s="16" t="s">
        <v>17</v>
      </c>
      <c r="B220" s="17">
        <v>25698.78</v>
      </c>
    </row>
    <row r="221" spans="1:9" x14ac:dyDescent="0.25">
      <c r="A221" s="16" t="s">
        <v>18</v>
      </c>
      <c r="B221" s="18">
        <f>B218</f>
        <v>15590</v>
      </c>
    </row>
    <row r="222" spans="1:9" x14ac:dyDescent="0.25">
      <c r="A222" s="16" t="s">
        <v>19</v>
      </c>
      <c r="B222" s="30">
        <f>B220-B221</f>
        <v>10108.779999999999</v>
      </c>
      <c r="C222" s="36"/>
    </row>
    <row r="224" spans="1:9" x14ac:dyDescent="0.25">
      <c r="A224" s="103" t="s">
        <v>598</v>
      </c>
      <c r="B224" s="103"/>
      <c r="C224" s="103"/>
      <c r="E224" t="s">
        <v>162</v>
      </c>
      <c r="H224" t="s">
        <v>511</v>
      </c>
    </row>
    <row r="225" spans="1:9" x14ac:dyDescent="0.25">
      <c r="F225" s="5" t="s">
        <v>1</v>
      </c>
      <c r="I225" s="5" t="s">
        <v>1</v>
      </c>
    </row>
    <row r="226" spans="1:9" ht="15.75" x14ac:dyDescent="0.25">
      <c r="A226" s="107" t="s">
        <v>582</v>
      </c>
      <c r="B226" s="107"/>
      <c r="C226" s="107"/>
      <c r="E226" s="6" t="s">
        <v>583</v>
      </c>
      <c r="F226" s="1"/>
      <c r="H226" s="6" t="s">
        <v>256</v>
      </c>
      <c r="I226" s="1"/>
    </row>
    <row r="227" spans="1:9" x14ac:dyDescent="0.25">
      <c r="A227" s="10" t="s">
        <v>0</v>
      </c>
      <c r="B227" s="11" t="s">
        <v>1</v>
      </c>
      <c r="C227" s="10" t="s">
        <v>3</v>
      </c>
      <c r="E227" t="s">
        <v>7</v>
      </c>
      <c r="F227" s="1">
        <v>9</v>
      </c>
      <c r="H227" t="s">
        <v>12</v>
      </c>
      <c r="I227" s="1">
        <v>8</v>
      </c>
    </row>
    <row r="228" spans="1:9" x14ac:dyDescent="0.25">
      <c r="A228" s="40"/>
      <c r="B228" s="41"/>
      <c r="C228" s="40"/>
      <c r="E228" t="s">
        <v>12</v>
      </c>
      <c r="F228" s="1">
        <v>13</v>
      </c>
      <c r="H228" s="6" t="s">
        <v>585</v>
      </c>
      <c r="I228" s="1"/>
    </row>
    <row r="229" spans="1:9" x14ac:dyDescent="0.25">
      <c r="A229" s="14">
        <v>42321</v>
      </c>
      <c r="B229" s="42">
        <v>47</v>
      </c>
      <c r="C229" s="43" t="s">
        <v>162</v>
      </c>
      <c r="E229" s="6" t="s">
        <v>584</v>
      </c>
      <c r="F229" s="1"/>
      <c r="H229" t="s">
        <v>12</v>
      </c>
      <c r="I229" s="1">
        <v>13</v>
      </c>
    </row>
    <row r="230" spans="1:9" x14ac:dyDescent="0.25">
      <c r="A230" s="14">
        <v>42321</v>
      </c>
      <c r="B230" s="42">
        <v>38</v>
      </c>
      <c r="C230" s="43" t="s">
        <v>511</v>
      </c>
      <c r="E230" t="s">
        <v>12</v>
      </c>
      <c r="F230" s="1">
        <v>9</v>
      </c>
      <c r="H230" s="6" t="s">
        <v>584</v>
      </c>
      <c r="I230" s="1"/>
    </row>
    <row r="231" spans="1:9" x14ac:dyDescent="0.25">
      <c r="A231" s="14">
        <v>42321</v>
      </c>
      <c r="B231" s="37">
        <v>100</v>
      </c>
      <c r="C231" s="12" t="s">
        <v>4</v>
      </c>
      <c r="E231" s="6" t="s">
        <v>10</v>
      </c>
      <c r="F231" s="1"/>
      <c r="H231" t="s">
        <v>12</v>
      </c>
      <c r="I231" s="1">
        <v>9</v>
      </c>
    </row>
    <row r="232" spans="1:9" x14ac:dyDescent="0.25">
      <c r="A232" s="14">
        <v>42321</v>
      </c>
      <c r="B232" s="101">
        <v>2000</v>
      </c>
      <c r="C232" s="102" t="s">
        <v>599</v>
      </c>
      <c r="E232" t="s">
        <v>7</v>
      </c>
      <c r="F232" s="1">
        <v>16</v>
      </c>
      <c r="H232" s="6" t="s">
        <v>10</v>
      </c>
      <c r="I232" s="1"/>
    </row>
    <row r="233" spans="1:9" ht="15.75" thickBot="1" x14ac:dyDescent="0.3">
      <c r="A233" s="14">
        <v>42321</v>
      </c>
      <c r="B233" s="37">
        <v>2400</v>
      </c>
      <c r="C233" s="12" t="s">
        <v>600</v>
      </c>
      <c r="E233" s="6" t="s">
        <v>13</v>
      </c>
      <c r="F233" s="96">
        <f>SUM(F227:F232)</f>
        <v>47</v>
      </c>
      <c r="H233" t="s">
        <v>7</v>
      </c>
      <c r="I233" s="1">
        <v>16</v>
      </c>
    </row>
    <row r="234" spans="1:9" ht="16.5" thickTop="1" thickBot="1" x14ac:dyDescent="0.3">
      <c r="A234" s="14">
        <v>42321</v>
      </c>
      <c r="B234" s="37">
        <v>1000</v>
      </c>
      <c r="C234" s="12" t="s">
        <v>601</v>
      </c>
      <c r="H234" s="6" t="s">
        <v>13</v>
      </c>
      <c r="I234" s="96">
        <f>SUM(I228:I233)</f>
        <v>38</v>
      </c>
    </row>
    <row r="235" spans="1:9" ht="15.75" thickTop="1" x14ac:dyDescent="0.25">
      <c r="A235" s="14">
        <v>42321</v>
      </c>
      <c r="B235" s="37">
        <v>500</v>
      </c>
      <c r="C235" s="12" t="s">
        <v>602</v>
      </c>
      <c r="E235" s="6"/>
      <c r="F235" s="1"/>
    </row>
    <row r="236" spans="1:9" x14ac:dyDescent="0.25">
      <c r="A236" s="14">
        <v>42321</v>
      </c>
      <c r="B236" s="37">
        <v>138</v>
      </c>
      <c r="C236" s="12" t="s">
        <v>603</v>
      </c>
      <c r="F236" s="1"/>
    </row>
    <row r="237" spans="1:9" x14ac:dyDescent="0.25">
      <c r="A237" s="26"/>
      <c r="B237" s="58"/>
      <c r="C237" s="28"/>
    </row>
    <row r="238" spans="1:9" x14ac:dyDescent="0.25">
      <c r="A238" s="33" t="s">
        <v>16</v>
      </c>
      <c r="B238" s="38">
        <f>SUM(B229:B236)</f>
        <v>6223</v>
      </c>
    </row>
    <row r="240" spans="1:9" x14ac:dyDescent="0.25">
      <c r="A240" s="16" t="s">
        <v>17</v>
      </c>
      <c r="B240" s="17">
        <v>10108.780000000001</v>
      </c>
    </row>
    <row r="241" spans="1:10" x14ac:dyDescent="0.25">
      <c r="A241" s="16" t="s">
        <v>18</v>
      </c>
      <c r="B241" s="18">
        <f>B238</f>
        <v>6223</v>
      </c>
    </row>
    <row r="242" spans="1:10" x14ac:dyDescent="0.25">
      <c r="A242" s="16" t="s">
        <v>19</v>
      </c>
      <c r="B242" s="30">
        <f>B240-B241</f>
        <v>3885.7800000000007</v>
      </c>
      <c r="C242" s="36"/>
    </row>
    <row r="244" spans="1:10" x14ac:dyDescent="0.25">
      <c r="A244" s="103" t="s">
        <v>608</v>
      </c>
      <c r="B244" s="103"/>
      <c r="C244" s="103"/>
    </row>
    <row r="245" spans="1:10" x14ac:dyDescent="0.25">
      <c r="F245" s="5"/>
      <c r="I245" s="5"/>
    </row>
    <row r="246" spans="1:10" ht="15.75" x14ac:dyDescent="0.25">
      <c r="A246" s="107" t="s">
        <v>321</v>
      </c>
      <c r="B246" s="107"/>
      <c r="C246" s="107"/>
      <c r="E246" s="50"/>
      <c r="F246" s="27"/>
      <c r="G246" s="45"/>
      <c r="H246" s="50"/>
      <c r="I246" s="27"/>
      <c r="J246" s="45"/>
    </row>
    <row r="247" spans="1:10" x14ac:dyDescent="0.25">
      <c r="A247" s="10" t="s">
        <v>0</v>
      </c>
      <c r="B247" s="11" t="s">
        <v>1</v>
      </c>
      <c r="C247" s="10" t="s">
        <v>3</v>
      </c>
      <c r="E247" s="45"/>
      <c r="F247" s="27"/>
      <c r="G247" s="45"/>
      <c r="H247" s="45"/>
      <c r="I247" s="27"/>
      <c r="J247" s="45"/>
    </row>
    <row r="248" spans="1:10" x14ac:dyDescent="0.25">
      <c r="A248" s="40"/>
      <c r="B248" s="41"/>
      <c r="C248" s="40"/>
      <c r="E248" s="45"/>
      <c r="F248" s="27"/>
      <c r="G248" s="45"/>
      <c r="H248" s="50"/>
      <c r="I248" s="27"/>
      <c r="J248" s="45"/>
    </row>
    <row r="249" spans="1:10" x14ac:dyDescent="0.25">
      <c r="A249" s="14">
        <v>42322</v>
      </c>
      <c r="B249" s="42">
        <v>100</v>
      </c>
      <c r="C249" s="43" t="s">
        <v>162</v>
      </c>
      <c r="D249" s="34" t="s">
        <v>604</v>
      </c>
      <c r="E249" s="50"/>
      <c r="F249" s="27"/>
      <c r="G249" s="45"/>
      <c r="H249" s="45"/>
      <c r="I249" s="27"/>
      <c r="J249" s="45"/>
    </row>
    <row r="250" spans="1:10" x14ac:dyDescent="0.25">
      <c r="A250" s="14">
        <v>42322</v>
      </c>
      <c r="B250" s="42">
        <v>2000</v>
      </c>
      <c r="C250" s="43" t="s">
        <v>605</v>
      </c>
      <c r="E250" s="45"/>
      <c r="F250" s="27"/>
      <c r="G250" s="45"/>
      <c r="H250" s="50"/>
      <c r="I250" s="27"/>
      <c r="J250" s="45"/>
    </row>
    <row r="251" spans="1:10" x14ac:dyDescent="0.25">
      <c r="A251" s="14">
        <v>42322</v>
      </c>
      <c r="B251" s="37">
        <v>500</v>
      </c>
      <c r="C251" s="12" t="s">
        <v>606</v>
      </c>
      <c r="E251" s="50"/>
      <c r="F251" s="27"/>
      <c r="G251" s="45"/>
      <c r="H251" s="45"/>
      <c r="I251" s="27"/>
      <c r="J251" s="45"/>
    </row>
    <row r="252" spans="1:10" x14ac:dyDescent="0.25">
      <c r="A252" s="14">
        <v>42322</v>
      </c>
      <c r="B252" s="37">
        <v>127.5</v>
      </c>
      <c r="C252" s="12" t="s">
        <v>607</v>
      </c>
      <c r="E252" s="50"/>
      <c r="F252" s="27"/>
      <c r="G252" s="45"/>
      <c r="H252" s="45"/>
      <c r="I252" s="27"/>
      <c r="J252" s="45"/>
    </row>
    <row r="253" spans="1:10" x14ac:dyDescent="0.25">
      <c r="A253" s="26"/>
      <c r="B253" s="58"/>
      <c r="C253" s="28"/>
    </row>
    <row r="254" spans="1:10" x14ac:dyDescent="0.25">
      <c r="A254" s="33" t="s">
        <v>16</v>
      </c>
      <c r="B254" s="38">
        <f>SUM(B249:B252)</f>
        <v>2727.5</v>
      </c>
    </row>
    <row r="256" spans="1:10" x14ac:dyDescent="0.25">
      <c r="A256" s="16" t="s">
        <v>17</v>
      </c>
      <c r="B256" s="17">
        <v>3885.78</v>
      </c>
    </row>
    <row r="257" spans="1:10" x14ac:dyDescent="0.25">
      <c r="A257" s="16" t="s">
        <v>18</v>
      </c>
      <c r="B257" s="18">
        <f>B254</f>
        <v>2727.5</v>
      </c>
    </row>
    <row r="258" spans="1:10" x14ac:dyDescent="0.25">
      <c r="A258" s="16" t="s">
        <v>19</v>
      </c>
      <c r="B258" s="30">
        <f>B256-B257</f>
        <v>1158.2800000000002</v>
      </c>
      <c r="C258" s="36"/>
    </row>
    <row r="261" spans="1:10" x14ac:dyDescent="0.25">
      <c r="A261" s="103" t="s">
        <v>609</v>
      </c>
      <c r="B261" s="103"/>
      <c r="C261" s="103"/>
    </row>
    <row r="262" spans="1:10" x14ac:dyDescent="0.25">
      <c r="F262" s="5"/>
      <c r="I262" s="5"/>
    </row>
    <row r="263" spans="1:10" ht="15.75" x14ac:dyDescent="0.25">
      <c r="A263" s="107" t="s">
        <v>321</v>
      </c>
      <c r="B263" s="107"/>
      <c r="C263" s="107"/>
      <c r="E263" s="50"/>
      <c r="F263" s="27"/>
      <c r="G263" s="45"/>
      <c r="H263" s="50"/>
      <c r="I263" s="27"/>
      <c r="J263" s="45"/>
    </row>
    <row r="264" spans="1:10" x14ac:dyDescent="0.25">
      <c r="A264" s="10" t="s">
        <v>0</v>
      </c>
      <c r="B264" s="11" t="s">
        <v>1</v>
      </c>
      <c r="C264" s="10" t="s">
        <v>3</v>
      </c>
      <c r="E264" s="45"/>
      <c r="F264" s="27"/>
      <c r="G264" s="45"/>
      <c r="H264" s="45"/>
      <c r="I264" s="27"/>
      <c r="J264" s="45"/>
    </row>
    <row r="265" spans="1:10" x14ac:dyDescent="0.25">
      <c r="A265" s="40"/>
      <c r="B265" s="41"/>
      <c r="C265" s="40"/>
      <c r="E265" s="45"/>
      <c r="F265" s="27"/>
      <c r="G265" s="45"/>
      <c r="H265" s="50"/>
      <c r="I265" s="27"/>
      <c r="J265" s="45"/>
    </row>
    <row r="266" spans="1:10" x14ac:dyDescent="0.25">
      <c r="A266" s="14">
        <v>42323</v>
      </c>
      <c r="B266" s="42">
        <v>350</v>
      </c>
      <c r="C266" s="43" t="s">
        <v>610</v>
      </c>
      <c r="D266" s="34"/>
      <c r="E266" s="50"/>
      <c r="F266" s="27"/>
      <c r="G266" s="45"/>
      <c r="H266" s="45"/>
      <c r="I266" s="27"/>
      <c r="J266" s="45"/>
    </row>
    <row r="267" spans="1:10" x14ac:dyDescent="0.25">
      <c r="A267" s="14">
        <v>42323</v>
      </c>
      <c r="B267" s="42">
        <v>500</v>
      </c>
      <c r="C267" s="43" t="s">
        <v>611</v>
      </c>
      <c r="E267" s="45"/>
      <c r="F267" s="27"/>
      <c r="G267" s="45"/>
      <c r="H267" s="50"/>
      <c r="I267" s="27"/>
      <c r="J267" s="45"/>
    </row>
    <row r="268" spans="1:10" x14ac:dyDescent="0.25">
      <c r="A268" s="14">
        <v>42323</v>
      </c>
      <c r="B268" s="37">
        <v>200</v>
      </c>
      <c r="C268" s="12" t="s">
        <v>4</v>
      </c>
      <c r="E268" s="50"/>
      <c r="F268" s="27"/>
      <c r="G268" s="45"/>
      <c r="H268" s="45"/>
      <c r="I268" s="27"/>
      <c r="J268" s="45"/>
    </row>
    <row r="269" spans="1:10" x14ac:dyDescent="0.25">
      <c r="A269" s="26"/>
      <c r="B269" s="58"/>
      <c r="C269" s="28"/>
    </row>
    <row r="270" spans="1:10" x14ac:dyDescent="0.25">
      <c r="A270" s="33" t="s">
        <v>16</v>
      </c>
      <c r="B270" s="38">
        <f>SUM(B266:B268)</f>
        <v>1050</v>
      </c>
    </row>
    <row r="272" spans="1:10" x14ac:dyDescent="0.25">
      <c r="A272" s="16" t="s">
        <v>17</v>
      </c>
      <c r="B272" s="17">
        <v>1158.28</v>
      </c>
    </row>
    <row r="273" spans="1:10" x14ac:dyDescent="0.25">
      <c r="A273" s="16" t="s">
        <v>18</v>
      </c>
      <c r="B273" s="18">
        <f>B270</f>
        <v>1050</v>
      </c>
    </row>
    <row r="274" spans="1:10" x14ac:dyDescent="0.25">
      <c r="A274" s="16" t="s">
        <v>19</v>
      </c>
      <c r="B274" s="30">
        <f>B272-B273</f>
        <v>108.27999999999997</v>
      </c>
      <c r="C274" s="36"/>
    </row>
    <row r="275" spans="1:10" x14ac:dyDescent="0.25">
      <c r="A275" s="16" t="s">
        <v>612</v>
      </c>
      <c r="B275" s="18">
        <v>20000</v>
      </c>
      <c r="C275" s="36" t="s">
        <v>50</v>
      </c>
    </row>
    <row r="276" spans="1:10" x14ac:dyDescent="0.25">
      <c r="A276" s="16"/>
      <c r="B276" s="30">
        <f>B274+B275</f>
        <v>20108.28</v>
      </c>
      <c r="C276" s="36"/>
    </row>
    <row r="279" spans="1:10" x14ac:dyDescent="0.25">
      <c r="A279" s="103" t="s">
        <v>613</v>
      </c>
      <c r="B279" s="103"/>
      <c r="C279" s="103"/>
    </row>
    <row r="280" spans="1:10" x14ac:dyDescent="0.25">
      <c r="F280" s="5"/>
      <c r="I280" s="5"/>
    </row>
    <row r="281" spans="1:10" ht="15.75" x14ac:dyDescent="0.25">
      <c r="A281" s="107" t="s">
        <v>321</v>
      </c>
      <c r="B281" s="107"/>
      <c r="C281" s="107"/>
      <c r="E281" s="50"/>
      <c r="F281" s="27"/>
      <c r="G281" s="45"/>
      <c r="H281" s="50"/>
      <c r="I281" s="27"/>
      <c r="J281" s="45"/>
    </row>
    <row r="282" spans="1:10" x14ac:dyDescent="0.25">
      <c r="A282" s="10" t="s">
        <v>0</v>
      </c>
      <c r="B282" s="11" t="s">
        <v>1</v>
      </c>
      <c r="C282" s="10" t="s">
        <v>3</v>
      </c>
      <c r="E282" s="45"/>
      <c r="F282" s="27"/>
      <c r="G282" s="45"/>
      <c r="H282" s="45"/>
      <c r="I282" s="27"/>
      <c r="J282" s="45"/>
    </row>
    <row r="283" spans="1:10" x14ac:dyDescent="0.25">
      <c r="A283" s="40"/>
      <c r="B283" s="41"/>
      <c r="C283" s="40"/>
      <c r="E283" s="45"/>
      <c r="F283" s="27"/>
      <c r="G283" s="45"/>
      <c r="H283" s="50"/>
      <c r="I283" s="27"/>
      <c r="J283" s="45"/>
    </row>
    <row r="284" spans="1:10" x14ac:dyDescent="0.25">
      <c r="A284" s="14">
        <v>42324</v>
      </c>
      <c r="B284" s="42">
        <v>1450</v>
      </c>
      <c r="C284" s="43" t="s">
        <v>614</v>
      </c>
      <c r="D284" s="34"/>
      <c r="E284" s="50"/>
      <c r="F284" s="27"/>
      <c r="G284" s="45"/>
      <c r="H284" s="45"/>
      <c r="I284" s="27"/>
      <c r="J284" s="45"/>
    </row>
    <row r="285" spans="1:10" x14ac:dyDescent="0.25">
      <c r="A285" s="14">
        <v>42324</v>
      </c>
      <c r="B285" s="42">
        <v>135</v>
      </c>
      <c r="C285" s="43" t="s">
        <v>615</v>
      </c>
      <c r="E285" s="45"/>
      <c r="F285" s="27"/>
      <c r="G285" s="45"/>
      <c r="H285" s="50"/>
      <c r="I285" s="27"/>
      <c r="J285" s="45"/>
    </row>
    <row r="286" spans="1:10" x14ac:dyDescent="0.25">
      <c r="A286" s="26"/>
      <c r="B286" s="58"/>
      <c r="C286" s="28"/>
    </row>
    <row r="287" spans="1:10" x14ac:dyDescent="0.25">
      <c r="A287" s="33" t="s">
        <v>16</v>
      </c>
      <c r="B287" s="38">
        <f>SUM(B284:B285)</f>
        <v>1585</v>
      </c>
    </row>
    <row r="289" spans="1:10" x14ac:dyDescent="0.25">
      <c r="A289" s="16" t="s">
        <v>17</v>
      </c>
      <c r="B289" s="17">
        <v>20108.28</v>
      </c>
    </row>
    <row r="290" spans="1:10" x14ac:dyDescent="0.25">
      <c r="A290" s="16" t="s">
        <v>18</v>
      </c>
      <c r="B290" s="18">
        <f>B287</f>
        <v>1585</v>
      </c>
    </row>
    <row r="291" spans="1:10" x14ac:dyDescent="0.25">
      <c r="A291" s="16" t="s">
        <v>19</v>
      </c>
      <c r="B291" s="30">
        <f>B289-B290</f>
        <v>18523.28</v>
      </c>
      <c r="C291" s="36"/>
    </row>
    <row r="294" spans="1:10" x14ac:dyDescent="0.25">
      <c r="A294" s="103" t="s">
        <v>616</v>
      </c>
      <c r="B294" s="103"/>
      <c r="C294" s="103"/>
    </row>
    <row r="295" spans="1:10" x14ac:dyDescent="0.25">
      <c r="F295" s="5"/>
      <c r="I295" s="5"/>
    </row>
    <row r="296" spans="1:10" ht="15.75" x14ac:dyDescent="0.25">
      <c r="A296" s="107" t="s">
        <v>321</v>
      </c>
      <c r="B296" s="107"/>
      <c r="C296" s="107"/>
      <c r="E296" s="50"/>
      <c r="F296" s="27"/>
      <c r="G296" s="45"/>
      <c r="H296" s="50"/>
      <c r="I296" s="27"/>
      <c r="J296" s="45"/>
    </row>
    <row r="297" spans="1:10" x14ac:dyDescent="0.25">
      <c r="A297" s="10" t="s">
        <v>0</v>
      </c>
      <c r="B297" s="11" t="s">
        <v>1</v>
      </c>
      <c r="C297" s="10" t="s">
        <v>3</v>
      </c>
      <c r="E297" s="45"/>
      <c r="F297" s="27"/>
      <c r="G297" s="45"/>
      <c r="H297" s="45"/>
      <c r="I297" s="27"/>
      <c r="J297" s="45"/>
    </row>
    <row r="298" spans="1:10" x14ac:dyDescent="0.25">
      <c r="A298" s="40"/>
      <c r="B298" s="41"/>
      <c r="C298" s="40"/>
      <c r="E298" s="45"/>
      <c r="F298" s="27"/>
      <c r="G298" s="45"/>
      <c r="H298" s="50"/>
      <c r="I298" s="27"/>
      <c r="J298" s="45"/>
    </row>
    <row r="299" spans="1:10" x14ac:dyDescent="0.25">
      <c r="A299" s="14">
        <v>42325</v>
      </c>
      <c r="B299" s="42">
        <v>1000</v>
      </c>
      <c r="C299" s="43" t="s">
        <v>578</v>
      </c>
      <c r="D299" s="34"/>
      <c r="E299" s="50"/>
      <c r="F299" s="27"/>
      <c r="G299" s="45"/>
      <c r="H299" s="45"/>
      <c r="I299" s="27"/>
      <c r="J299" s="45"/>
    </row>
    <row r="300" spans="1:10" x14ac:dyDescent="0.25">
      <c r="A300" s="14">
        <v>42325</v>
      </c>
      <c r="B300" s="42">
        <v>1500</v>
      </c>
      <c r="C300" s="43" t="s">
        <v>644</v>
      </c>
      <c r="E300" s="45"/>
      <c r="F300" s="27"/>
      <c r="G300" s="45"/>
      <c r="H300" s="50"/>
      <c r="I300" s="27"/>
      <c r="J300" s="45"/>
    </row>
    <row r="301" spans="1:10" x14ac:dyDescent="0.25">
      <c r="A301" s="14">
        <v>42325</v>
      </c>
      <c r="B301" s="42">
        <v>100</v>
      </c>
      <c r="C301" s="43" t="s">
        <v>4</v>
      </c>
      <c r="E301" s="45"/>
      <c r="F301" s="27"/>
      <c r="G301" s="45"/>
      <c r="H301" s="50"/>
      <c r="I301" s="27"/>
      <c r="J301" s="45"/>
    </row>
    <row r="302" spans="1:10" x14ac:dyDescent="0.25">
      <c r="A302" s="14">
        <v>42325</v>
      </c>
      <c r="B302" s="42">
        <v>200.75</v>
      </c>
      <c r="C302" s="43" t="s">
        <v>617</v>
      </c>
      <c r="E302" s="45"/>
      <c r="F302" s="27"/>
      <c r="G302" s="45"/>
      <c r="H302" s="50"/>
      <c r="I302" s="27"/>
      <c r="J302" s="45"/>
    </row>
    <row r="303" spans="1:10" x14ac:dyDescent="0.25">
      <c r="A303" s="26"/>
      <c r="B303" s="58"/>
      <c r="C303" s="28"/>
    </row>
    <row r="304" spans="1:10" x14ac:dyDescent="0.25">
      <c r="A304" s="33" t="s">
        <v>16</v>
      </c>
      <c r="B304" s="38">
        <f>SUM(B299:B302)</f>
        <v>2800.75</v>
      </c>
    </row>
    <row r="306" spans="1:10" x14ac:dyDescent="0.25">
      <c r="A306" s="16" t="s">
        <v>17</v>
      </c>
      <c r="B306" s="17">
        <v>18523.28</v>
      </c>
    </row>
    <row r="307" spans="1:10" x14ac:dyDescent="0.25">
      <c r="A307" s="16" t="s">
        <v>18</v>
      </c>
      <c r="B307" s="18">
        <f>B304</f>
        <v>2800.75</v>
      </c>
    </row>
    <row r="308" spans="1:10" x14ac:dyDescent="0.25">
      <c r="A308" s="16" t="s">
        <v>19</v>
      </c>
      <c r="B308" s="30">
        <f>B306-B307</f>
        <v>15722.529999999999</v>
      </c>
      <c r="C308" s="36"/>
    </row>
    <row r="310" spans="1:10" x14ac:dyDescent="0.25">
      <c r="A310" s="103" t="s">
        <v>618</v>
      </c>
      <c r="B310" s="103"/>
      <c r="C310" s="103"/>
    </row>
    <row r="311" spans="1:10" x14ac:dyDescent="0.25">
      <c r="F311" s="5"/>
      <c r="I311" s="5"/>
    </row>
    <row r="312" spans="1:10" ht="15.75" x14ac:dyDescent="0.25">
      <c r="A312" s="107" t="s">
        <v>321</v>
      </c>
      <c r="B312" s="107"/>
      <c r="C312" s="107"/>
      <c r="E312" s="50"/>
      <c r="F312" s="27"/>
      <c r="G312" s="45"/>
      <c r="H312" s="50"/>
      <c r="I312" s="27"/>
      <c r="J312" s="45"/>
    </row>
    <row r="313" spans="1:10" x14ac:dyDescent="0.25">
      <c r="A313" s="10" t="s">
        <v>0</v>
      </c>
      <c r="B313" s="11" t="s">
        <v>1</v>
      </c>
      <c r="C313" s="10" t="s">
        <v>3</v>
      </c>
      <c r="E313" s="45"/>
      <c r="F313" s="27"/>
      <c r="G313" s="45"/>
      <c r="H313" s="45"/>
      <c r="I313" s="27"/>
      <c r="J313" s="45"/>
    </row>
    <row r="314" spans="1:10" x14ac:dyDescent="0.25">
      <c r="A314" s="40"/>
      <c r="B314" s="41"/>
      <c r="C314" s="40"/>
      <c r="E314" s="45"/>
      <c r="F314" s="27"/>
      <c r="G314" s="45"/>
      <c r="H314" s="50"/>
      <c r="I314" s="27"/>
      <c r="J314" s="45"/>
    </row>
    <row r="315" spans="1:10" x14ac:dyDescent="0.25">
      <c r="A315" s="14">
        <v>42326</v>
      </c>
      <c r="B315" s="42">
        <v>200</v>
      </c>
      <c r="C315" s="43" t="s">
        <v>4</v>
      </c>
      <c r="D315" s="34"/>
      <c r="E315" s="50"/>
      <c r="F315" s="27"/>
      <c r="G315" s="45"/>
      <c r="H315" s="45"/>
      <c r="I315" s="27"/>
      <c r="J315" s="45"/>
    </row>
    <row r="316" spans="1:10" x14ac:dyDescent="0.25">
      <c r="A316" s="14">
        <v>42326</v>
      </c>
      <c r="B316" s="42">
        <v>200</v>
      </c>
      <c r="C316" s="43" t="s">
        <v>619</v>
      </c>
      <c r="E316" s="45"/>
      <c r="F316" s="27"/>
      <c r="G316" s="45"/>
      <c r="H316" s="50"/>
      <c r="I316" s="27"/>
      <c r="J316" s="45"/>
    </row>
    <row r="317" spans="1:10" x14ac:dyDescent="0.25">
      <c r="A317" s="14">
        <v>42326</v>
      </c>
      <c r="B317" s="42">
        <v>900</v>
      </c>
      <c r="C317" s="43" t="s">
        <v>643</v>
      </c>
      <c r="E317" s="45"/>
      <c r="F317" s="27"/>
      <c r="G317" s="45"/>
      <c r="H317" s="50"/>
      <c r="I317" s="27"/>
      <c r="J317" s="45"/>
    </row>
    <row r="318" spans="1:10" x14ac:dyDescent="0.25">
      <c r="A318" s="14">
        <v>42326</v>
      </c>
      <c r="B318" s="42">
        <v>100</v>
      </c>
      <c r="C318" s="43" t="s">
        <v>621</v>
      </c>
      <c r="E318" s="45"/>
      <c r="F318" s="27"/>
      <c r="G318" s="45"/>
      <c r="H318" s="50"/>
      <c r="I318" s="27"/>
      <c r="J318" s="45"/>
    </row>
    <row r="319" spans="1:10" x14ac:dyDescent="0.25">
      <c r="A319" s="14">
        <v>42326</v>
      </c>
      <c r="B319" s="42">
        <v>38</v>
      </c>
      <c r="C319" s="43" t="s">
        <v>620</v>
      </c>
      <c r="E319" s="45"/>
      <c r="F319" s="27"/>
      <c r="G319" s="45"/>
      <c r="H319" s="50"/>
      <c r="I319" s="27"/>
      <c r="J319" s="45"/>
    </row>
    <row r="320" spans="1:10" x14ac:dyDescent="0.25">
      <c r="A320" s="26"/>
      <c r="B320" s="58"/>
      <c r="C320" s="28"/>
    </row>
    <row r="321" spans="1:10" x14ac:dyDescent="0.25">
      <c r="A321" s="33" t="s">
        <v>16</v>
      </c>
      <c r="B321" s="38">
        <f>SUM(B315:B319)</f>
        <v>1438</v>
      </c>
    </row>
    <row r="323" spans="1:10" x14ac:dyDescent="0.25">
      <c r="A323" s="16" t="s">
        <v>17</v>
      </c>
      <c r="B323" s="17">
        <v>15722.53</v>
      </c>
    </row>
    <row r="324" spans="1:10" x14ac:dyDescent="0.25">
      <c r="A324" s="16" t="s">
        <v>18</v>
      </c>
      <c r="B324" s="18">
        <f>B321</f>
        <v>1438</v>
      </c>
    </row>
    <row r="325" spans="1:10" x14ac:dyDescent="0.25">
      <c r="A325" s="16" t="s">
        <v>19</v>
      </c>
      <c r="B325" s="30">
        <f>B323-B324</f>
        <v>14284.53</v>
      </c>
      <c r="C325" s="36"/>
    </row>
    <row r="327" spans="1:10" x14ac:dyDescent="0.25">
      <c r="A327" s="103" t="s">
        <v>622</v>
      </c>
      <c r="B327" s="103"/>
      <c r="C327" s="103"/>
    </row>
    <row r="328" spans="1:10" x14ac:dyDescent="0.25">
      <c r="F328" s="5"/>
      <c r="I328" s="5"/>
    </row>
    <row r="329" spans="1:10" ht="15.75" x14ac:dyDescent="0.25">
      <c r="A329" s="107" t="s">
        <v>321</v>
      </c>
      <c r="B329" s="107"/>
      <c r="C329" s="107"/>
      <c r="E329" s="50"/>
      <c r="F329" s="27"/>
      <c r="G329" s="45"/>
      <c r="H329" s="50"/>
      <c r="I329" s="27"/>
      <c r="J329" s="45"/>
    </row>
    <row r="330" spans="1:10" x14ac:dyDescent="0.25">
      <c r="A330" s="10" t="s">
        <v>0</v>
      </c>
      <c r="B330" s="11" t="s">
        <v>1</v>
      </c>
      <c r="C330" s="10" t="s">
        <v>3</v>
      </c>
      <c r="E330" s="45"/>
      <c r="F330" s="27"/>
      <c r="G330" s="45"/>
      <c r="H330" s="45"/>
      <c r="I330" s="27"/>
      <c r="J330" s="45"/>
    </row>
    <row r="331" spans="1:10" x14ac:dyDescent="0.25">
      <c r="A331" s="40"/>
      <c r="B331" s="41"/>
      <c r="C331" s="40"/>
      <c r="E331" s="45"/>
      <c r="F331" s="27"/>
      <c r="G331" s="45"/>
      <c r="H331" s="50"/>
      <c r="I331" s="27"/>
      <c r="J331" s="45"/>
    </row>
    <row r="332" spans="1:10" x14ac:dyDescent="0.25">
      <c r="A332" s="14">
        <v>42328</v>
      </c>
      <c r="B332" s="42">
        <v>2300</v>
      </c>
      <c r="C332" s="43" t="s">
        <v>642</v>
      </c>
      <c r="D332" s="34"/>
      <c r="E332" s="50"/>
      <c r="F332" s="27"/>
      <c r="G332" s="45"/>
      <c r="H332" s="45"/>
      <c r="I332" s="27"/>
      <c r="J332" s="45"/>
    </row>
    <row r="333" spans="1:10" x14ac:dyDescent="0.25">
      <c r="A333" s="14">
        <v>42328</v>
      </c>
      <c r="B333" s="42">
        <v>100</v>
      </c>
      <c r="C333" s="43" t="s">
        <v>623</v>
      </c>
      <c r="E333" s="45"/>
      <c r="F333" s="27"/>
      <c r="G333" s="45"/>
      <c r="H333" s="50"/>
      <c r="I333" s="27"/>
      <c r="J333" s="45"/>
    </row>
    <row r="334" spans="1:10" x14ac:dyDescent="0.25">
      <c r="A334" s="14">
        <v>42328</v>
      </c>
      <c r="B334" s="42">
        <v>258</v>
      </c>
      <c r="C334" s="43" t="s">
        <v>624</v>
      </c>
      <c r="E334" s="45"/>
      <c r="F334" s="27"/>
      <c r="G334" s="45"/>
      <c r="H334" s="50"/>
      <c r="I334" s="27"/>
      <c r="J334" s="45"/>
    </row>
    <row r="335" spans="1:10" x14ac:dyDescent="0.25">
      <c r="A335" s="26"/>
      <c r="B335" s="58"/>
      <c r="C335" s="28"/>
    </row>
    <row r="336" spans="1:10" x14ac:dyDescent="0.25">
      <c r="A336" s="33" t="s">
        <v>16</v>
      </c>
      <c r="B336" s="38">
        <f>SUM(B332:B334)</f>
        <v>2658</v>
      </c>
    </row>
    <row r="338" spans="1:10" x14ac:dyDescent="0.25">
      <c r="A338" s="16" t="s">
        <v>17</v>
      </c>
      <c r="B338" s="17">
        <v>14284.53</v>
      </c>
    </row>
    <row r="339" spans="1:10" x14ac:dyDescent="0.25">
      <c r="A339" s="16" t="s">
        <v>18</v>
      </c>
      <c r="B339" s="18">
        <f>B336</f>
        <v>2658</v>
      </c>
    </row>
    <row r="340" spans="1:10" x14ac:dyDescent="0.25">
      <c r="A340" s="16" t="s">
        <v>19</v>
      </c>
      <c r="B340" s="30">
        <f>B338-B339</f>
        <v>11626.53</v>
      </c>
      <c r="C340" s="36"/>
    </row>
    <row r="342" spans="1:10" x14ac:dyDescent="0.25">
      <c r="A342" s="103" t="s">
        <v>625</v>
      </c>
      <c r="B342" s="103"/>
      <c r="C342" s="103"/>
    </row>
    <row r="343" spans="1:10" x14ac:dyDescent="0.25">
      <c r="F343" s="5"/>
      <c r="I343" s="5"/>
    </row>
    <row r="344" spans="1:10" ht="15.75" x14ac:dyDescent="0.25">
      <c r="A344" s="107" t="s">
        <v>321</v>
      </c>
      <c r="B344" s="107"/>
      <c r="C344" s="107"/>
      <c r="E344" s="50"/>
      <c r="F344" s="27"/>
      <c r="G344" s="45"/>
      <c r="H344" s="50"/>
      <c r="I344" s="27"/>
      <c r="J344" s="45"/>
    </row>
    <row r="345" spans="1:10" x14ac:dyDescent="0.25">
      <c r="A345" s="10" t="s">
        <v>0</v>
      </c>
      <c r="B345" s="11" t="s">
        <v>1</v>
      </c>
      <c r="C345" s="10" t="s">
        <v>3</v>
      </c>
      <c r="E345" s="45"/>
      <c r="F345" s="27"/>
      <c r="G345" s="45"/>
      <c r="H345" s="45"/>
      <c r="I345" s="27"/>
      <c r="J345" s="45"/>
    </row>
    <row r="346" spans="1:10" x14ac:dyDescent="0.25">
      <c r="A346" s="40"/>
      <c r="B346" s="41"/>
      <c r="C346" s="40"/>
      <c r="E346" s="45"/>
      <c r="F346" s="27"/>
      <c r="G346" s="45"/>
      <c r="H346" s="50"/>
      <c r="I346" s="27"/>
      <c r="J346" s="45"/>
    </row>
    <row r="347" spans="1:10" x14ac:dyDescent="0.25">
      <c r="A347" s="14">
        <v>42329</v>
      </c>
      <c r="B347" s="42">
        <v>475</v>
      </c>
      <c r="C347" s="43" t="s">
        <v>641</v>
      </c>
      <c r="D347" s="34"/>
      <c r="E347" s="50"/>
      <c r="F347" s="27"/>
      <c r="G347" s="45"/>
      <c r="H347" s="45"/>
      <c r="I347" s="27"/>
      <c r="J347" s="45"/>
    </row>
    <row r="348" spans="1:10" x14ac:dyDescent="0.25">
      <c r="A348" s="26"/>
      <c r="B348" s="58"/>
      <c r="C348" s="28"/>
    </row>
    <row r="349" spans="1:10" x14ac:dyDescent="0.25">
      <c r="A349" s="33" t="s">
        <v>16</v>
      </c>
      <c r="B349" s="38">
        <f>SUM(B347:B347)</f>
        <v>475</v>
      </c>
    </row>
    <row r="351" spans="1:10" x14ac:dyDescent="0.25">
      <c r="A351" s="16" t="s">
        <v>17</v>
      </c>
      <c r="B351" s="17">
        <v>11626.53</v>
      </c>
    </row>
    <row r="352" spans="1:10" x14ac:dyDescent="0.25">
      <c r="A352" s="16" t="s">
        <v>18</v>
      </c>
      <c r="B352" s="18">
        <f>B349</f>
        <v>475</v>
      </c>
    </row>
    <row r="353" spans="1:10" x14ac:dyDescent="0.25">
      <c r="A353" s="16" t="s">
        <v>19</v>
      </c>
      <c r="B353" s="30">
        <f>B351-B352</f>
        <v>11151.53</v>
      </c>
      <c r="C353" s="36"/>
    </row>
    <row r="356" spans="1:10" x14ac:dyDescent="0.25">
      <c r="A356" s="103" t="s">
        <v>626</v>
      </c>
      <c r="B356" s="103"/>
      <c r="C356" s="103"/>
    </row>
    <row r="357" spans="1:10" x14ac:dyDescent="0.25">
      <c r="E357" t="s">
        <v>162</v>
      </c>
      <c r="H357" t="s">
        <v>630</v>
      </c>
    </row>
    <row r="358" spans="1:10" ht="15.75" x14ac:dyDescent="0.25">
      <c r="A358" s="107" t="s">
        <v>321</v>
      </c>
      <c r="B358" s="107"/>
      <c r="C358" s="107"/>
      <c r="F358" s="5" t="s">
        <v>1</v>
      </c>
      <c r="I358" s="5" t="s">
        <v>1</v>
      </c>
      <c r="J358" s="45"/>
    </row>
    <row r="359" spans="1:10" x14ac:dyDescent="0.25">
      <c r="A359" s="10" t="s">
        <v>0</v>
      </c>
      <c r="B359" s="11" t="s">
        <v>1</v>
      </c>
      <c r="C359" s="10" t="s">
        <v>3</v>
      </c>
      <c r="E359" s="6" t="s">
        <v>10</v>
      </c>
      <c r="F359" s="1"/>
      <c r="H359" s="6" t="s">
        <v>10</v>
      </c>
      <c r="I359" s="1"/>
      <c r="J359" s="45"/>
    </row>
    <row r="360" spans="1:10" x14ac:dyDescent="0.25">
      <c r="A360" s="40"/>
      <c r="B360" s="41"/>
      <c r="C360" s="40"/>
      <c r="E360" t="s">
        <v>7</v>
      </c>
      <c r="F360" s="1">
        <v>16</v>
      </c>
      <c r="H360" t="s">
        <v>7</v>
      </c>
      <c r="I360" s="1">
        <v>16</v>
      </c>
      <c r="J360" s="45"/>
    </row>
    <row r="361" spans="1:10" x14ac:dyDescent="0.25">
      <c r="A361" s="14">
        <v>42330</v>
      </c>
      <c r="B361" s="42">
        <v>840</v>
      </c>
      <c r="C361" s="43" t="s">
        <v>627</v>
      </c>
      <c r="D361" s="34"/>
      <c r="E361" s="6" t="s">
        <v>243</v>
      </c>
      <c r="F361" s="1"/>
      <c r="H361" s="6" t="s">
        <v>243</v>
      </c>
      <c r="I361" s="1"/>
      <c r="J361" s="45"/>
    </row>
    <row r="362" spans="1:10" x14ac:dyDescent="0.25">
      <c r="A362" s="14">
        <v>42330</v>
      </c>
      <c r="B362" s="42">
        <v>1500</v>
      </c>
      <c r="C362" s="43" t="s">
        <v>640</v>
      </c>
      <c r="E362" t="s">
        <v>12</v>
      </c>
      <c r="F362" s="1">
        <v>9</v>
      </c>
      <c r="H362" t="s">
        <v>12</v>
      </c>
      <c r="I362" s="1">
        <v>9</v>
      </c>
      <c r="J362" s="45"/>
    </row>
    <row r="363" spans="1:10" x14ac:dyDescent="0.25">
      <c r="A363" s="14">
        <v>42330</v>
      </c>
      <c r="B363" s="42">
        <v>845</v>
      </c>
      <c r="C363" s="43" t="s">
        <v>629</v>
      </c>
      <c r="E363" s="6" t="s">
        <v>633</v>
      </c>
      <c r="F363" s="1"/>
      <c r="H363" s="6" t="s">
        <v>633</v>
      </c>
      <c r="I363" s="1"/>
      <c r="J363" s="45"/>
    </row>
    <row r="364" spans="1:10" x14ac:dyDescent="0.25">
      <c r="A364" s="14">
        <v>42330</v>
      </c>
      <c r="B364" s="42">
        <v>500</v>
      </c>
      <c r="C364" s="43" t="s">
        <v>4</v>
      </c>
      <c r="E364" t="s">
        <v>12</v>
      </c>
      <c r="F364" s="1">
        <v>9</v>
      </c>
      <c r="H364" t="s">
        <v>12</v>
      </c>
      <c r="I364" s="1">
        <v>9</v>
      </c>
      <c r="J364" s="45"/>
    </row>
    <row r="365" spans="1:10" x14ac:dyDescent="0.25">
      <c r="A365" s="14">
        <v>42330</v>
      </c>
      <c r="B365" s="42">
        <v>164</v>
      </c>
      <c r="C365" s="43" t="s">
        <v>628</v>
      </c>
      <c r="E365" s="6" t="s">
        <v>242</v>
      </c>
      <c r="F365" s="1"/>
      <c r="H365" s="6" t="s">
        <v>242</v>
      </c>
      <c r="I365" s="1"/>
      <c r="J365" s="45"/>
    </row>
    <row r="366" spans="1:10" x14ac:dyDescent="0.25">
      <c r="A366" s="14">
        <v>42330</v>
      </c>
      <c r="B366" s="42">
        <v>50</v>
      </c>
      <c r="C366" s="43" t="s">
        <v>631</v>
      </c>
      <c r="E366" t="s">
        <v>7</v>
      </c>
      <c r="F366" s="1">
        <v>16</v>
      </c>
      <c r="H366" t="s">
        <v>7</v>
      </c>
      <c r="I366" s="1">
        <v>16</v>
      </c>
      <c r="J366" s="45"/>
    </row>
    <row r="367" spans="1:10" ht="15.75" thickBot="1" x14ac:dyDescent="0.3">
      <c r="A367" s="14">
        <v>42330</v>
      </c>
      <c r="B367" s="42">
        <v>50</v>
      </c>
      <c r="C367" s="43" t="s">
        <v>632</v>
      </c>
      <c r="E367" s="6" t="s">
        <v>13</v>
      </c>
      <c r="F367" s="96">
        <f>SUM(F347:F366)</f>
        <v>50</v>
      </c>
      <c r="H367" s="6" t="s">
        <v>13</v>
      </c>
      <c r="I367" s="96">
        <f>SUM(I347:I366)</f>
        <v>50</v>
      </c>
      <c r="J367" s="45"/>
    </row>
    <row r="368" spans="1:10" ht="15.75" thickTop="1" x14ac:dyDescent="0.25">
      <c r="A368" s="26"/>
      <c r="B368" s="58"/>
      <c r="C368" s="28"/>
      <c r="F368" s="1"/>
      <c r="H368" s="6"/>
      <c r="I368" s="1"/>
    </row>
    <row r="369" spans="1:10" x14ac:dyDescent="0.25">
      <c r="A369" s="33" t="s">
        <v>16</v>
      </c>
      <c r="B369" s="38">
        <f>SUM(B361:B367)</f>
        <v>3949</v>
      </c>
      <c r="E369" s="6"/>
      <c r="F369" s="1"/>
      <c r="I369" s="1"/>
    </row>
    <row r="370" spans="1:10" x14ac:dyDescent="0.25">
      <c r="F370" s="1"/>
      <c r="H370" s="6"/>
      <c r="I370" s="1"/>
    </row>
    <row r="371" spans="1:10" x14ac:dyDescent="0.25">
      <c r="A371" s="16" t="s">
        <v>17</v>
      </c>
      <c r="B371" s="17">
        <v>11151.53</v>
      </c>
      <c r="E371" s="6"/>
      <c r="F371" s="1"/>
      <c r="I371" s="1"/>
    </row>
    <row r="372" spans="1:10" x14ac:dyDescent="0.25">
      <c r="A372" s="16" t="s">
        <v>18</v>
      </c>
      <c r="B372" s="18">
        <f>B369</f>
        <v>3949</v>
      </c>
      <c r="F372" s="1"/>
      <c r="H372" s="6"/>
      <c r="I372" s="1"/>
    </row>
    <row r="373" spans="1:10" x14ac:dyDescent="0.25">
      <c r="A373" s="16" t="s">
        <v>19</v>
      </c>
      <c r="B373" s="30">
        <f>B371-B372</f>
        <v>7202.5300000000007</v>
      </c>
      <c r="C373" s="36"/>
      <c r="E373" s="50"/>
      <c r="F373" s="27"/>
      <c r="G373" s="45"/>
      <c r="H373" s="45"/>
      <c r="I373" s="27"/>
    </row>
    <row r="374" spans="1:10" x14ac:dyDescent="0.25">
      <c r="A374" s="70" t="s">
        <v>636</v>
      </c>
      <c r="B374" s="71">
        <v>10000</v>
      </c>
      <c r="C374" s="31" t="s">
        <v>64</v>
      </c>
      <c r="D374" s="44"/>
      <c r="E374" s="44"/>
      <c r="F374" s="44"/>
      <c r="G374" s="44"/>
      <c r="H374" s="44"/>
      <c r="I374" s="44"/>
      <c r="J374" s="44"/>
    </row>
    <row r="375" spans="1:10" ht="15.75" thickBot="1" x14ac:dyDescent="0.3">
      <c r="A375" s="16" t="s">
        <v>35</v>
      </c>
      <c r="B375" s="19">
        <f>B373+B374</f>
        <v>17202.53</v>
      </c>
      <c r="E375" s="45"/>
      <c r="F375" s="27"/>
      <c r="H375" s="50"/>
      <c r="I375" s="27"/>
    </row>
    <row r="376" spans="1:10" ht="15.75" thickTop="1" x14ac:dyDescent="0.25">
      <c r="E376" s="45"/>
      <c r="F376" s="27"/>
      <c r="G376" s="45"/>
      <c r="H376" s="50"/>
      <c r="I376" s="52"/>
    </row>
    <row r="377" spans="1:10" x14ac:dyDescent="0.25">
      <c r="A377" s="103"/>
      <c r="B377" s="103"/>
      <c r="C377" s="103"/>
      <c r="E377" s="50"/>
      <c r="F377" s="52"/>
      <c r="G377" s="45"/>
      <c r="H377" s="45"/>
      <c r="I377" s="45"/>
    </row>
    <row r="378" spans="1:10" x14ac:dyDescent="0.25">
      <c r="A378" s="103" t="s">
        <v>637</v>
      </c>
      <c r="B378" s="103"/>
      <c r="C378" s="103"/>
    </row>
    <row r="379" spans="1:10" x14ac:dyDescent="0.25">
      <c r="F379" s="5"/>
      <c r="I379" s="5"/>
    </row>
    <row r="380" spans="1:10" ht="15.75" x14ac:dyDescent="0.25">
      <c r="A380" s="107" t="s">
        <v>321</v>
      </c>
      <c r="B380" s="107"/>
      <c r="C380" s="107"/>
      <c r="E380" s="50"/>
      <c r="F380" s="27"/>
      <c r="G380" s="45"/>
      <c r="H380" s="50"/>
      <c r="I380" s="27"/>
      <c r="J380" s="45"/>
    </row>
    <row r="381" spans="1:10" x14ac:dyDescent="0.25">
      <c r="A381" s="10" t="s">
        <v>0</v>
      </c>
      <c r="B381" s="11" t="s">
        <v>1</v>
      </c>
      <c r="C381" s="10" t="s">
        <v>3</v>
      </c>
      <c r="E381" s="45"/>
      <c r="F381" s="27"/>
      <c r="G381" s="45"/>
      <c r="H381" s="45"/>
      <c r="I381" s="27"/>
      <c r="J381" s="45"/>
    </row>
    <row r="382" spans="1:10" x14ac:dyDescent="0.25">
      <c r="A382" s="40"/>
      <c r="B382" s="41"/>
      <c r="C382" s="40"/>
      <c r="E382" s="45"/>
      <c r="F382" s="27"/>
      <c r="G382" s="45"/>
      <c r="H382" s="50"/>
      <c r="I382" s="27"/>
      <c r="J382" s="45"/>
    </row>
    <row r="383" spans="1:10" x14ac:dyDescent="0.25">
      <c r="A383" s="14">
        <v>42331</v>
      </c>
      <c r="B383" s="42">
        <v>290</v>
      </c>
      <c r="C383" s="43" t="s">
        <v>639</v>
      </c>
      <c r="D383" s="34"/>
      <c r="E383" s="50"/>
      <c r="F383" s="27"/>
      <c r="G383" s="45"/>
      <c r="H383" s="45"/>
      <c r="I383" s="27"/>
      <c r="J383" s="45"/>
    </row>
    <row r="384" spans="1:10" x14ac:dyDescent="0.25">
      <c r="A384" s="14">
        <v>42331</v>
      </c>
      <c r="B384" s="42">
        <v>264.75</v>
      </c>
      <c r="C384" s="43" t="s">
        <v>634</v>
      </c>
      <c r="E384" s="45"/>
      <c r="F384" s="27"/>
      <c r="G384" s="45"/>
      <c r="H384" s="50"/>
      <c r="I384" s="27"/>
      <c r="J384" s="45"/>
    </row>
    <row r="385" spans="1:10" x14ac:dyDescent="0.25">
      <c r="A385" s="14">
        <v>42331</v>
      </c>
      <c r="B385" s="42">
        <v>6934.31</v>
      </c>
      <c r="C385" s="43" t="s">
        <v>635</v>
      </c>
      <c r="E385" s="45"/>
      <c r="F385" s="27"/>
      <c r="G385" s="45"/>
      <c r="H385" s="50"/>
      <c r="I385" s="27"/>
      <c r="J385" s="45"/>
    </row>
    <row r="386" spans="1:10" x14ac:dyDescent="0.25">
      <c r="A386" s="26"/>
      <c r="B386" s="58"/>
      <c r="C386" s="28"/>
    </row>
    <row r="387" spans="1:10" x14ac:dyDescent="0.25">
      <c r="A387" s="33" t="s">
        <v>16</v>
      </c>
      <c r="B387" s="38">
        <f>SUM(B383:B385)</f>
        <v>7489.06</v>
      </c>
    </row>
    <row r="389" spans="1:10" x14ac:dyDescent="0.25">
      <c r="A389" s="16" t="s">
        <v>17</v>
      </c>
      <c r="B389" s="17">
        <v>17202.53</v>
      </c>
    </row>
    <row r="390" spans="1:10" x14ac:dyDescent="0.25">
      <c r="A390" s="16" t="s">
        <v>18</v>
      </c>
      <c r="B390" s="18">
        <f>B387</f>
        <v>7489.06</v>
      </c>
    </row>
    <row r="391" spans="1:10" x14ac:dyDescent="0.25">
      <c r="A391" s="16" t="s">
        <v>19</v>
      </c>
      <c r="B391" s="30">
        <f>B389-B390</f>
        <v>9713.4699999999975</v>
      </c>
      <c r="C391" s="36"/>
    </row>
    <row r="393" spans="1:10" x14ac:dyDescent="0.25">
      <c r="A393" s="103" t="s">
        <v>638</v>
      </c>
      <c r="B393" s="103"/>
      <c r="C393" s="103"/>
    </row>
    <row r="394" spans="1:10" x14ac:dyDescent="0.25">
      <c r="F394" s="5"/>
      <c r="I394" s="5"/>
    </row>
    <row r="395" spans="1:10" ht="15.75" x14ac:dyDescent="0.25">
      <c r="A395" s="107" t="s">
        <v>321</v>
      </c>
      <c r="B395" s="107"/>
      <c r="C395" s="107"/>
      <c r="E395" s="50"/>
      <c r="F395" s="27"/>
      <c r="G395" s="45"/>
      <c r="H395" s="50"/>
      <c r="I395" s="27"/>
      <c r="J395" s="45"/>
    </row>
    <row r="396" spans="1:10" x14ac:dyDescent="0.25">
      <c r="A396" s="10" t="s">
        <v>0</v>
      </c>
      <c r="B396" s="11" t="s">
        <v>1</v>
      </c>
      <c r="C396" s="10" t="s">
        <v>3</v>
      </c>
      <c r="E396" s="45"/>
      <c r="F396" s="27"/>
      <c r="G396" s="45"/>
      <c r="H396" s="45"/>
      <c r="I396" s="27"/>
      <c r="J396" s="45"/>
    </row>
    <row r="397" spans="1:10" x14ac:dyDescent="0.25">
      <c r="A397" s="40"/>
      <c r="B397" s="41"/>
      <c r="C397" s="40"/>
      <c r="E397" s="45"/>
      <c r="F397" s="27"/>
      <c r="G397" s="45"/>
      <c r="H397" s="50"/>
      <c r="I397" s="27"/>
      <c r="J397" s="45"/>
    </row>
    <row r="398" spans="1:10" x14ac:dyDescent="0.25">
      <c r="A398" s="14">
        <v>42333</v>
      </c>
      <c r="B398" s="42">
        <v>1240</v>
      </c>
      <c r="C398" s="43" t="s">
        <v>645</v>
      </c>
      <c r="D398" s="34"/>
      <c r="E398" s="50"/>
      <c r="F398" s="27"/>
      <c r="G398" s="45"/>
      <c r="H398" s="45"/>
      <c r="I398" s="27"/>
      <c r="J398" s="45"/>
    </row>
    <row r="399" spans="1:10" x14ac:dyDescent="0.25">
      <c r="A399" s="14">
        <v>42333</v>
      </c>
      <c r="B399" s="42">
        <v>330</v>
      </c>
      <c r="C399" s="43" t="s">
        <v>646</v>
      </c>
      <c r="E399" s="45"/>
      <c r="F399" s="27"/>
      <c r="G399" s="45"/>
      <c r="H399" s="50"/>
      <c r="I399" s="27"/>
      <c r="J399" s="45"/>
    </row>
    <row r="400" spans="1:10" x14ac:dyDescent="0.25">
      <c r="A400" s="26"/>
      <c r="B400" s="58"/>
      <c r="C400" s="28"/>
    </row>
    <row r="401" spans="1:3" x14ac:dyDescent="0.25">
      <c r="A401" s="33" t="s">
        <v>16</v>
      </c>
      <c r="B401" s="38">
        <f>SUM(B398:B399)</f>
        <v>1570</v>
      </c>
    </row>
    <row r="403" spans="1:3" x14ac:dyDescent="0.25">
      <c r="A403" s="16" t="s">
        <v>17</v>
      </c>
      <c r="B403" s="17">
        <v>9713.4699999999993</v>
      </c>
    </row>
    <row r="404" spans="1:3" x14ac:dyDescent="0.25">
      <c r="A404" s="16" t="s">
        <v>18</v>
      </c>
      <c r="B404" s="18">
        <f>B401</f>
        <v>1570</v>
      </c>
    </row>
    <row r="405" spans="1:3" x14ac:dyDescent="0.25">
      <c r="A405" s="16" t="s">
        <v>19</v>
      </c>
      <c r="B405" s="30">
        <f>B403-B404</f>
        <v>8143.4699999999993</v>
      </c>
      <c r="C405" s="36"/>
    </row>
    <row r="406" spans="1:3" x14ac:dyDescent="0.25">
      <c r="C406">
        <f>8143-4000</f>
        <v>4143</v>
      </c>
    </row>
  </sheetData>
  <mergeCells count="37">
    <mergeCell ref="A393:C393"/>
    <mergeCell ref="A395:C395"/>
    <mergeCell ref="A310:C310"/>
    <mergeCell ref="A312:C312"/>
    <mergeCell ref="A294:C294"/>
    <mergeCell ref="A296:C296"/>
    <mergeCell ref="A146:C146"/>
    <mergeCell ref="A148:C148"/>
    <mergeCell ref="A261:C261"/>
    <mergeCell ref="A263:C263"/>
    <mergeCell ref="A224:C224"/>
    <mergeCell ref="A226:C226"/>
    <mergeCell ref="A246:C246"/>
    <mergeCell ref="A244:C244"/>
    <mergeCell ref="A327:C327"/>
    <mergeCell ref="A329:C329"/>
    <mergeCell ref="A39:C39"/>
    <mergeCell ref="A1:C1"/>
    <mergeCell ref="A16:C16"/>
    <mergeCell ref="A98:C98"/>
    <mergeCell ref="A66:C66"/>
    <mergeCell ref="A80:C80"/>
    <mergeCell ref="A113:C113"/>
    <mergeCell ref="A115:C115"/>
    <mergeCell ref="A279:C279"/>
    <mergeCell ref="A281:C281"/>
    <mergeCell ref="A199:C199"/>
    <mergeCell ref="A201:C201"/>
    <mergeCell ref="A179:C179"/>
    <mergeCell ref="A181:C181"/>
    <mergeCell ref="A378:C378"/>
    <mergeCell ref="A380:C380"/>
    <mergeCell ref="A342:C342"/>
    <mergeCell ref="A344:C344"/>
    <mergeCell ref="A356:C356"/>
    <mergeCell ref="A358:C358"/>
    <mergeCell ref="A377:C377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MAY AND JUNE</vt:lpstr>
      <vt:lpstr>JULY</vt:lpstr>
      <vt:lpstr>AUGUST</vt:lpstr>
      <vt:lpstr>SEPTEMBER</vt:lpstr>
      <vt:lpstr>OCTOBER</vt:lpstr>
      <vt:lpstr>NOVEMBER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Carmie</dc:creator>
  <cp:lastModifiedBy>Carmie</cp:lastModifiedBy>
  <dcterms:created xsi:type="dcterms:W3CDTF">2015-08-12T12:50:17Z</dcterms:created>
  <dcterms:modified xsi:type="dcterms:W3CDTF">2015-11-25T16:47:15Z</dcterms:modified>
</cp:coreProperties>
</file>