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0" windowWidth="27795" windowHeight="11625" activeTab="14"/>
  </bookViews>
  <sheets>
    <sheet name="NOV 11" sheetId="19" r:id="rId1"/>
    <sheet name="NOV12" sheetId="20" r:id="rId2"/>
    <sheet name="NOV13" sheetId="22" r:id="rId3"/>
    <sheet name="NOV14" sheetId="21" r:id="rId4"/>
    <sheet name="NOV15" sheetId="23" r:id="rId5"/>
    <sheet name="NOV16" sheetId="24" r:id="rId6"/>
    <sheet name="NOV17" sheetId="25" r:id="rId7"/>
    <sheet name="NOV18" sheetId="26" r:id="rId8"/>
    <sheet name="NOV19" sheetId="27" r:id="rId9"/>
    <sheet name="NOV20" sheetId="29" r:id="rId10"/>
    <sheet name="NOV21" sheetId="30" r:id="rId11"/>
    <sheet name="NOV22" sheetId="31" r:id="rId12"/>
    <sheet name="NOV 23" sheetId="32" r:id="rId13"/>
    <sheet name="NOV 24" sheetId="33" r:id="rId14"/>
    <sheet name="NOV 25" sheetId="34" r:id="rId15"/>
  </sheets>
  <calcPr calcId="144525"/>
</workbook>
</file>

<file path=xl/calcChain.xml><?xml version="1.0" encoding="utf-8"?>
<calcChain xmlns="http://schemas.openxmlformats.org/spreadsheetml/2006/main">
  <c r="X16" i="34" l="1"/>
  <c r="R12" i="34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9" i="33"/>
  <c r="L18" i="33"/>
  <c r="L17" i="33"/>
  <c r="L16" i="33"/>
  <c r="L15" i="33"/>
  <c r="L14" i="33"/>
  <c r="L13" i="33"/>
  <c r="L12" i="33"/>
  <c r="L11" i="33"/>
  <c r="L10" i="33"/>
  <c r="L9" i="33"/>
  <c r="L8" i="33"/>
  <c r="L7" i="33"/>
  <c r="L6" i="33"/>
  <c r="L5" i="33"/>
  <c r="L38" i="34"/>
  <c r="L37" i="34"/>
  <c r="L36" i="34"/>
  <c r="L35" i="34"/>
  <c r="L34" i="34"/>
  <c r="L33" i="34"/>
  <c r="L32" i="34"/>
  <c r="L31" i="34"/>
  <c r="L30" i="34"/>
  <c r="L29" i="34"/>
  <c r="L28" i="34"/>
  <c r="L2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39" i="34" s="1"/>
  <c r="AQ39" i="34"/>
  <c r="AO39" i="34"/>
  <c r="AM39" i="34"/>
  <c r="AK39" i="34"/>
  <c r="AG39" i="34"/>
  <c r="AF39" i="34"/>
  <c r="AE39" i="34"/>
  <c r="AD39" i="34"/>
  <c r="AC39" i="34"/>
  <c r="AA39" i="34"/>
  <c r="Y39" i="34"/>
  <c r="W39" i="34"/>
  <c r="U39" i="34"/>
  <c r="S39" i="34"/>
  <c r="Q39" i="34"/>
  <c r="O39" i="34"/>
  <c r="M39" i="34"/>
  <c r="K39" i="34"/>
  <c r="I39" i="34"/>
  <c r="G39" i="34"/>
  <c r="E39" i="34"/>
  <c r="C39" i="34"/>
  <c r="AR38" i="34"/>
  <c r="AP38" i="34"/>
  <c r="AN38" i="34"/>
  <c r="AL38" i="34"/>
  <c r="AB38" i="34"/>
  <c r="Z38" i="34"/>
  <c r="X38" i="34"/>
  <c r="V38" i="34"/>
  <c r="T38" i="34"/>
  <c r="R38" i="34"/>
  <c r="P38" i="34"/>
  <c r="N38" i="34"/>
  <c r="J38" i="34"/>
  <c r="H38" i="34"/>
  <c r="F38" i="34"/>
  <c r="D38" i="34"/>
  <c r="AR37" i="34"/>
  <c r="AP37" i="34"/>
  <c r="AN37" i="34"/>
  <c r="AL37" i="34"/>
  <c r="AB37" i="34"/>
  <c r="Z37" i="34"/>
  <c r="X37" i="34"/>
  <c r="V37" i="34"/>
  <c r="T37" i="34"/>
  <c r="R37" i="34"/>
  <c r="P37" i="34"/>
  <c r="N37" i="34"/>
  <c r="J37" i="34"/>
  <c r="H37" i="34"/>
  <c r="F37" i="34"/>
  <c r="D37" i="34"/>
  <c r="AR36" i="34"/>
  <c r="AP36" i="34"/>
  <c r="AN36" i="34"/>
  <c r="AL36" i="34"/>
  <c r="AB36" i="34"/>
  <c r="Z36" i="34"/>
  <c r="X36" i="34"/>
  <c r="V36" i="34"/>
  <c r="T36" i="34"/>
  <c r="R36" i="34"/>
  <c r="P36" i="34"/>
  <c r="N36" i="34"/>
  <c r="J36" i="34"/>
  <c r="H36" i="34"/>
  <c r="F36" i="34"/>
  <c r="D36" i="34"/>
  <c r="AR35" i="34"/>
  <c r="AP35" i="34"/>
  <c r="AN35" i="34"/>
  <c r="AL35" i="34"/>
  <c r="AB35" i="34"/>
  <c r="Z35" i="34"/>
  <c r="X35" i="34"/>
  <c r="V35" i="34"/>
  <c r="T35" i="34"/>
  <c r="R35" i="34"/>
  <c r="P35" i="34"/>
  <c r="N35" i="34"/>
  <c r="J35" i="34"/>
  <c r="H35" i="34"/>
  <c r="F35" i="34"/>
  <c r="D35" i="34"/>
  <c r="AR34" i="34"/>
  <c r="AP34" i="34"/>
  <c r="AN34" i="34"/>
  <c r="AL34" i="34"/>
  <c r="AB34" i="34"/>
  <c r="Z34" i="34"/>
  <c r="X34" i="34"/>
  <c r="V34" i="34"/>
  <c r="T34" i="34"/>
  <c r="R34" i="34"/>
  <c r="P34" i="34"/>
  <c r="N34" i="34"/>
  <c r="J34" i="34"/>
  <c r="H34" i="34"/>
  <c r="F34" i="34"/>
  <c r="D34" i="34"/>
  <c r="AR33" i="34"/>
  <c r="AP33" i="34"/>
  <c r="AN33" i="34"/>
  <c r="AL33" i="34"/>
  <c r="AB33" i="34"/>
  <c r="Z33" i="34"/>
  <c r="X33" i="34"/>
  <c r="V33" i="34"/>
  <c r="T33" i="34"/>
  <c r="R33" i="34"/>
  <c r="P33" i="34"/>
  <c r="N33" i="34"/>
  <c r="J33" i="34"/>
  <c r="H33" i="34"/>
  <c r="F33" i="34"/>
  <c r="D33" i="34"/>
  <c r="AR32" i="34"/>
  <c r="AP32" i="34"/>
  <c r="AN32" i="34"/>
  <c r="AL32" i="34"/>
  <c r="AB32" i="34"/>
  <c r="Z32" i="34"/>
  <c r="X32" i="34"/>
  <c r="V32" i="34"/>
  <c r="T32" i="34"/>
  <c r="R32" i="34"/>
  <c r="P32" i="34"/>
  <c r="N32" i="34"/>
  <c r="J32" i="34"/>
  <c r="H32" i="34"/>
  <c r="F32" i="34"/>
  <c r="D32" i="34"/>
  <c r="AR31" i="34"/>
  <c r="AP31" i="34"/>
  <c r="AN31" i="34"/>
  <c r="AL31" i="34"/>
  <c r="AB31" i="34"/>
  <c r="Z31" i="34"/>
  <c r="X31" i="34"/>
  <c r="V31" i="34"/>
  <c r="T31" i="34"/>
  <c r="R31" i="34"/>
  <c r="P31" i="34"/>
  <c r="N31" i="34"/>
  <c r="J31" i="34"/>
  <c r="H31" i="34"/>
  <c r="F31" i="34"/>
  <c r="D31" i="34"/>
  <c r="AR30" i="34"/>
  <c r="AP30" i="34"/>
  <c r="AN30" i="34"/>
  <c r="AL30" i="34"/>
  <c r="AB30" i="34"/>
  <c r="Z30" i="34"/>
  <c r="X30" i="34"/>
  <c r="V30" i="34"/>
  <c r="T30" i="34"/>
  <c r="R30" i="34"/>
  <c r="P30" i="34"/>
  <c r="N30" i="34"/>
  <c r="J30" i="34"/>
  <c r="H30" i="34"/>
  <c r="F30" i="34"/>
  <c r="D30" i="34"/>
  <c r="AR29" i="34"/>
  <c r="AP29" i="34"/>
  <c r="AN29" i="34"/>
  <c r="AL29" i="34"/>
  <c r="AB29" i="34"/>
  <c r="Z29" i="34"/>
  <c r="X29" i="34"/>
  <c r="V29" i="34"/>
  <c r="T29" i="34"/>
  <c r="R29" i="34"/>
  <c r="P29" i="34"/>
  <c r="N29" i="34"/>
  <c r="J29" i="34"/>
  <c r="H29" i="34"/>
  <c r="F29" i="34"/>
  <c r="D29" i="34"/>
  <c r="AR28" i="34"/>
  <c r="AP28" i="34"/>
  <c r="AN28" i="34"/>
  <c r="AL28" i="34"/>
  <c r="AB28" i="34"/>
  <c r="Z28" i="34"/>
  <c r="X28" i="34"/>
  <c r="V28" i="34"/>
  <c r="T28" i="34"/>
  <c r="R28" i="34"/>
  <c r="P28" i="34"/>
  <c r="N28" i="34"/>
  <c r="J28" i="34"/>
  <c r="H28" i="34"/>
  <c r="F28" i="34"/>
  <c r="D28" i="34"/>
  <c r="AR27" i="34"/>
  <c r="AP27" i="34"/>
  <c r="AN27" i="34"/>
  <c r="AL27" i="34"/>
  <c r="AB27" i="34"/>
  <c r="Z27" i="34"/>
  <c r="X27" i="34"/>
  <c r="V27" i="34"/>
  <c r="T27" i="34"/>
  <c r="R27" i="34"/>
  <c r="P27" i="34"/>
  <c r="N27" i="34"/>
  <c r="J27" i="34"/>
  <c r="H27" i="34"/>
  <c r="F27" i="34"/>
  <c r="D27" i="34"/>
  <c r="AR26" i="34"/>
  <c r="AP26" i="34"/>
  <c r="AN26" i="34"/>
  <c r="AL26" i="34"/>
  <c r="AB26" i="34"/>
  <c r="Z26" i="34"/>
  <c r="X26" i="34"/>
  <c r="V26" i="34"/>
  <c r="T26" i="34"/>
  <c r="R26" i="34"/>
  <c r="P26" i="34"/>
  <c r="N26" i="34"/>
  <c r="J26" i="34"/>
  <c r="H26" i="34"/>
  <c r="F26" i="34"/>
  <c r="D26" i="34"/>
  <c r="AR25" i="34"/>
  <c r="AP25" i="34"/>
  <c r="AN25" i="34"/>
  <c r="AL25" i="34"/>
  <c r="AB25" i="34"/>
  <c r="Z25" i="34"/>
  <c r="X25" i="34"/>
  <c r="V25" i="34"/>
  <c r="T25" i="34"/>
  <c r="R25" i="34"/>
  <c r="P25" i="34"/>
  <c r="N25" i="34"/>
  <c r="J25" i="34"/>
  <c r="H25" i="34"/>
  <c r="F25" i="34"/>
  <c r="D25" i="34"/>
  <c r="AR24" i="34"/>
  <c r="AP24" i="34"/>
  <c r="AN24" i="34"/>
  <c r="AL24" i="34"/>
  <c r="AB24" i="34"/>
  <c r="Z24" i="34"/>
  <c r="X24" i="34"/>
  <c r="V24" i="34"/>
  <c r="T24" i="34"/>
  <c r="R24" i="34"/>
  <c r="P24" i="34"/>
  <c r="N24" i="34"/>
  <c r="J24" i="34"/>
  <c r="H24" i="34"/>
  <c r="F24" i="34"/>
  <c r="D24" i="34"/>
  <c r="AR23" i="34"/>
  <c r="AP23" i="34"/>
  <c r="AN23" i="34"/>
  <c r="AL23" i="34"/>
  <c r="AB23" i="34"/>
  <c r="Z23" i="34"/>
  <c r="X23" i="34"/>
  <c r="V23" i="34"/>
  <c r="T23" i="34"/>
  <c r="R23" i="34"/>
  <c r="P23" i="34"/>
  <c r="N23" i="34"/>
  <c r="J23" i="34"/>
  <c r="H23" i="34"/>
  <c r="F23" i="34"/>
  <c r="D23" i="34"/>
  <c r="AR22" i="34"/>
  <c r="AP22" i="34"/>
  <c r="AN22" i="34"/>
  <c r="AL22" i="34"/>
  <c r="AB22" i="34"/>
  <c r="Z22" i="34"/>
  <c r="X22" i="34"/>
  <c r="V22" i="34"/>
  <c r="T22" i="34"/>
  <c r="R22" i="34"/>
  <c r="P22" i="34"/>
  <c r="N22" i="34"/>
  <c r="J22" i="34"/>
  <c r="H22" i="34"/>
  <c r="F22" i="34"/>
  <c r="D22" i="34"/>
  <c r="AR21" i="34"/>
  <c r="AP21" i="34"/>
  <c r="AN21" i="34"/>
  <c r="AL21" i="34"/>
  <c r="AB21" i="34"/>
  <c r="X21" i="34"/>
  <c r="V21" i="34"/>
  <c r="T21" i="34"/>
  <c r="R21" i="34"/>
  <c r="P21" i="34"/>
  <c r="N21" i="34"/>
  <c r="J21" i="34"/>
  <c r="H21" i="34"/>
  <c r="F21" i="34"/>
  <c r="D21" i="34"/>
  <c r="AR20" i="34"/>
  <c r="AP20" i="34"/>
  <c r="AN20" i="34"/>
  <c r="AL20" i="34"/>
  <c r="AB20" i="34"/>
  <c r="Z20" i="34"/>
  <c r="X20" i="34"/>
  <c r="V20" i="34"/>
  <c r="T20" i="34"/>
  <c r="R20" i="34"/>
  <c r="P20" i="34"/>
  <c r="N20" i="34"/>
  <c r="J20" i="34"/>
  <c r="H20" i="34"/>
  <c r="F20" i="34"/>
  <c r="D20" i="34"/>
  <c r="AR19" i="34"/>
  <c r="AP19" i="34"/>
  <c r="AN19" i="34"/>
  <c r="AL19" i="34"/>
  <c r="AB19" i="34"/>
  <c r="Z19" i="34"/>
  <c r="X19" i="34"/>
  <c r="V19" i="34"/>
  <c r="T19" i="34"/>
  <c r="R19" i="34"/>
  <c r="P19" i="34"/>
  <c r="N19" i="34"/>
  <c r="J19" i="34"/>
  <c r="H19" i="34"/>
  <c r="F19" i="34"/>
  <c r="D19" i="34"/>
  <c r="AR18" i="34"/>
  <c r="AP18" i="34"/>
  <c r="AN18" i="34"/>
  <c r="AL18" i="34"/>
  <c r="AB18" i="34"/>
  <c r="Z18" i="34"/>
  <c r="X18" i="34"/>
  <c r="V18" i="34"/>
  <c r="T18" i="34"/>
  <c r="R18" i="34"/>
  <c r="P18" i="34"/>
  <c r="N18" i="34"/>
  <c r="J18" i="34"/>
  <c r="H18" i="34"/>
  <c r="F18" i="34"/>
  <c r="D18" i="34"/>
  <c r="AR17" i="34"/>
  <c r="AP17" i="34"/>
  <c r="AN17" i="34"/>
  <c r="AL17" i="34"/>
  <c r="AB17" i="34"/>
  <c r="Z17" i="34"/>
  <c r="X17" i="34"/>
  <c r="V17" i="34"/>
  <c r="T17" i="34"/>
  <c r="R17" i="34"/>
  <c r="P17" i="34"/>
  <c r="N17" i="34"/>
  <c r="J17" i="34"/>
  <c r="H17" i="34"/>
  <c r="F17" i="34"/>
  <c r="D17" i="34"/>
  <c r="AR16" i="34"/>
  <c r="AP16" i="34"/>
  <c r="AN16" i="34"/>
  <c r="AL16" i="34"/>
  <c r="AB16" i="34"/>
  <c r="Z16" i="34"/>
  <c r="V16" i="34"/>
  <c r="T16" i="34"/>
  <c r="R16" i="34"/>
  <c r="P16" i="34"/>
  <c r="N16" i="34"/>
  <c r="J16" i="34"/>
  <c r="H16" i="34"/>
  <c r="F16" i="34"/>
  <c r="D16" i="34"/>
  <c r="AR15" i="34"/>
  <c r="AP15" i="34"/>
  <c r="AN15" i="34"/>
  <c r="AL15" i="34"/>
  <c r="AB15" i="34"/>
  <c r="Z15" i="34"/>
  <c r="X15" i="34"/>
  <c r="V15" i="34"/>
  <c r="T15" i="34"/>
  <c r="R15" i="34"/>
  <c r="P15" i="34"/>
  <c r="N15" i="34"/>
  <c r="J15" i="34"/>
  <c r="H15" i="34"/>
  <c r="F15" i="34"/>
  <c r="D15" i="34"/>
  <c r="AR14" i="34"/>
  <c r="AP14" i="34"/>
  <c r="AN14" i="34"/>
  <c r="AL14" i="34"/>
  <c r="AB14" i="34"/>
  <c r="Z14" i="34"/>
  <c r="X14" i="34"/>
  <c r="V14" i="34"/>
  <c r="T14" i="34"/>
  <c r="R14" i="34"/>
  <c r="P14" i="34"/>
  <c r="N14" i="34"/>
  <c r="J14" i="34"/>
  <c r="H14" i="34"/>
  <c r="F14" i="34"/>
  <c r="D14" i="34"/>
  <c r="AR13" i="34"/>
  <c r="AR39" i="34" s="1"/>
  <c r="AP13" i="34"/>
  <c r="AN13" i="34"/>
  <c r="AL13" i="34"/>
  <c r="AB13" i="34"/>
  <c r="Z13" i="34"/>
  <c r="X13" i="34"/>
  <c r="V13" i="34"/>
  <c r="T13" i="34"/>
  <c r="R13" i="34"/>
  <c r="P13" i="34"/>
  <c r="N13" i="34"/>
  <c r="J13" i="34"/>
  <c r="H13" i="34"/>
  <c r="F13" i="34"/>
  <c r="D13" i="34"/>
  <c r="AR12" i="34"/>
  <c r="AP12" i="34"/>
  <c r="AN12" i="34"/>
  <c r="AL12" i="34"/>
  <c r="AB12" i="34"/>
  <c r="Z12" i="34"/>
  <c r="Z39" i="34" s="1"/>
  <c r="X12" i="34"/>
  <c r="V12" i="34"/>
  <c r="T12" i="34"/>
  <c r="P12" i="34"/>
  <c r="N12" i="34"/>
  <c r="J12" i="34"/>
  <c r="H12" i="34"/>
  <c r="F12" i="34"/>
  <c r="D12" i="34"/>
  <c r="AR11" i="34"/>
  <c r="AP11" i="34"/>
  <c r="AN11" i="34"/>
  <c r="AL11" i="34"/>
  <c r="AB11" i="34"/>
  <c r="Z11" i="34"/>
  <c r="X11" i="34"/>
  <c r="V11" i="34"/>
  <c r="T11" i="34"/>
  <c r="R11" i="34"/>
  <c r="P11" i="34"/>
  <c r="N11" i="34"/>
  <c r="J11" i="34"/>
  <c r="H11" i="34"/>
  <c r="F11" i="34"/>
  <c r="D11" i="34"/>
  <c r="AR10" i="34"/>
  <c r="AP10" i="34"/>
  <c r="AN10" i="34"/>
  <c r="AL10" i="34"/>
  <c r="AB10" i="34"/>
  <c r="Z10" i="34"/>
  <c r="X10" i="34"/>
  <c r="V10" i="34"/>
  <c r="T10" i="34"/>
  <c r="R10" i="34"/>
  <c r="P10" i="34"/>
  <c r="N10" i="34"/>
  <c r="J10" i="34"/>
  <c r="H10" i="34"/>
  <c r="F10" i="34"/>
  <c r="D10" i="34"/>
  <c r="AR9" i="34"/>
  <c r="AP9" i="34"/>
  <c r="AN9" i="34"/>
  <c r="AL9" i="34"/>
  <c r="AB9" i="34"/>
  <c r="Z9" i="34"/>
  <c r="X9" i="34"/>
  <c r="V9" i="34"/>
  <c r="T9" i="34"/>
  <c r="R9" i="34"/>
  <c r="P9" i="34"/>
  <c r="N9" i="34"/>
  <c r="J9" i="34"/>
  <c r="H9" i="34"/>
  <c r="F9" i="34"/>
  <c r="D9" i="34"/>
  <c r="AR8" i="34"/>
  <c r="AP8" i="34"/>
  <c r="AN8" i="34"/>
  <c r="AL8" i="34"/>
  <c r="AB8" i="34"/>
  <c r="Z8" i="34"/>
  <c r="X8" i="34"/>
  <c r="V8" i="34"/>
  <c r="T8" i="34"/>
  <c r="R8" i="34"/>
  <c r="P8" i="34"/>
  <c r="N8" i="34"/>
  <c r="J8" i="34"/>
  <c r="H8" i="34"/>
  <c r="F8" i="34"/>
  <c r="D8" i="34"/>
  <c r="AR7" i="34"/>
  <c r="AP7" i="34"/>
  <c r="AP39" i="34" s="1"/>
  <c r="AN7" i="34"/>
  <c r="AL7" i="34"/>
  <c r="AL39" i="34" s="1"/>
  <c r="AB7" i="34"/>
  <c r="Z7" i="34"/>
  <c r="X7" i="34"/>
  <c r="V7" i="34"/>
  <c r="T7" i="34"/>
  <c r="R7" i="34"/>
  <c r="P7" i="34"/>
  <c r="N7" i="34"/>
  <c r="J7" i="34"/>
  <c r="H7" i="34"/>
  <c r="F7" i="34"/>
  <c r="D7" i="34"/>
  <c r="AR6" i="34"/>
  <c r="AP6" i="34"/>
  <c r="AN6" i="34"/>
  <c r="AL6" i="34"/>
  <c r="AB6" i="34"/>
  <c r="Z6" i="34"/>
  <c r="X6" i="34"/>
  <c r="V6" i="34"/>
  <c r="T6" i="34"/>
  <c r="R6" i="34"/>
  <c r="P6" i="34"/>
  <c r="N6" i="34"/>
  <c r="J6" i="34"/>
  <c r="H6" i="34"/>
  <c r="F6" i="34"/>
  <c r="D6" i="34"/>
  <c r="AR5" i="34"/>
  <c r="AP5" i="34"/>
  <c r="AN5" i="34"/>
  <c r="AL5" i="34"/>
  <c r="AB5" i="34"/>
  <c r="Z5" i="34"/>
  <c r="X5" i="34"/>
  <c r="V5" i="34"/>
  <c r="T5" i="34"/>
  <c r="T39" i="34" s="1"/>
  <c r="R5" i="34"/>
  <c r="P5" i="34"/>
  <c r="P39" i="34" s="1"/>
  <c r="N5" i="34"/>
  <c r="J5" i="34"/>
  <c r="H5" i="34"/>
  <c r="H39" i="34" s="1"/>
  <c r="F5" i="34"/>
  <c r="F39" i="34" s="1"/>
  <c r="D5" i="34"/>
  <c r="AN39" i="34" l="1"/>
  <c r="D39" i="34"/>
  <c r="AB39" i="34"/>
  <c r="X39" i="34"/>
  <c r="AH39" i="34"/>
  <c r="V39" i="34"/>
  <c r="R39" i="34"/>
  <c r="N39" i="34"/>
  <c r="J39" i="34"/>
  <c r="R13" i="33"/>
  <c r="AI39" i="34" l="1"/>
  <c r="AI42" i="34" s="1"/>
  <c r="AQ39" i="33"/>
  <c r="AO39" i="33"/>
  <c r="AM39" i="33"/>
  <c r="AK39" i="33"/>
  <c r="AG39" i="33"/>
  <c r="AF39" i="33"/>
  <c r="AE39" i="33"/>
  <c r="AD39" i="33"/>
  <c r="AC39" i="33"/>
  <c r="AA39" i="33"/>
  <c r="Y39" i="33"/>
  <c r="W39" i="33"/>
  <c r="U39" i="33"/>
  <c r="S39" i="33"/>
  <c r="Q39" i="33"/>
  <c r="O39" i="33"/>
  <c r="M39" i="33"/>
  <c r="K39" i="33"/>
  <c r="I39" i="33"/>
  <c r="G39" i="33"/>
  <c r="F39" i="33"/>
  <c r="E39" i="33"/>
  <c r="C39" i="33"/>
  <c r="AR38" i="33"/>
  <c r="AP38" i="33"/>
  <c r="AN38" i="33"/>
  <c r="AL38" i="33"/>
  <c r="AB38" i="33"/>
  <c r="Z38" i="33"/>
  <c r="X38" i="33"/>
  <c r="V38" i="33"/>
  <c r="T38" i="33"/>
  <c r="R38" i="33"/>
  <c r="P38" i="33"/>
  <c r="N38" i="33"/>
  <c r="L39" i="33"/>
  <c r="J38" i="33"/>
  <c r="H38" i="33"/>
  <c r="F38" i="33"/>
  <c r="D38" i="33"/>
  <c r="AR37" i="33"/>
  <c r="AP37" i="33"/>
  <c r="AN37" i="33"/>
  <c r="AL37" i="33"/>
  <c r="AB37" i="33"/>
  <c r="Z37" i="33"/>
  <c r="X37" i="33"/>
  <c r="V37" i="33"/>
  <c r="T37" i="33"/>
  <c r="R37" i="33"/>
  <c r="P37" i="33"/>
  <c r="N37" i="33"/>
  <c r="J37" i="33"/>
  <c r="H37" i="33"/>
  <c r="F37" i="33"/>
  <c r="D37" i="33"/>
  <c r="AR36" i="33"/>
  <c r="AP36" i="33"/>
  <c r="AN36" i="33"/>
  <c r="AL36" i="33"/>
  <c r="AB36" i="33"/>
  <c r="Z36" i="33"/>
  <c r="X36" i="33"/>
  <c r="V36" i="33"/>
  <c r="T36" i="33"/>
  <c r="R36" i="33"/>
  <c r="P36" i="33"/>
  <c r="N36" i="33"/>
  <c r="J36" i="33"/>
  <c r="H36" i="33"/>
  <c r="F36" i="33"/>
  <c r="D36" i="33"/>
  <c r="AR35" i="33"/>
  <c r="AP35" i="33"/>
  <c r="AN35" i="33"/>
  <c r="AL35" i="33"/>
  <c r="AB35" i="33"/>
  <c r="Z35" i="33"/>
  <c r="X35" i="33"/>
  <c r="V35" i="33"/>
  <c r="T35" i="33"/>
  <c r="R35" i="33"/>
  <c r="P35" i="33"/>
  <c r="N35" i="33"/>
  <c r="J35" i="33"/>
  <c r="H35" i="33"/>
  <c r="F35" i="33"/>
  <c r="D35" i="33"/>
  <c r="AR34" i="33"/>
  <c r="AP34" i="33"/>
  <c r="AN34" i="33"/>
  <c r="AL34" i="33"/>
  <c r="AB34" i="33"/>
  <c r="Z34" i="33"/>
  <c r="X34" i="33"/>
  <c r="V34" i="33"/>
  <c r="T34" i="33"/>
  <c r="R34" i="33"/>
  <c r="P34" i="33"/>
  <c r="N34" i="33"/>
  <c r="J34" i="33"/>
  <c r="H34" i="33"/>
  <c r="F34" i="33"/>
  <c r="D34" i="33"/>
  <c r="AR33" i="33"/>
  <c r="AP33" i="33"/>
  <c r="AN33" i="33"/>
  <c r="AL33" i="33"/>
  <c r="AB33" i="33"/>
  <c r="Z33" i="33"/>
  <c r="X33" i="33"/>
  <c r="V33" i="33"/>
  <c r="T33" i="33"/>
  <c r="R33" i="33"/>
  <c r="P33" i="33"/>
  <c r="N33" i="33"/>
  <c r="J33" i="33"/>
  <c r="H33" i="33"/>
  <c r="F33" i="33"/>
  <c r="D33" i="33"/>
  <c r="AR32" i="33"/>
  <c r="AP32" i="33"/>
  <c r="AN32" i="33"/>
  <c r="AL32" i="33"/>
  <c r="AB32" i="33"/>
  <c r="Z32" i="33"/>
  <c r="X32" i="33"/>
  <c r="V32" i="33"/>
  <c r="T32" i="33"/>
  <c r="R32" i="33"/>
  <c r="P32" i="33"/>
  <c r="N32" i="33"/>
  <c r="J32" i="33"/>
  <c r="H32" i="33"/>
  <c r="F32" i="33"/>
  <c r="D32" i="33"/>
  <c r="AR31" i="33"/>
  <c r="AP31" i="33"/>
  <c r="AN31" i="33"/>
  <c r="AL31" i="33"/>
  <c r="AB31" i="33"/>
  <c r="Z31" i="33"/>
  <c r="X31" i="33"/>
  <c r="V31" i="33"/>
  <c r="T31" i="33"/>
  <c r="R31" i="33"/>
  <c r="P31" i="33"/>
  <c r="N31" i="33"/>
  <c r="J31" i="33"/>
  <c r="H31" i="33"/>
  <c r="F31" i="33"/>
  <c r="D31" i="33"/>
  <c r="AR30" i="33"/>
  <c r="AP30" i="33"/>
  <c r="AN30" i="33"/>
  <c r="AL30" i="33"/>
  <c r="AB30" i="33"/>
  <c r="Z30" i="33"/>
  <c r="X30" i="33"/>
  <c r="V30" i="33"/>
  <c r="T30" i="33"/>
  <c r="R30" i="33"/>
  <c r="P30" i="33"/>
  <c r="N30" i="33"/>
  <c r="J30" i="33"/>
  <c r="H30" i="33"/>
  <c r="F30" i="33"/>
  <c r="D30" i="33"/>
  <c r="AR29" i="33"/>
  <c r="AP29" i="33"/>
  <c r="AN29" i="33"/>
  <c r="AL29" i="33"/>
  <c r="AB29" i="33"/>
  <c r="Z29" i="33"/>
  <c r="X29" i="33"/>
  <c r="V29" i="33"/>
  <c r="T29" i="33"/>
  <c r="R29" i="33"/>
  <c r="P29" i="33"/>
  <c r="N29" i="33"/>
  <c r="J29" i="33"/>
  <c r="H29" i="33"/>
  <c r="F29" i="33"/>
  <c r="D29" i="33"/>
  <c r="AR28" i="33"/>
  <c r="AP28" i="33"/>
  <c r="AN28" i="33"/>
  <c r="AL28" i="33"/>
  <c r="AB28" i="33"/>
  <c r="Z28" i="33"/>
  <c r="X28" i="33"/>
  <c r="V28" i="33"/>
  <c r="T28" i="33"/>
  <c r="R28" i="33"/>
  <c r="P28" i="33"/>
  <c r="N28" i="33"/>
  <c r="J28" i="33"/>
  <c r="H28" i="33"/>
  <c r="F28" i="33"/>
  <c r="D28" i="33"/>
  <c r="AR27" i="33"/>
  <c r="AP27" i="33"/>
  <c r="AN27" i="33"/>
  <c r="AL27" i="33"/>
  <c r="AB27" i="33"/>
  <c r="Z27" i="33"/>
  <c r="X27" i="33"/>
  <c r="V27" i="33"/>
  <c r="T27" i="33"/>
  <c r="R27" i="33"/>
  <c r="P27" i="33"/>
  <c r="N27" i="33"/>
  <c r="J27" i="33"/>
  <c r="H27" i="33"/>
  <c r="F27" i="33"/>
  <c r="D27" i="33"/>
  <c r="AR26" i="33"/>
  <c r="AP26" i="33"/>
  <c r="AN26" i="33"/>
  <c r="AL26" i="33"/>
  <c r="AB26" i="33"/>
  <c r="Z26" i="33"/>
  <c r="X26" i="33"/>
  <c r="V26" i="33"/>
  <c r="T26" i="33"/>
  <c r="R26" i="33"/>
  <c r="P26" i="33"/>
  <c r="N26" i="33"/>
  <c r="J26" i="33"/>
  <c r="H26" i="33"/>
  <c r="F26" i="33"/>
  <c r="D26" i="33"/>
  <c r="AR25" i="33"/>
  <c r="AP25" i="33"/>
  <c r="AN25" i="33"/>
  <c r="AL25" i="33"/>
  <c r="AB25" i="33"/>
  <c r="Z25" i="33"/>
  <c r="X25" i="33"/>
  <c r="V25" i="33"/>
  <c r="T25" i="33"/>
  <c r="R25" i="33"/>
  <c r="P25" i="33"/>
  <c r="N25" i="33"/>
  <c r="J25" i="33"/>
  <c r="H25" i="33"/>
  <c r="F25" i="33"/>
  <c r="D25" i="33"/>
  <c r="AR24" i="33"/>
  <c r="AP24" i="33"/>
  <c r="AN24" i="33"/>
  <c r="AL24" i="33"/>
  <c r="AB24" i="33"/>
  <c r="Z24" i="33"/>
  <c r="X24" i="33"/>
  <c r="V24" i="33"/>
  <c r="T24" i="33"/>
  <c r="R24" i="33"/>
  <c r="P24" i="33"/>
  <c r="N24" i="33"/>
  <c r="J24" i="33"/>
  <c r="H24" i="33"/>
  <c r="F24" i="33"/>
  <c r="D24" i="33"/>
  <c r="AR23" i="33"/>
  <c r="AP23" i="33"/>
  <c r="AN23" i="33"/>
  <c r="AL23" i="33"/>
  <c r="AB23" i="33"/>
  <c r="Z23" i="33"/>
  <c r="X23" i="33"/>
  <c r="V23" i="33"/>
  <c r="T23" i="33"/>
  <c r="R23" i="33"/>
  <c r="P23" i="33"/>
  <c r="N23" i="33"/>
  <c r="J23" i="33"/>
  <c r="H23" i="33"/>
  <c r="F23" i="33"/>
  <c r="D23" i="33"/>
  <c r="AR22" i="33"/>
  <c r="AP22" i="33"/>
  <c r="AN22" i="33"/>
  <c r="AL22" i="33"/>
  <c r="AB22" i="33"/>
  <c r="Z22" i="33"/>
  <c r="X22" i="33"/>
  <c r="V22" i="33"/>
  <c r="V39" i="33" s="1"/>
  <c r="T22" i="33"/>
  <c r="R22" i="33"/>
  <c r="P22" i="33"/>
  <c r="N22" i="33"/>
  <c r="N39" i="33" s="1"/>
  <c r="J22" i="33"/>
  <c r="H22" i="33"/>
  <c r="F22" i="33"/>
  <c r="D22" i="33"/>
  <c r="AR21" i="33"/>
  <c r="AP21" i="33"/>
  <c r="AN21" i="33"/>
  <c r="AN39" i="33" s="1"/>
  <c r="AL21" i="33"/>
  <c r="AB21" i="33"/>
  <c r="X21" i="33"/>
  <c r="V21" i="33"/>
  <c r="T21" i="33"/>
  <c r="R21" i="33"/>
  <c r="P21" i="33"/>
  <c r="N21" i="33"/>
  <c r="J21" i="33"/>
  <c r="H21" i="33"/>
  <c r="F21" i="33"/>
  <c r="D21" i="33"/>
  <c r="AR20" i="33"/>
  <c r="AP20" i="33"/>
  <c r="AN20" i="33"/>
  <c r="AL20" i="33"/>
  <c r="AB20" i="33"/>
  <c r="Z20" i="33"/>
  <c r="X20" i="33"/>
  <c r="V20" i="33"/>
  <c r="T20" i="33"/>
  <c r="R20" i="33"/>
  <c r="P20" i="33"/>
  <c r="N20" i="33"/>
  <c r="J20" i="33"/>
  <c r="H20" i="33"/>
  <c r="F20" i="33"/>
  <c r="D20" i="33"/>
  <c r="AR19" i="33"/>
  <c r="AP19" i="33"/>
  <c r="AN19" i="33"/>
  <c r="AL19" i="33"/>
  <c r="AB19" i="33"/>
  <c r="Z19" i="33"/>
  <c r="X19" i="33"/>
  <c r="V19" i="33"/>
  <c r="T19" i="33"/>
  <c r="R19" i="33"/>
  <c r="P19" i="33"/>
  <c r="N19" i="33"/>
  <c r="J19" i="33"/>
  <c r="H19" i="33"/>
  <c r="F19" i="33"/>
  <c r="D19" i="33"/>
  <c r="AR18" i="33"/>
  <c r="AP18" i="33"/>
  <c r="AN18" i="33"/>
  <c r="AL18" i="33"/>
  <c r="AB18" i="33"/>
  <c r="Z18" i="33"/>
  <c r="X18" i="33"/>
  <c r="V18" i="33"/>
  <c r="T18" i="33"/>
  <c r="R18" i="33"/>
  <c r="P18" i="33"/>
  <c r="N18" i="33"/>
  <c r="J18" i="33"/>
  <c r="H18" i="33"/>
  <c r="F18" i="33"/>
  <c r="D18" i="33"/>
  <c r="AR17" i="33"/>
  <c r="AP17" i="33"/>
  <c r="AN17" i="33"/>
  <c r="AL17" i="33"/>
  <c r="AB17" i="33"/>
  <c r="Z17" i="33"/>
  <c r="X17" i="33"/>
  <c r="V17" i="33"/>
  <c r="T17" i="33"/>
  <c r="R17" i="33"/>
  <c r="P17" i="33"/>
  <c r="P39" i="33" s="1"/>
  <c r="N17" i="33"/>
  <c r="J17" i="33"/>
  <c r="H17" i="33"/>
  <c r="F17" i="33"/>
  <c r="D17" i="33"/>
  <c r="AR16" i="33"/>
  <c r="AP16" i="33"/>
  <c r="AN16" i="33"/>
  <c r="AL16" i="33"/>
  <c r="AB16" i="33"/>
  <c r="Z16" i="33"/>
  <c r="V16" i="33"/>
  <c r="T16" i="33"/>
  <c r="R16" i="33"/>
  <c r="P16" i="33"/>
  <c r="N16" i="33"/>
  <c r="J16" i="33"/>
  <c r="H16" i="33"/>
  <c r="F16" i="33"/>
  <c r="D16" i="33"/>
  <c r="AR15" i="33"/>
  <c r="AP15" i="33"/>
  <c r="AN15" i="33"/>
  <c r="AL15" i="33"/>
  <c r="AB15" i="33"/>
  <c r="Z15" i="33"/>
  <c r="X15" i="33"/>
  <c r="V15" i="33"/>
  <c r="T15" i="33"/>
  <c r="R15" i="33"/>
  <c r="P15" i="33"/>
  <c r="N15" i="33"/>
  <c r="J15" i="33"/>
  <c r="H15" i="33"/>
  <c r="F15" i="33"/>
  <c r="D15" i="33"/>
  <c r="AR14" i="33"/>
  <c r="AP14" i="33"/>
  <c r="AN14" i="33"/>
  <c r="AL14" i="33"/>
  <c r="AB14" i="33"/>
  <c r="Z14" i="33"/>
  <c r="X14" i="33"/>
  <c r="V14" i="33"/>
  <c r="T14" i="33"/>
  <c r="R14" i="33"/>
  <c r="P14" i="33"/>
  <c r="N14" i="33"/>
  <c r="J14" i="33"/>
  <c r="H14" i="33"/>
  <c r="F14" i="33"/>
  <c r="D14" i="33"/>
  <c r="AR13" i="33"/>
  <c r="AP13" i="33"/>
  <c r="AN13" i="33"/>
  <c r="AL13" i="33"/>
  <c r="AB13" i="33"/>
  <c r="Z13" i="33"/>
  <c r="X13" i="33"/>
  <c r="V13" i="33"/>
  <c r="T13" i="33"/>
  <c r="P13" i="33"/>
  <c r="N13" i="33"/>
  <c r="J13" i="33"/>
  <c r="H13" i="33"/>
  <c r="F13" i="33"/>
  <c r="D13" i="33"/>
  <c r="AR12" i="33"/>
  <c r="AP12" i="33"/>
  <c r="AN12" i="33"/>
  <c r="AL12" i="33"/>
  <c r="AB12" i="33"/>
  <c r="Z12" i="33"/>
  <c r="X12" i="33"/>
  <c r="V12" i="33"/>
  <c r="T12" i="33"/>
  <c r="P12" i="33"/>
  <c r="N12" i="33"/>
  <c r="J12" i="33"/>
  <c r="H12" i="33"/>
  <c r="F12" i="33"/>
  <c r="D12" i="33"/>
  <c r="AR11" i="33"/>
  <c r="AP11" i="33"/>
  <c r="AN11" i="33"/>
  <c r="AL11" i="33"/>
  <c r="AB11" i="33"/>
  <c r="Z11" i="33"/>
  <c r="X11" i="33"/>
  <c r="V11" i="33"/>
  <c r="T11" i="33"/>
  <c r="R11" i="33"/>
  <c r="P11" i="33"/>
  <c r="N11" i="33"/>
  <c r="J11" i="33"/>
  <c r="H11" i="33"/>
  <c r="F11" i="33"/>
  <c r="D11" i="33"/>
  <c r="AR10" i="33"/>
  <c r="AP10" i="33"/>
  <c r="AN10" i="33"/>
  <c r="AL10" i="33"/>
  <c r="AB10" i="33"/>
  <c r="Z10" i="33"/>
  <c r="X10" i="33"/>
  <c r="V10" i="33"/>
  <c r="T10" i="33"/>
  <c r="R10" i="33"/>
  <c r="P10" i="33"/>
  <c r="N10" i="33"/>
  <c r="J10" i="33"/>
  <c r="H10" i="33"/>
  <c r="F10" i="33"/>
  <c r="D10" i="33"/>
  <c r="AR9" i="33"/>
  <c r="AP9" i="33"/>
  <c r="AN9" i="33"/>
  <c r="AL9" i="33"/>
  <c r="AB9" i="33"/>
  <c r="Z9" i="33"/>
  <c r="X9" i="33"/>
  <c r="V9" i="33"/>
  <c r="T9" i="33"/>
  <c r="R9" i="33"/>
  <c r="P9" i="33"/>
  <c r="N9" i="33"/>
  <c r="J9" i="33"/>
  <c r="H9" i="33"/>
  <c r="F9" i="33"/>
  <c r="D9" i="33"/>
  <c r="AR8" i="33"/>
  <c r="AP8" i="33"/>
  <c r="AN8" i="33"/>
  <c r="AL8" i="33"/>
  <c r="AB8" i="33"/>
  <c r="Z8" i="33"/>
  <c r="X8" i="33"/>
  <c r="V8" i="33"/>
  <c r="T8" i="33"/>
  <c r="R8" i="33"/>
  <c r="P8" i="33"/>
  <c r="N8" i="33"/>
  <c r="J8" i="33"/>
  <c r="H8" i="33"/>
  <c r="F8" i="33"/>
  <c r="D8" i="33"/>
  <c r="AR7" i="33"/>
  <c r="AP7" i="33"/>
  <c r="AP39" i="33" s="1"/>
  <c r="AN7" i="33"/>
  <c r="AL7" i="33"/>
  <c r="AB7" i="33"/>
  <c r="Z7" i="33"/>
  <c r="X7" i="33"/>
  <c r="V7" i="33"/>
  <c r="T7" i="33"/>
  <c r="R7" i="33"/>
  <c r="P7" i="33"/>
  <c r="N7" i="33"/>
  <c r="J7" i="33"/>
  <c r="H7" i="33"/>
  <c r="F7" i="33"/>
  <c r="D7" i="33"/>
  <c r="AR6" i="33"/>
  <c r="AP6" i="33"/>
  <c r="AN6" i="33"/>
  <c r="AL6" i="33"/>
  <c r="AB6" i="33"/>
  <c r="Z6" i="33"/>
  <c r="X6" i="33"/>
  <c r="V6" i="33"/>
  <c r="T6" i="33"/>
  <c r="R6" i="33"/>
  <c r="P6" i="33"/>
  <c r="N6" i="33"/>
  <c r="J6" i="33"/>
  <c r="H6" i="33"/>
  <c r="F6" i="33"/>
  <c r="D6" i="33"/>
  <c r="AR5" i="33"/>
  <c r="AP5" i="33"/>
  <c r="AN5" i="33"/>
  <c r="AL5" i="33"/>
  <c r="AB5" i="33"/>
  <c r="Z5" i="33"/>
  <c r="Z39" i="33" s="1"/>
  <c r="X5" i="33"/>
  <c r="V5" i="33"/>
  <c r="T5" i="33"/>
  <c r="R5" i="33"/>
  <c r="P5" i="33"/>
  <c r="N5" i="33"/>
  <c r="J5" i="33"/>
  <c r="H5" i="33"/>
  <c r="H39" i="33" s="1"/>
  <c r="F5" i="33"/>
  <c r="D5" i="33"/>
  <c r="D39" i="33" s="1"/>
  <c r="AI43" i="32"/>
  <c r="J39" i="33" l="1"/>
  <c r="R39" i="33"/>
  <c r="AR39" i="33"/>
  <c r="AL39" i="33"/>
  <c r="AH39" i="33"/>
  <c r="AB39" i="33"/>
  <c r="X39" i="33"/>
  <c r="T39" i="33"/>
  <c r="AI41" i="31"/>
  <c r="AI39" i="33" l="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4" i="32"/>
  <c r="AR13" i="32"/>
  <c r="AR12" i="32"/>
  <c r="AR11" i="32"/>
  <c r="AR10" i="32"/>
  <c r="AR9" i="32"/>
  <c r="AR8" i="32"/>
  <c r="AR7" i="32"/>
  <c r="AR6" i="32"/>
  <c r="AR5" i="32"/>
  <c r="AR15" i="32"/>
  <c r="AP5" i="32"/>
  <c r="AP39" i="32" s="1"/>
  <c r="AP6" i="32"/>
  <c r="AP7" i="32"/>
  <c r="AP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6" i="32"/>
  <c r="AP37" i="32"/>
  <c r="AP38" i="32"/>
  <c r="AQ39" i="32"/>
  <c r="AR39" i="32" l="1"/>
  <c r="X8" i="32" l="1"/>
  <c r="AO39" i="32"/>
  <c r="AM39" i="32"/>
  <c r="AK39" i="32"/>
  <c r="AG39" i="32"/>
  <c r="AF39" i="32"/>
  <c r="AE39" i="32"/>
  <c r="AD39" i="32"/>
  <c r="AC39" i="32"/>
  <c r="AA39" i="32"/>
  <c r="Y39" i="32"/>
  <c r="W39" i="32"/>
  <c r="U39" i="32"/>
  <c r="S39" i="32"/>
  <c r="Q39" i="32"/>
  <c r="O39" i="32"/>
  <c r="M39" i="32"/>
  <c r="K39" i="32"/>
  <c r="I39" i="32"/>
  <c r="G39" i="32"/>
  <c r="E39" i="32"/>
  <c r="C39" i="32"/>
  <c r="AN38" i="32"/>
  <c r="AL38" i="32"/>
  <c r="AB38" i="32"/>
  <c r="Z38" i="32"/>
  <c r="X38" i="32"/>
  <c r="V38" i="32"/>
  <c r="T38" i="32"/>
  <c r="R38" i="32"/>
  <c r="P38" i="32"/>
  <c r="N38" i="32"/>
  <c r="L38" i="32"/>
  <c r="J38" i="32"/>
  <c r="H38" i="32"/>
  <c r="F38" i="32"/>
  <c r="D38" i="32"/>
  <c r="AN37" i="32"/>
  <c r="AL37" i="32"/>
  <c r="AB37" i="32"/>
  <c r="Z37" i="32"/>
  <c r="X37" i="32"/>
  <c r="V37" i="32"/>
  <c r="T37" i="32"/>
  <c r="R37" i="32"/>
  <c r="P37" i="32"/>
  <c r="N37" i="32"/>
  <c r="J37" i="32"/>
  <c r="H37" i="32"/>
  <c r="F37" i="32"/>
  <c r="D37" i="32"/>
  <c r="AN36" i="32"/>
  <c r="AL36" i="32"/>
  <c r="AB36" i="32"/>
  <c r="Z36" i="32"/>
  <c r="X36" i="32"/>
  <c r="V36" i="32"/>
  <c r="T36" i="32"/>
  <c r="R36" i="32"/>
  <c r="P36" i="32"/>
  <c r="N36" i="32"/>
  <c r="J36" i="32"/>
  <c r="H36" i="32"/>
  <c r="F36" i="32"/>
  <c r="D36" i="32"/>
  <c r="AN35" i="32"/>
  <c r="AL35" i="32"/>
  <c r="AB35" i="32"/>
  <c r="Z35" i="32"/>
  <c r="X35" i="32"/>
  <c r="V35" i="32"/>
  <c r="T35" i="32"/>
  <c r="R35" i="32"/>
  <c r="P35" i="32"/>
  <c r="N35" i="32"/>
  <c r="J35" i="32"/>
  <c r="H35" i="32"/>
  <c r="F35" i="32"/>
  <c r="D35" i="32"/>
  <c r="AN34" i="32"/>
  <c r="AL34" i="32"/>
  <c r="AB34" i="32"/>
  <c r="Z34" i="32"/>
  <c r="X34" i="32"/>
  <c r="V34" i="32"/>
  <c r="T34" i="32"/>
  <c r="R34" i="32"/>
  <c r="P34" i="32"/>
  <c r="N34" i="32"/>
  <c r="J34" i="32"/>
  <c r="H34" i="32"/>
  <c r="F34" i="32"/>
  <c r="D34" i="32"/>
  <c r="AN33" i="32"/>
  <c r="AL33" i="32"/>
  <c r="AB33" i="32"/>
  <c r="Z33" i="32"/>
  <c r="X33" i="32"/>
  <c r="V33" i="32"/>
  <c r="T33" i="32"/>
  <c r="R33" i="32"/>
  <c r="P33" i="32"/>
  <c r="N33" i="32"/>
  <c r="J33" i="32"/>
  <c r="H33" i="32"/>
  <c r="F33" i="32"/>
  <c r="D33" i="32"/>
  <c r="AN32" i="32"/>
  <c r="AL32" i="32"/>
  <c r="AB32" i="32"/>
  <c r="Z32" i="32"/>
  <c r="X32" i="32"/>
  <c r="V32" i="32"/>
  <c r="T32" i="32"/>
  <c r="R32" i="32"/>
  <c r="P32" i="32"/>
  <c r="N32" i="32"/>
  <c r="J32" i="32"/>
  <c r="H32" i="32"/>
  <c r="F32" i="32"/>
  <c r="D32" i="32"/>
  <c r="AN31" i="32"/>
  <c r="AL31" i="32"/>
  <c r="AB31" i="32"/>
  <c r="Z31" i="32"/>
  <c r="X31" i="32"/>
  <c r="V31" i="32"/>
  <c r="T31" i="32"/>
  <c r="R31" i="32"/>
  <c r="P31" i="32"/>
  <c r="N31" i="32"/>
  <c r="J31" i="32"/>
  <c r="H31" i="32"/>
  <c r="F31" i="32"/>
  <c r="D31" i="32"/>
  <c r="AN30" i="32"/>
  <c r="AL30" i="32"/>
  <c r="AB30" i="32"/>
  <c r="Z30" i="32"/>
  <c r="X30" i="32"/>
  <c r="V30" i="32"/>
  <c r="T30" i="32"/>
  <c r="R30" i="32"/>
  <c r="P30" i="32"/>
  <c r="N30" i="32"/>
  <c r="J30" i="32"/>
  <c r="H30" i="32"/>
  <c r="F30" i="32"/>
  <c r="D30" i="32"/>
  <c r="AN29" i="32"/>
  <c r="AL29" i="32"/>
  <c r="AB29" i="32"/>
  <c r="Z29" i="32"/>
  <c r="X29" i="32"/>
  <c r="V29" i="32"/>
  <c r="T29" i="32"/>
  <c r="R29" i="32"/>
  <c r="P29" i="32"/>
  <c r="N29" i="32"/>
  <c r="J29" i="32"/>
  <c r="H29" i="32"/>
  <c r="F29" i="32"/>
  <c r="D29" i="32"/>
  <c r="AN28" i="32"/>
  <c r="AL28" i="32"/>
  <c r="AB28" i="32"/>
  <c r="Z28" i="32"/>
  <c r="X28" i="32"/>
  <c r="V28" i="32"/>
  <c r="T28" i="32"/>
  <c r="R28" i="32"/>
  <c r="P28" i="32"/>
  <c r="N28" i="32"/>
  <c r="J28" i="32"/>
  <c r="H28" i="32"/>
  <c r="F28" i="32"/>
  <c r="D28" i="32"/>
  <c r="AN27" i="32"/>
  <c r="AL27" i="32"/>
  <c r="AB27" i="32"/>
  <c r="Z27" i="32"/>
  <c r="X27" i="32"/>
  <c r="V27" i="32"/>
  <c r="T27" i="32"/>
  <c r="R27" i="32"/>
  <c r="P27" i="32"/>
  <c r="N27" i="32"/>
  <c r="J27" i="32"/>
  <c r="H27" i="32"/>
  <c r="F27" i="32"/>
  <c r="D27" i="32"/>
  <c r="AN26" i="32"/>
  <c r="AL26" i="32"/>
  <c r="AB26" i="32"/>
  <c r="Z26" i="32"/>
  <c r="X26" i="32"/>
  <c r="V26" i="32"/>
  <c r="T26" i="32"/>
  <c r="R26" i="32"/>
  <c r="P26" i="32"/>
  <c r="N26" i="32"/>
  <c r="J26" i="32"/>
  <c r="H26" i="32"/>
  <c r="F26" i="32"/>
  <c r="D26" i="32"/>
  <c r="AN25" i="32"/>
  <c r="AL25" i="32"/>
  <c r="AB25" i="32"/>
  <c r="Z25" i="32"/>
  <c r="X25" i="32"/>
  <c r="V25" i="32"/>
  <c r="T25" i="32"/>
  <c r="R25" i="32"/>
  <c r="P25" i="32"/>
  <c r="N25" i="32"/>
  <c r="J25" i="32"/>
  <c r="H25" i="32"/>
  <c r="F25" i="32"/>
  <c r="D25" i="32"/>
  <c r="AN24" i="32"/>
  <c r="AL24" i="32"/>
  <c r="AB24" i="32"/>
  <c r="Z24" i="32"/>
  <c r="X24" i="32"/>
  <c r="V24" i="32"/>
  <c r="T24" i="32"/>
  <c r="R24" i="32"/>
  <c r="P24" i="32"/>
  <c r="N24" i="32"/>
  <c r="J24" i="32"/>
  <c r="H24" i="32"/>
  <c r="F24" i="32"/>
  <c r="D24" i="32"/>
  <c r="AN23" i="32"/>
  <c r="AL23" i="32"/>
  <c r="AB23" i="32"/>
  <c r="Z23" i="32"/>
  <c r="X23" i="32"/>
  <c r="V23" i="32"/>
  <c r="T23" i="32"/>
  <c r="R23" i="32"/>
  <c r="P23" i="32"/>
  <c r="N23" i="32"/>
  <c r="J23" i="32"/>
  <c r="H23" i="32"/>
  <c r="F23" i="32"/>
  <c r="D23" i="32"/>
  <c r="AN22" i="32"/>
  <c r="AL22" i="32"/>
  <c r="AB22" i="32"/>
  <c r="Z22" i="32"/>
  <c r="X22" i="32"/>
  <c r="V22" i="32"/>
  <c r="T22" i="32"/>
  <c r="R22" i="32"/>
  <c r="P22" i="32"/>
  <c r="N22" i="32"/>
  <c r="J22" i="32"/>
  <c r="H22" i="32"/>
  <c r="F22" i="32"/>
  <c r="D22" i="32"/>
  <c r="AN21" i="32"/>
  <c r="AL21" i="32"/>
  <c r="AB21" i="32"/>
  <c r="X21" i="32"/>
  <c r="V21" i="32"/>
  <c r="T21" i="32"/>
  <c r="R21" i="32"/>
  <c r="P21" i="32"/>
  <c r="N21" i="32"/>
  <c r="J21" i="32"/>
  <c r="H21" i="32"/>
  <c r="F21" i="32"/>
  <c r="D21" i="32"/>
  <c r="AN20" i="32"/>
  <c r="AL20" i="32"/>
  <c r="AB20" i="32"/>
  <c r="Z20" i="32"/>
  <c r="X20" i="32"/>
  <c r="V20" i="32"/>
  <c r="T20" i="32"/>
  <c r="R20" i="32"/>
  <c r="P20" i="32"/>
  <c r="N20" i="32"/>
  <c r="J20" i="32"/>
  <c r="H20" i="32"/>
  <c r="F20" i="32"/>
  <c r="D20" i="32"/>
  <c r="AN19" i="32"/>
  <c r="AL19" i="32"/>
  <c r="AB19" i="32"/>
  <c r="Z19" i="32"/>
  <c r="X19" i="32"/>
  <c r="V19" i="32"/>
  <c r="T19" i="32"/>
  <c r="R19" i="32"/>
  <c r="P19" i="32"/>
  <c r="N19" i="32"/>
  <c r="J19" i="32"/>
  <c r="H19" i="32"/>
  <c r="F19" i="32"/>
  <c r="D19" i="32"/>
  <c r="AN18" i="32"/>
  <c r="AL18" i="32"/>
  <c r="AB18" i="32"/>
  <c r="Z18" i="32"/>
  <c r="X18" i="32"/>
  <c r="V18" i="32"/>
  <c r="T18" i="32"/>
  <c r="R18" i="32"/>
  <c r="P18" i="32"/>
  <c r="N18" i="32"/>
  <c r="J18" i="32"/>
  <c r="H18" i="32"/>
  <c r="F18" i="32"/>
  <c r="D18" i="32"/>
  <c r="AN17" i="32"/>
  <c r="AL17" i="32"/>
  <c r="AB17" i="32"/>
  <c r="Z17" i="32"/>
  <c r="X17" i="32"/>
  <c r="V17" i="32"/>
  <c r="T17" i="32"/>
  <c r="R17" i="32"/>
  <c r="P17" i="32"/>
  <c r="N17" i="32"/>
  <c r="J17" i="32"/>
  <c r="H17" i="32"/>
  <c r="F17" i="32"/>
  <c r="D17" i="32"/>
  <c r="AN16" i="32"/>
  <c r="AL16" i="32"/>
  <c r="AB16" i="32"/>
  <c r="Z16" i="32"/>
  <c r="V16" i="32"/>
  <c r="T16" i="32"/>
  <c r="R16" i="32"/>
  <c r="P16" i="32"/>
  <c r="N16" i="32"/>
  <c r="J16" i="32"/>
  <c r="H16" i="32"/>
  <c r="F16" i="32"/>
  <c r="D16" i="32"/>
  <c r="AN15" i="32"/>
  <c r="AL15" i="32"/>
  <c r="AB15" i="32"/>
  <c r="Z15" i="32"/>
  <c r="X15" i="32"/>
  <c r="V15" i="32"/>
  <c r="T15" i="32"/>
  <c r="R15" i="32"/>
  <c r="P15" i="32"/>
  <c r="N15" i="32"/>
  <c r="J15" i="32"/>
  <c r="H15" i="32"/>
  <c r="F15" i="32"/>
  <c r="D15" i="32"/>
  <c r="AN14" i="32"/>
  <c r="AL14" i="32"/>
  <c r="AB14" i="32"/>
  <c r="Z14" i="32"/>
  <c r="X14" i="32"/>
  <c r="V14" i="32"/>
  <c r="T14" i="32"/>
  <c r="R14" i="32"/>
  <c r="P14" i="32"/>
  <c r="N14" i="32"/>
  <c r="J14" i="32"/>
  <c r="H14" i="32"/>
  <c r="F14" i="32"/>
  <c r="D14" i="32"/>
  <c r="AN13" i="32"/>
  <c r="AL13" i="32"/>
  <c r="AB13" i="32"/>
  <c r="Z13" i="32"/>
  <c r="X13" i="32"/>
  <c r="V13" i="32"/>
  <c r="T13" i="32"/>
  <c r="R13" i="32"/>
  <c r="P13" i="32"/>
  <c r="N13" i="32"/>
  <c r="J13" i="32"/>
  <c r="H13" i="32"/>
  <c r="F13" i="32"/>
  <c r="D13" i="32"/>
  <c r="AN12" i="32"/>
  <c r="AL12" i="32"/>
  <c r="AB12" i="32"/>
  <c r="Z12" i="32"/>
  <c r="X12" i="32"/>
  <c r="V12" i="32"/>
  <c r="T12" i="32"/>
  <c r="R12" i="32"/>
  <c r="P12" i="32"/>
  <c r="N12" i="32"/>
  <c r="J12" i="32"/>
  <c r="H12" i="32"/>
  <c r="F12" i="32"/>
  <c r="D12" i="32"/>
  <c r="AN11" i="32"/>
  <c r="AL11" i="32"/>
  <c r="AB11" i="32"/>
  <c r="Z11" i="32"/>
  <c r="X11" i="32"/>
  <c r="V11" i="32"/>
  <c r="T11" i="32"/>
  <c r="R11" i="32"/>
  <c r="P11" i="32"/>
  <c r="N11" i="32"/>
  <c r="J11" i="32"/>
  <c r="H11" i="32"/>
  <c r="F11" i="32"/>
  <c r="D11" i="32"/>
  <c r="AN10" i="32"/>
  <c r="AL10" i="32"/>
  <c r="AB10" i="32"/>
  <c r="Z10" i="32"/>
  <c r="X10" i="32"/>
  <c r="V10" i="32"/>
  <c r="T10" i="32"/>
  <c r="R10" i="32"/>
  <c r="P10" i="32"/>
  <c r="N10" i="32"/>
  <c r="J10" i="32"/>
  <c r="H10" i="32"/>
  <c r="F10" i="32"/>
  <c r="D10" i="32"/>
  <c r="AN9" i="32"/>
  <c r="AL9" i="32"/>
  <c r="AB9" i="32"/>
  <c r="Z9" i="32"/>
  <c r="X9" i="32"/>
  <c r="V9" i="32"/>
  <c r="T9" i="32"/>
  <c r="R9" i="32"/>
  <c r="P9" i="32"/>
  <c r="N9" i="32"/>
  <c r="J9" i="32"/>
  <c r="H9" i="32"/>
  <c r="F9" i="32"/>
  <c r="D9" i="32"/>
  <c r="AN8" i="32"/>
  <c r="AL8" i="32"/>
  <c r="AB8" i="32"/>
  <c r="Z8" i="32"/>
  <c r="V8" i="32"/>
  <c r="T8" i="32"/>
  <c r="R8" i="32"/>
  <c r="P8" i="32"/>
  <c r="N8" i="32"/>
  <c r="J8" i="32"/>
  <c r="H8" i="32"/>
  <c r="F8" i="32"/>
  <c r="D8" i="32"/>
  <c r="AN7" i="32"/>
  <c r="AL7" i="32"/>
  <c r="AB7" i="32"/>
  <c r="Z7" i="32"/>
  <c r="X7" i="32"/>
  <c r="V7" i="32"/>
  <c r="T7" i="32"/>
  <c r="R7" i="32"/>
  <c r="P7" i="32"/>
  <c r="N7" i="32"/>
  <c r="J7" i="32"/>
  <c r="H7" i="32"/>
  <c r="F7" i="32"/>
  <c r="D7" i="32"/>
  <c r="AN6" i="32"/>
  <c r="AL6" i="32"/>
  <c r="AB6" i="32"/>
  <c r="Z6" i="32"/>
  <c r="X6" i="32"/>
  <c r="V6" i="32"/>
  <c r="T6" i="32"/>
  <c r="R6" i="32"/>
  <c r="P6" i="32"/>
  <c r="N6" i="32"/>
  <c r="J6" i="32"/>
  <c r="H6" i="32"/>
  <c r="F6" i="32"/>
  <c r="D6" i="32"/>
  <c r="AN5" i="32"/>
  <c r="AL5" i="32"/>
  <c r="AB5" i="32"/>
  <c r="Z5" i="32"/>
  <c r="X5" i="32"/>
  <c r="V5" i="32"/>
  <c r="T5" i="32"/>
  <c r="R5" i="32"/>
  <c r="P5" i="32"/>
  <c r="P39" i="32" s="1"/>
  <c r="N5" i="32"/>
  <c r="L39" i="32"/>
  <c r="J5" i="32"/>
  <c r="H5" i="32"/>
  <c r="F5" i="32"/>
  <c r="D5" i="32"/>
  <c r="R20" i="31"/>
  <c r="R21" i="31"/>
  <c r="R22" i="31"/>
  <c r="R23" i="31"/>
  <c r="R24" i="31"/>
  <c r="J32" i="31"/>
  <c r="J33" i="31"/>
  <c r="J34" i="31"/>
  <c r="R28" i="31"/>
  <c r="R29" i="31"/>
  <c r="R30" i="31"/>
  <c r="R31" i="31"/>
  <c r="J20" i="31"/>
  <c r="J21" i="31"/>
  <c r="X19" i="31"/>
  <c r="AN39" i="32" l="1"/>
  <c r="Z39" i="32"/>
  <c r="D39" i="32"/>
  <c r="T39" i="32"/>
  <c r="V39" i="32"/>
  <c r="AL39" i="32"/>
  <c r="AB39" i="32"/>
  <c r="X39" i="32"/>
  <c r="R39" i="32"/>
  <c r="N39" i="32"/>
  <c r="H39" i="32"/>
  <c r="J39" i="32"/>
  <c r="AH39" i="32"/>
  <c r="F39" i="32"/>
  <c r="AI39" i="32" l="1"/>
  <c r="AG39" i="31" l="1"/>
  <c r="AF39" i="31"/>
  <c r="AE39" i="31"/>
  <c r="AD39" i="31"/>
  <c r="AC39" i="31"/>
  <c r="AA39" i="31"/>
  <c r="Z39" i="31"/>
  <c r="Y39" i="31"/>
  <c r="W39" i="31"/>
  <c r="V39" i="31"/>
  <c r="U39" i="31"/>
  <c r="T39" i="31"/>
  <c r="S39" i="31"/>
  <c r="Q39" i="31"/>
  <c r="P39" i="31"/>
  <c r="O39" i="31"/>
  <c r="M39" i="31"/>
  <c r="K39" i="31"/>
  <c r="I39" i="31"/>
  <c r="G39" i="31"/>
  <c r="E39" i="31"/>
  <c r="C39" i="31"/>
  <c r="AP38" i="31"/>
  <c r="AN38" i="31"/>
  <c r="AL38" i="31"/>
  <c r="AB38" i="31"/>
  <c r="Z38" i="31"/>
  <c r="X38" i="31"/>
  <c r="V38" i="31"/>
  <c r="T38" i="31"/>
  <c r="R38" i="31"/>
  <c r="P38" i="31"/>
  <c r="N38" i="31"/>
  <c r="L38" i="31"/>
  <c r="J38" i="31"/>
  <c r="H38" i="31"/>
  <c r="F38" i="31"/>
  <c r="D38" i="31"/>
  <c r="L35" i="31"/>
  <c r="J29" i="31"/>
  <c r="J28" i="31"/>
  <c r="J26" i="31"/>
  <c r="R25" i="31"/>
  <c r="J24" i="31"/>
  <c r="R18" i="31"/>
  <c r="V5" i="31" l="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AP39" i="31"/>
  <c r="AO39" i="31"/>
  <c r="AM39" i="31"/>
  <c r="AK39" i="31"/>
  <c r="AP37" i="31"/>
  <c r="AN37" i="31"/>
  <c r="AL37" i="31"/>
  <c r="AB37" i="31"/>
  <c r="Z37" i="31"/>
  <c r="X37" i="31"/>
  <c r="V37" i="31"/>
  <c r="T37" i="31"/>
  <c r="R37" i="31"/>
  <c r="P37" i="31"/>
  <c r="N37" i="31"/>
  <c r="L37" i="31"/>
  <c r="J37" i="31"/>
  <c r="H37" i="31"/>
  <c r="F37" i="31"/>
  <c r="D37" i="31"/>
  <c r="AP36" i="31"/>
  <c r="AN36" i="31"/>
  <c r="AL36" i="31"/>
  <c r="AB36" i="31"/>
  <c r="Z36" i="31"/>
  <c r="X36" i="31"/>
  <c r="V36" i="31"/>
  <c r="T36" i="31"/>
  <c r="R36" i="31"/>
  <c r="P36" i="31"/>
  <c r="N36" i="31"/>
  <c r="L36" i="31"/>
  <c r="J36" i="31"/>
  <c r="H36" i="31"/>
  <c r="F36" i="31"/>
  <c r="D36" i="31"/>
  <c r="AP35" i="31"/>
  <c r="AN35" i="31"/>
  <c r="AL35" i="31"/>
  <c r="AB35" i="31"/>
  <c r="Z35" i="31"/>
  <c r="X35" i="31"/>
  <c r="V35" i="31"/>
  <c r="T35" i="31"/>
  <c r="R35" i="31"/>
  <c r="P35" i="31"/>
  <c r="N35" i="31"/>
  <c r="J35" i="31"/>
  <c r="H35" i="31"/>
  <c r="F35" i="31"/>
  <c r="D35" i="31"/>
  <c r="AP34" i="31"/>
  <c r="AN34" i="31"/>
  <c r="AL34" i="31"/>
  <c r="AB34" i="31"/>
  <c r="Z34" i="31"/>
  <c r="X34" i="31"/>
  <c r="V34" i="31"/>
  <c r="T34" i="31"/>
  <c r="R34" i="31"/>
  <c r="P34" i="31"/>
  <c r="N34" i="31"/>
  <c r="L34" i="31"/>
  <c r="H34" i="31"/>
  <c r="F34" i="31"/>
  <c r="D34" i="31"/>
  <c r="AP33" i="31"/>
  <c r="AN33" i="31"/>
  <c r="AL33" i="31"/>
  <c r="AB33" i="31"/>
  <c r="Z33" i="31"/>
  <c r="X33" i="31"/>
  <c r="V33" i="31"/>
  <c r="T33" i="31"/>
  <c r="R33" i="31"/>
  <c r="P33" i="31"/>
  <c r="N33" i="31"/>
  <c r="L33" i="31"/>
  <c r="H33" i="31"/>
  <c r="F33" i="31"/>
  <c r="D33" i="31"/>
  <c r="AP32" i="31"/>
  <c r="AN32" i="31"/>
  <c r="AL32" i="31"/>
  <c r="AB32" i="31"/>
  <c r="Z32" i="31"/>
  <c r="X32" i="31"/>
  <c r="V32" i="31"/>
  <c r="T32" i="31"/>
  <c r="R32" i="31"/>
  <c r="P32" i="31"/>
  <c r="N32" i="31"/>
  <c r="L32" i="31"/>
  <c r="H32" i="31"/>
  <c r="F32" i="31"/>
  <c r="D32" i="31"/>
  <c r="AP31" i="31"/>
  <c r="AN31" i="31"/>
  <c r="AL31" i="31"/>
  <c r="AB31" i="31"/>
  <c r="Z31" i="31"/>
  <c r="X31" i="31"/>
  <c r="V31" i="31"/>
  <c r="T31" i="31"/>
  <c r="P31" i="31"/>
  <c r="N31" i="31"/>
  <c r="L31" i="31"/>
  <c r="J31" i="31"/>
  <c r="H31" i="31"/>
  <c r="F31" i="31"/>
  <c r="D31" i="31"/>
  <c r="AP30" i="31"/>
  <c r="AN30" i="31"/>
  <c r="AL30" i="31"/>
  <c r="AB30" i="31"/>
  <c r="Z30" i="31"/>
  <c r="X30" i="31"/>
  <c r="T30" i="31"/>
  <c r="P30" i="31"/>
  <c r="N30" i="31"/>
  <c r="L30" i="31"/>
  <c r="J30" i="31"/>
  <c r="H30" i="31"/>
  <c r="F30" i="31"/>
  <c r="D30" i="31"/>
  <c r="AP29" i="31"/>
  <c r="AN29" i="31"/>
  <c r="AL29" i="31"/>
  <c r="AB29" i="31"/>
  <c r="Z29" i="31"/>
  <c r="X29" i="31"/>
  <c r="T29" i="31"/>
  <c r="P29" i="31"/>
  <c r="N29" i="31"/>
  <c r="L29" i="31"/>
  <c r="H29" i="31"/>
  <c r="F29" i="31"/>
  <c r="D29" i="31"/>
  <c r="AP28" i="31"/>
  <c r="AN28" i="31"/>
  <c r="AL28" i="31"/>
  <c r="AB28" i="31"/>
  <c r="Z28" i="31"/>
  <c r="X28" i="31"/>
  <c r="T28" i="31"/>
  <c r="P28" i="31"/>
  <c r="N28" i="31"/>
  <c r="L28" i="31"/>
  <c r="H28" i="31"/>
  <c r="F28" i="31"/>
  <c r="D28" i="31"/>
  <c r="AP27" i="31"/>
  <c r="AN27" i="31"/>
  <c r="AL27" i="31"/>
  <c r="AB27" i="31"/>
  <c r="Z27" i="31"/>
  <c r="X27" i="31"/>
  <c r="T27" i="31"/>
  <c r="R27" i="31"/>
  <c r="P27" i="31"/>
  <c r="N27" i="31"/>
  <c r="L27" i="31"/>
  <c r="J27" i="31"/>
  <c r="H27" i="31"/>
  <c r="F27" i="31"/>
  <c r="D27" i="31"/>
  <c r="AP26" i="31"/>
  <c r="AN26" i="31"/>
  <c r="AL26" i="31"/>
  <c r="AB26" i="31"/>
  <c r="Z26" i="31"/>
  <c r="X26" i="31"/>
  <c r="T26" i="31"/>
  <c r="R26" i="31"/>
  <c r="P26" i="31"/>
  <c r="N26" i="31"/>
  <c r="L26" i="31"/>
  <c r="H26" i="31"/>
  <c r="F26" i="31"/>
  <c r="D26" i="31"/>
  <c r="AP25" i="31"/>
  <c r="AN25" i="31"/>
  <c r="AL25" i="31"/>
  <c r="AB25" i="31"/>
  <c r="Z25" i="31"/>
  <c r="X25" i="31"/>
  <c r="T25" i="31"/>
  <c r="P25" i="31"/>
  <c r="N25" i="31"/>
  <c r="L25" i="31"/>
  <c r="J25" i="31"/>
  <c r="H25" i="31"/>
  <c r="F25" i="31"/>
  <c r="D25" i="31"/>
  <c r="AP24" i="31"/>
  <c r="AN24" i="31"/>
  <c r="AL24" i="31"/>
  <c r="AB24" i="31"/>
  <c r="Z24" i="31"/>
  <c r="X24" i="31"/>
  <c r="T24" i="31"/>
  <c r="P24" i="31"/>
  <c r="N24" i="31"/>
  <c r="L24" i="31"/>
  <c r="H24" i="31"/>
  <c r="F24" i="31"/>
  <c r="D24" i="31"/>
  <c r="AP23" i="31"/>
  <c r="AN23" i="31"/>
  <c r="AL23" i="31"/>
  <c r="AB23" i="31"/>
  <c r="Z23" i="31"/>
  <c r="X23" i="31"/>
  <c r="T23" i="31"/>
  <c r="P23" i="31"/>
  <c r="N23" i="31"/>
  <c r="L23" i="31"/>
  <c r="J23" i="31"/>
  <c r="H23" i="31"/>
  <c r="F23" i="31"/>
  <c r="D23" i="31"/>
  <c r="AP22" i="31"/>
  <c r="AN22" i="31"/>
  <c r="AL22" i="31"/>
  <c r="AB22" i="31"/>
  <c r="Z22" i="31"/>
  <c r="X22" i="31"/>
  <c r="T22" i="31"/>
  <c r="P22" i="31"/>
  <c r="N22" i="31"/>
  <c r="L22" i="31"/>
  <c r="J22" i="31"/>
  <c r="H22" i="31"/>
  <c r="F22" i="31"/>
  <c r="D22" i="31"/>
  <c r="AP21" i="31"/>
  <c r="AN21" i="31"/>
  <c r="AL21" i="31"/>
  <c r="AB21" i="31"/>
  <c r="X21" i="31"/>
  <c r="T21" i="31"/>
  <c r="P21" i="31"/>
  <c r="N21" i="31"/>
  <c r="L21" i="31"/>
  <c r="H21" i="31"/>
  <c r="F21" i="31"/>
  <c r="D21" i="31"/>
  <c r="AP20" i="31"/>
  <c r="AN20" i="31"/>
  <c r="AL20" i="31"/>
  <c r="AB20" i="31"/>
  <c r="Z20" i="31"/>
  <c r="X20" i="31"/>
  <c r="T20" i="31"/>
  <c r="P20" i="31"/>
  <c r="N20" i="31"/>
  <c r="L20" i="31"/>
  <c r="H20" i="31"/>
  <c r="F20" i="31"/>
  <c r="D20" i="31"/>
  <c r="AP19" i="31"/>
  <c r="AN19" i="31"/>
  <c r="AL19" i="31"/>
  <c r="AB19" i="31"/>
  <c r="Z19" i="31"/>
  <c r="T19" i="31"/>
  <c r="R19" i="31"/>
  <c r="P19" i="31"/>
  <c r="N19" i="31"/>
  <c r="L19" i="31"/>
  <c r="J19" i="31"/>
  <c r="H19" i="31"/>
  <c r="F19" i="31"/>
  <c r="D19" i="31"/>
  <c r="AP18" i="31"/>
  <c r="AN18" i="31"/>
  <c r="AL18" i="31"/>
  <c r="AB18" i="31"/>
  <c r="Z18" i="31"/>
  <c r="X18" i="31"/>
  <c r="T18" i="31"/>
  <c r="P18" i="31"/>
  <c r="N18" i="31"/>
  <c r="L18" i="31"/>
  <c r="J18" i="31"/>
  <c r="H18" i="31"/>
  <c r="F18" i="31"/>
  <c r="D18" i="31"/>
  <c r="AP17" i="31"/>
  <c r="AN17" i="31"/>
  <c r="AL17" i="31"/>
  <c r="AB17" i="31"/>
  <c r="Z17" i="31"/>
  <c r="X17" i="31"/>
  <c r="T17" i="31"/>
  <c r="R17" i="31"/>
  <c r="P17" i="31"/>
  <c r="N17" i="31"/>
  <c r="L17" i="31"/>
  <c r="J17" i="31"/>
  <c r="H17" i="31"/>
  <c r="F17" i="31"/>
  <c r="D17" i="31"/>
  <c r="AP16" i="31"/>
  <c r="AN16" i="31"/>
  <c r="AL16" i="31"/>
  <c r="AB16" i="31"/>
  <c r="Z16" i="31"/>
  <c r="T16" i="31"/>
  <c r="R16" i="31"/>
  <c r="P16" i="31"/>
  <c r="N16" i="31"/>
  <c r="L16" i="31"/>
  <c r="J16" i="31"/>
  <c r="H16" i="31"/>
  <c r="F16" i="31"/>
  <c r="D16" i="31"/>
  <c r="AP15" i="31"/>
  <c r="AN15" i="31"/>
  <c r="AL15" i="31"/>
  <c r="AB15" i="31"/>
  <c r="Z15" i="31"/>
  <c r="X15" i="31"/>
  <c r="T15" i="31"/>
  <c r="R15" i="31"/>
  <c r="P15" i="31"/>
  <c r="N15" i="31"/>
  <c r="L15" i="31"/>
  <c r="J15" i="31"/>
  <c r="H15" i="31"/>
  <c r="F15" i="31"/>
  <c r="D15" i="31"/>
  <c r="AP14" i="31"/>
  <c r="AN14" i="31"/>
  <c r="AL14" i="31"/>
  <c r="AB14" i="31"/>
  <c r="Z14" i="31"/>
  <c r="X14" i="31"/>
  <c r="T14" i="31"/>
  <c r="R14" i="31"/>
  <c r="P14" i="31"/>
  <c r="N14" i="31"/>
  <c r="L14" i="31"/>
  <c r="J14" i="31"/>
  <c r="H14" i="31"/>
  <c r="F14" i="31"/>
  <c r="D14" i="31"/>
  <c r="AP13" i="31"/>
  <c r="AN13" i="31"/>
  <c r="AL13" i="31"/>
  <c r="AB13" i="31"/>
  <c r="Z13" i="31"/>
  <c r="X13" i="31"/>
  <c r="T13" i="31"/>
  <c r="R13" i="31"/>
  <c r="P13" i="31"/>
  <c r="N13" i="31"/>
  <c r="L13" i="31"/>
  <c r="J13" i="31"/>
  <c r="H13" i="31"/>
  <c r="F13" i="31"/>
  <c r="D13" i="31"/>
  <c r="AP12" i="31"/>
  <c r="AN12" i="31"/>
  <c r="AL12" i="31"/>
  <c r="AB12" i="31"/>
  <c r="Z12" i="31"/>
  <c r="X12" i="31"/>
  <c r="T12" i="31"/>
  <c r="R12" i="31"/>
  <c r="P12" i="31"/>
  <c r="N12" i="31"/>
  <c r="L12" i="31"/>
  <c r="J12" i="31"/>
  <c r="H12" i="31"/>
  <c r="F12" i="31"/>
  <c r="D12" i="31"/>
  <c r="AP11" i="31"/>
  <c r="AN11" i="31"/>
  <c r="AL11" i="31"/>
  <c r="AB11" i="31"/>
  <c r="Z11" i="31"/>
  <c r="X11" i="31"/>
  <c r="T11" i="31"/>
  <c r="R11" i="31"/>
  <c r="P11" i="31"/>
  <c r="N11" i="31"/>
  <c r="L11" i="31"/>
  <c r="J11" i="31"/>
  <c r="H11" i="31"/>
  <c r="F11" i="31"/>
  <c r="D11" i="31"/>
  <c r="AP10" i="31"/>
  <c r="AN10" i="31"/>
  <c r="AL10" i="31"/>
  <c r="AB10" i="31"/>
  <c r="Z10" i="31"/>
  <c r="X10" i="31"/>
  <c r="T10" i="31"/>
  <c r="R10" i="31"/>
  <c r="P10" i="31"/>
  <c r="N10" i="31"/>
  <c r="L10" i="31"/>
  <c r="J10" i="31"/>
  <c r="H10" i="31"/>
  <c r="F10" i="31"/>
  <c r="D10" i="31"/>
  <c r="AP9" i="31"/>
  <c r="AN9" i="31"/>
  <c r="AL9" i="31"/>
  <c r="AB9" i="31"/>
  <c r="Z9" i="31"/>
  <c r="X9" i="31"/>
  <c r="T9" i="31"/>
  <c r="R9" i="31"/>
  <c r="P9" i="31"/>
  <c r="N9" i="31"/>
  <c r="L9" i="31"/>
  <c r="J9" i="31"/>
  <c r="H9" i="31"/>
  <c r="F9" i="31"/>
  <c r="D9" i="31"/>
  <c r="AP8" i="31"/>
  <c r="AN8" i="31"/>
  <c r="AL8" i="31"/>
  <c r="AB8" i="31"/>
  <c r="Z8" i="31"/>
  <c r="X8" i="31"/>
  <c r="T8" i="31"/>
  <c r="R8" i="31"/>
  <c r="P8" i="31"/>
  <c r="N8" i="31"/>
  <c r="L8" i="31"/>
  <c r="J8" i="31"/>
  <c r="H8" i="31"/>
  <c r="F8" i="31"/>
  <c r="D8" i="31"/>
  <c r="AP7" i="31"/>
  <c r="AN7" i="31"/>
  <c r="AN39" i="31" s="1"/>
  <c r="AL7" i="31"/>
  <c r="AB7" i="31"/>
  <c r="Z7" i="31"/>
  <c r="X7" i="31"/>
  <c r="T7" i="31"/>
  <c r="R7" i="31"/>
  <c r="P7" i="31"/>
  <c r="N7" i="31"/>
  <c r="L7" i="31"/>
  <c r="J7" i="31"/>
  <c r="H7" i="31"/>
  <c r="F7" i="31"/>
  <c r="D7" i="31"/>
  <c r="AP6" i="31"/>
  <c r="AN6" i="31"/>
  <c r="AL6" i="31"/>
  <c r="AB6" i="31"/>
  <c r="Z6" i="31"/>
  <c r="X6" i="31"/>
  <c r="T6" i="31"/>
  <c r="R6" i="31"/>
  <c r="P6" i="31"/>
  <c r="N6" i="31"/>
  <c r="L6" i="31"/>
  <c r="J6" i="31"/>
  <c r="H6" i="31"/>
  <c r="F6" i="31"/>
  <c r="D6" i="31"/>
  <c r="AP5" i="31"/>
  <c r="AN5" i="31"/>
  <c r="AL5" i="31"/>
  <c r="AB5" i="31"/>
  <c r="Z5" i="31"/>
  <c r="X5" i="31"/>
  <c r="T5" i="31"/>
  <c r="R5" i="31"/>
  <c r="P5" i="31"/>
  <c r="N5" i="31"/>
  <c r="L5" i="31"/>
  <c r="J5" i="31"/>
  <c r="H5" i="31"/>
  <c r="F5" i="31"/>
  <c r="D5" i="31"/>
  <c r="AL39" i="31" l="1"/>
  <c r="F39" i="31"/>
  <c r="AB39" i="31"/>
  <c r="X39" i="31"/>
  <c r="R39" i="31"/>
  <c r="N39" i="31"/>
  <c r="L39" i="31"/>
  <c r="J39" i="31"/>
  <c r="H39" i="31"/>
  <c r="D39" i="31"/>
  <c r="AH39" i="31"/>
  <c r="AL17" i="30"/>
  <c r="R23" i="30"/>
  <c r="R24" i="30"/>
  <c r="J23" i="30"/>
  <c r="J24" i="30"/>
  <c r="AI39" i="31" l="1"/>
  <c r="H6" i="30"/>
  <c r="AL23" i="30" l="1"/>
  <c r="R28" i="30"/>
  <c r="AO38" i="30"/>
  <c r="AM38" i="30"/>
  <c r="AK38" i="30"/>
  <c r="AG38" i="30"/>
  <c r="AF38" i="30"/>
  <c r="AE38" i="30"/>
  <c r="AD38" i="30"/>
  <c r="AC38" i="30"/>
  <c r="AA38" i="30"/>
  <c r="Y38" i="30"/>
  <c r="W38" i="30"/>
  <c r="U38" i="30"/>
  <c r="S38" i="30"/>
  <c r="Q38" i="30"/>
  <c r="O38" i="30"/>
  <c r="M38" i="30"/>
  <c r="K38" i="30"/>
  <c r="I38" i="30"/>
  <c r="G38" i="30"/>
  <c r="E38" i="30"/>
  <c r="C38" i="30"/>
  <c r="AP37" i="30"/>
  <c r="AN37" i="30"/>
  <c r="AL37" i="30"/>
  <c r="AB37" i="30"/>
  <c r="Z37" i="30"/>
  <c r="X37" i="30"/>
  <c r="V37" i="30"/>
  <c r="T37" i="30"/>
  <c r="R37" i="30"/>
  <c r="P37" i="30"/>
  <c r="N37" i="30"/>
  <c r="L37" i="30"/>
  <c r="J37" i="30"/>
  <c r="H37" i="30"/>
  <c r="F37" i="30"/>
  <c r="D37" i="30"/>
  <c r="AP36" i="30"/>
  <c r="AN36" i="30"/>
  <c r="AL36" i="30"/>
  <c r="AB36" i="30"/>
  <c r="Z36" i="30"/>
  <c r="X36" i="30"/>
  <c r="V36" i="30"/>
  <c r="T36" i="30"/>
  <c r="R36" i="30"/>
  <c r="P36" i="30"/>
  <c r="N36" i="30"/>
  <c r="L36" i="30"/>
  <c r="J36" i="30"/>
  <c r="H36" i="30"/>
  <c r="F36" i="30"/>
  <c r="D36" i="30"/>
  <c r="AP35" i="30"/>
  <c r="AN35" i="30"/>
  <c r="AL35" i="30"/>
  <c r="AB35" i="30"/>
  <c r="Z35" i="30"/>
  <c r="X35" i="30"/>
  <c r="V35" i="30"/>
  <c r="T35" i="30"/>
  <c r="R35" i="30"/>
  <c r="P35" i="30"/>
  <c r="N35" i="30"/>
  <c r="L35" i="30"/>
  <c r="J35" i="30"/>
  <c r="H35" i="30"/>
  <c r="F35" i="30"/>
  <c r="D35" i="30"/>
  <c r="AP34" i="30"/>
  <c r="AN34" i="30"/>
  <c r="AL34" i="30"/>
  <c r="AB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P33" i="30"/>
  <c r="AN33" i="30"/>
  <c r="AL33" i="30"/>
  <c r="AB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P32" i="30"/>
  <c r="AN32" i="30"/>
  <c r="AL32" i="30"/>
  <c r="AB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P31" i="30"/>
  <c r="AN31" i="30"/>
  <c r="AL31" i="30"/>
  <c r="AB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P30" i="30"/>
  <c r="AN30" i="30"/>
  <c r="AL30" i="30"/>
  <c r="AB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P29" i="30"/>
  <c r="AN29" i="30"/>
  <c r="AL29" i="30"/>
  <c r="AB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P28" i="30"/>
  <c r="AN28" i="30"/>
  <c r="AL28" i="30"/>
  <c r="AB28" i="30"/>
  <c r="Z28" i="30"/>
  <c r="Z38" i="30" s="1"/>
  <c r="X28" i="30"/>
  <c r="V28" i="30"/>
  <c r="T28" i="30"/>
  <c r="P28" i="30"/>
  <c r="N28" i="30"/>
  <c r="L28" i="30"/>
  <c r="J28" i="30"/>
  <c r="H28" i="30"/>
  <c r="F28" i="30"/>
  <c r="D28" i="30"/>
  <c r="AP27" i="30"/>
  <c r="AN27" i="30"/>
  <c r="AL27" i="30"/>
  <c r="AB27" i="30"/>
  <c r="Z27" i="30"/>
  <c r="X27" i="30"/>
  <c r="V27" i="30"/>
  <c r="T27" i="30"/>
  <c r="R27" i="30"/>
  <c r="P27" i="30"/>
  <c r="N27" i="30"/>
  <c r="L27" i="30"/>
  <c r="J27" i="30"/>
  <c r="H27" i="30"/>
  <c r="F27" i="30"/>
  <c r="D27" i="30"/>
  <c r="AP26" i="30"/>
  <c r="AN26" i="30"/>
  <c r="AL26" i="30"/>
  <c r="AB26" i="30"/>
  <c r="Z26" i="30"/>
  <c r="X26" i="30"/>
  <c r="V26" i="30"/>
  <c r="T26" i="30"/>
  <c r="R26" i="30"/>
  <c r="P26" i="30"/>
  <c r="N26" i="30"/>
  <c r="L26" i="30"/>
  <c r="J26" i="30"/>
  <c r="H26" i="30"/>
  <c r="F26" i="30"/>
  <c r="D26" i="30"/>
  <c r="AP25" i="30"/>
  <c r="AN25" i="30"/>
  <c r="AL25" i="30"/>
  <c r="AB25" i="30"/>
  <c r="Z25" i="30"/>
  <c r="X25" i="30"/>
  <c r="V25" i="30"/>
  <c r="T25" i="30"/>
  <c r="R25" i="30"/>
  <c r="P25" i="30"/>
  <c r="N25" i="30"/>
  <c r="L25" i="30"/>
  <c r="J25" i="30"/>
  <c r="H25" i="30"/>
  <c r="F25" i="30"/>
  <c r="D25" i="30"/>
  <c r="AP24" i="30"/>
  <c r="AN24" i="30"/>
  <c r="AL24" i="30"/>
  <c r="AB24" i="30"/>
  <c r="Z24" i="30"/>
  <c r="X24" i="30"/>
  <c r="V24" i="30"/>
  <c r="T24" i="30"/>
  <c r="P24" i="30"/>
  <c r="N24" i="30"/>
  <c r="L24" i="30"/>
  <c r="H24" i="30"/>
  <c r="F24" i="30"/>
  <c r="D24" i="30"/>
  <c r="AP23" i="30"/>
  <c r="AN23" i="30"/>
  <c r="AB23" i="30"/>
  <c r="Z23" i="30"/>
  <c r="X23" i="30"/>
  <c r="V23" i="30"/>
  <c r="T23" i="30"/>
  <c r="P23" i="30"/>
  <c r="N23" i="30"/>
  <c r="L23" i="30"/>
  <c r="H23" i="30"/>
  <c r="F23" i="30"/>
  <c r="D23" i="30"/>
  <c r="AP22" i="30"/>
  <c r="AN22" i="30"/>
  <c r="AL22" i="30"/>
  <c r="AB22" i="30"/>
  <c r="Z22" i="30"/>
  <c r="X22" i="30"/>
  <c r="V22" i="30"/>
  <c r="T22" i="30"/>
  <c r="R22" i="30"/>
  <c r="P22" i="30"/>
  <c r="N22" i="30"/>
  <c r="L22" i="30"/>
  <c r="J22" i="30"/>
  <c r="H22" i="30"/>
  <c r="F22" i="30"/>
  <c r="D22" i="30"/>
  <c r="AP21" i="30"/>
  <c r="AN21" i="30"/>
  <c r="AL21" i="30"/>
  <c r="AB21" i="30"/>
  <c r="Z21" i="30"/>
  <c r="X21" i="30"/>
  <c r="V21" i="30"/>
  <c r="T21" i="30"/>
  <c r="R21" i="30"/>
  <c r="P21" i="30"/>
  <c r="N21" i="30"/>
  <c r="L21" i="30"/>
  <c r="J21" i="30"/>
  <c r="H21" i="30"/>
  <c r="F21" i="30"/>
  <c r="D21" i="30"/>
  <c r="AP20" i="30"/>
  <c r="AN20" i="30"/>
  <c r="AL20" i="30"/>
  <c r="AB20" i="30"/>
  <c r="Z20" i="30"/>
  <c r="X20" i="30"/>
  <c r="V20" i="30"/>
  <c r="T20" i="30"/>
  <c r="R20" i="30"/>
  <c r="P20" i="30"/>
  <c r="N20" i="30"/>
  <c r="L20" i="30"/>
  <c r="J20" i="30"/>
  <c r="H20" i="30"/>
  <c r="F20" i="30"/>
  <c r="D20" i="30"/>
  <c r="AP19" i="30"/>
  <c r="AN19" i="30"/>
  <c r="AL19" i="30"/>
  <c r="AB19" i="30"/>
  <c r="Z19" i="30"/>
  <c r="X19" i="30"/>
  <c r="V19" i="30"/>
  <c r="T19" i="30"/>
  <c r="R19" i="30"/>
  <c r="P19" i="30"/>
  <c r="N19" i="30"/>
  <c r="L19" i="30"/>
  <c r="J19" i="30"/>
  <c r="H19" i="30"/>
  <c r="F19" i="30"/>
  <c r="D19" i="30"/>
  <c r="AP18" i="30"/>
  <c r="AN18" i="30"/>
  <c r="AL18" i="30"/>
  <c r="AB18" i="30"/>
  <c r="Z18" i="30"/>
  <c r="X18" i="30"/>
  <c r="V18" i="30"/>
  <c r="T18" i="30"/>
  <c r="R18" i="30"/>
  <c r="P18" i="30"/>
  <c r="N18" i="30"/>
  <c r="L18" i="30"/>
  <c r="J18" i="30"/>
  <c r="H18" i="30"/>
  <c r="F18" i="30"/>
  <c r="D18" i="30"/>
  <c r="AP17" i="30"/>
  <c r="AN17" i="30"/>
  <c r="AB17" i="30"/>
  <c r="Z17" i="30"/>
  <c r="X17" i="30"/>
  <c r="V17" i="30"/>
  <c r="T17" i="30"/>
  <c r="R17" i="30"/>
  <c r="P17" i="30"/>
  <c r="N17" i="30"/>
  <c r="L17" i="30"/>
  <c r="J17" i="30"/>
  <c r="H17" i="30"/>
  <c r="F17" i="30"/>
  <c r="D17" i="30"/>
  <c r="AP16" i="30"/>
  <c r="AN16" i="30"/>
  <c r="AL16" i="30"/>
  <c r="AB16" i="30"/>
  <c r="Z16" i="30"/>
  <c r="X16" i="30"/>
  <c r="V16" i="30"/>
  <c r="T16" i="30"/>
  <c r="R16" i="30"/>
  <c r="P16" i="30"/>
  <c r="N16" i="30"/>
  <c r="L16" i="30"/>
  <c r="J16" i="30"/>
  <c r="H16" i="30"/>
  <c r="F16" i="30"/>
  <c r="D16" i="30"/>
  <c r="AP15" i="30"/>
  <c r="AN15" i="30"/>
  <c r="AL15" i="30"/>
  <c r="AB15" i="30"/>
  <c r="Z15" i="30"/>
  <c r="X15" i="30"/>
  <c r="V15" i="30"/>
  <c r="T15" i="30"/>
  <c r="R15" i="30"/>
  <c r="P15" i="30"/>
  <c r="N15" i="30"/>
  <c r="L15" i="30"/>
  <c r="J15" i="30"/>
  <c r="H15" i="30"/>
  <c r="F15" i="30"/>
  <c r="D15" i="30"/>
  <c r="AP14" i="30"/>
  <c r="AN14" i="30"/>
  <c r="AL14" i="30"/>
  <c r="AB14" i="30"/>
  <c r="Z14" i="30"/>
  <c r="X14" i="30"/>
  <c r="V14" i="30"/>
  <c r="T14" i="30"/>
  <c r="R14" i="30"/>
  <c r="P14" i="30"/>
  <c r="N14" i="30"/>
  <c r="L14" i="30"/>
  <c r="J14" i="30"/>
  <c r="H14" i="30"/>
  <c r="F14" i="30"/>
  <c r="D14" i="30"/>
  <c r="AP13" i="30"/>
  <c r="AN13" i="30"/>
  <c r="AL13" i="30"/>
  <c r="AB13" i="30"/>
  <c r="Z13" i="30"/>
  <c r="X13" i="30"/>
  <c r="V13" i="30"/>
  <c r="T13" i="30"/>
  <c r="R13" i="30"/>
  <c r="P13" i="30"/>
  <c r="N13" i="30"/>
  <c r="L13" i="30"/>
  <c r="J13" i="30"/>
  <c r="H13" i="30"/>
  <c r="F13" i="30"/>
  <c r="D13" i="30"/>
  <c r="AP12" i="30"/>
  <c r="AN12" i="30"/>
  <c r="AL12" i="30"/>
  <c r="AB12" i="30"/>
  <c r="Z12" i="30"/>
  <c r="X12" i="30"/>
  <c r="V12" i="30"/>
  <c r="T12" i="30"/>
  <c r="R12" i="30"/>
  <c r="P12" i="30"/>
  <c r="N12" i="30"/>
  <c r="L12" i="30"/>
  <c r="J12" i="30"/>
  <c r="H12" i="30"/>
  <c r="F12" i="30"/>
  <c r="D12" i="30"/>
  <c r="AP11" i="30"/>
  <c r="AN11" i="30"/>
  <c r="AL11" i="30"/>
  <c r="AB11" i="30"/>
  <c r="Z11" i="30"/>
  <c r="X11" i="30"/>
  <c r="V11" i="30"/>
  <c r="T11" i="30"/>
  <c r="R11" i="30"/>
  <c r="P11" i="30"/>
  <c r="N11" i="30"/>
  <c r="L11" i="30"/>
  <c r="J11" i="30"/>
  <c r="H11" i="30"/>
  <c r="F11" i="30"/>
  <c r="D11" i="30"/>
  <c r="AP10" i="30"/>
  <c r="AN10" i="30"/>
  <c r="AL10" i="30"/>
  <c r="AB10" i="30"/>
  <c r="Z10" i="30"/>
  <c r="X10" i="30"/>
  <c r="V10" i="30"/>
  <c r="T10" i="30"/>
  <c r="R10" i="30"/>
  <c r="P10" i="30"/>
  <c r="N10" i="30"/>
  <c r="L10" i="30"/>
  <c r="J10" i="30"/>
  <c r="H10" i="30"/>
  <c r="F10" i="30"/>
  <c r="D10" i="30"/>
  <c r="AP9" i="30"/>
  <c r="AN9" i="30"/>
  <c r="AL9" i="30"/>
  <c r="AB9" i="30"/>
  <c r="Z9" i="30"/>
  <c r="X9" i="30"/>
  <c r="V9" i="30"/>
  <c r="T9" i="30"/>
  <c r="R9" i="30"/>
  <c r="P9" i="30"/>
  <c r="N9" i="30"/>
  <c r="L9" i="30"/>
  <c r="J9" i="30"/>
  <c r="H9" i="30"/>
  <c r="F9" i="30"/>
  <c r="D9" i="30"/>
  <c r="AP8" i="30"/>
  <c r="AN8" i="30"/>
  <c r="AL8" i="30"/>
  <c r="AB8" i="30"/>
  <c r="Z8" i="30"/>
  <c r="X8" i="30"/>
  <c r="V8" i="30"/>
  <c r="T8" i="30"/>
  <c r="R8" i="30"/>
  <c r="P8" i="30"/>
  <c r="N8" i="30"/>
  <c r="L8" i="30"/>
  <c r="J8" i="30"/>
  <c r="H8" i="30"/>
  <c r="F8" i="30"/>
  <c r="D8" i="30"/>
  <c r="AP7" i="30"/>
  <c r="AP38" i="30" s="1"/>
  <c r="AN7" i="30"/>
  <c r="AL7" i="30"/>
  <c r="AB7" i="30"/>
  <c r="Z7" i="30"/>
  <c r="X7" i="30"/>
  <c r="V7" i="30"/>
  <c r="T7" i="30"/>
  <c r="R7" i="30"/>
  <c r="P7" i="30"/>
  <c r="N7" i="30"/>
  <c r="L7" i="30"/>
  <c r="J7" i="30"/>
  <c r="H7" i="30"/>
  <c r="F7" i="30"/>
  <c r="D7" i="30"/>
  <c r="AP6" i="30"/>
  <c r="AN6" i="30"/>
  <c r="AL6" i="30"/>
  <c r="AB6" i="30"/>
  <c r="Z6" i="30"/>
  <c r="X6" i="30"/>
  <c r="V6" i="30"/>
  <c r="T6" i="30"/>
  <c r="R6" i="30"/>
  <c r="P6" i="30"/>
  <c r="N6" i="30"/>
  <c r="L6" i="30"/>
  <c r="J6" i="30"/>
  <c r="F6" i="30"/>
  <c r="D6" i="30"/>
  <c r="AP5" i="30"/>
  <c r="AN5" i="30"/>
  <c r="AL5" i="30"/>
  <c r="AB5" i="30"/>
  <c r="Z5" i="30"/>
  <c r="X5" i="30"/>
  <c r="V5" i="30"/>
  <c r="T5" i="30"/>
  <c r="T38" i="30" s="1"/>
  <c r="R5" i="30"/>
  <c r="P5" i="30"/>
  <c r="N5" i="30"/>
  <c r="L5" i="30"/>
  <c r="J5" i="30"/>
  <c r="H5" i="30"/>
  <c r="F5" i="30"/>
  <c r="D5" i="30"/>
  <c r="D38" i="30" l="1"/>
  <c r="AB38" i="30"/>
  <c r="H38" i="30"/>
  <c r="F38" i="30"/>
  <c r="P38" i="30"/>
  <c r="AN38" i="30"/>
  <c r="AL38" i="30"/>
  <c r="X38" i="30"/>
  <c r="V38" i="30"/>
  <c r="R38" i="30"/>
  <c r="N38" i="30"/>
  <c r="AH38" i="30"/>
  <c r="L38" i="30"/>
  <c r="J38" i="30"/>
  <c r="R25" i="29"/>
  <c r="AB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B17" i="29"/>
  <c r="Z17" i="29"/>
  <c r="X17" i="29"/>
  <c r="V17" i="29"/>
  <c r="T17" i="29"/>
  <c r="R17" i="29"/>
  <c r="P17" i="29"/>
  <c r="N17" i="29"/>
  <c r="L17" i="29"/>
  <c r="J17" i="29"/>
  <c r="H17" i="29"/>
  <c r="F17" i="29"/>
  <c r="D17" i="29"/>
  <c r="AB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B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B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B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B12" i="29"/>
  <c r="Z12" i="29"/>
  <c r="X12" i="29"/>
  <c r="V12" i="29"/>
  <c r="T12" i="29"/>
  <c r="R12" i="29"/>
  <c r="P12" i="29"/>
  <c r="N12" i="29"/>
  <c r="L12" i="29"/>
  <c r="J12" i="29"/>
  <c r="H12" i="29"/>
  <c r="F12" i="29"/>
  <c r="D12" i="29"/>
  <c r="V11" i="29"/>
  <c r="AN38" i="29"/>
  <c r="R6" i="29"/>
  <c r="R7" i="29"/>
  <c r="R8" i="29"/>
  <c r="R9" i="29"/>
  <c r="R10" i="29"/>
  <c r="R11" i="29"/>
  <c r="R19" i="29"/>
  <c r="R20" i="29"/>
  <c r="R21" i="29"/>
  <c r="R22" i="29"/>
  <c r="R23" i="29"/>
  <c r="R24" i="29"/>
  <c r="R26" i="29"/>
  <c r="R27" i="29"/>
  <c r="R29" i="29"/>
  <c r="R30" i="29"/>
  <c r="R31" i="29"/>
  <c r="R32" i="29"/>
  <c r="R33" i="29"/>
  <c r="R34" i="29"/>
  <c r="R35" i="29"/>
  <c r="J26" i="29"/>
  <c r="AI38" i="30" l="1"/>
  <c r="AP38" i="29"/>
  <c r="AO38" i="29"/>
  <c r="AM38" i="29"/>
  <c r="AK38" i="29"/>
  <c r="AG38" i="29"/>
  <c r="AF38" i="29"/>
  <c r="AE38" i="29"/>
  <c r="AD38" i="29"/>
  <c r="AC38" i="29"/>
  <c r="AA38" i="29"/>
  <c r="Y38" i="29"/>
  <c r="W38" i="29"/>
  <c r="U38" i="29"/>
  <c r="S38" i="29"/>
  <c r="Q38" i="29"/>
  <c r="O38" i="29"/>
  <c r="M38" i="29"/>
  <c r="K38" i="29"/>
  <c r="I38" i="29"/>
  <c r="G38" i="29"/>
  <c r="E38" i="29"/>
  <c r="C38" i="29"/>
  <c r="AP37" i="29"/>
  <c r="AN37" i="29"/>
  <c r="AL37" i="29"/>
  <c r="AB37" i="29"/>
  <c r="Z37" i="29"/>
  <c r="X37" i="29"/>
  <c r="V37" i="29"/>
  <c r="T37" i="29"/>
  <c r="R37" i="29"/>
  <c r="P37" i="29"/>
  <c r="N37" i="29"/>
  <c r="L37" i="29"/>
  <c r="J37" i="29"/>
  <c r="H37" i="29"/>
  <c r="F37" i="29"/>
  <c r="D37" i="29"/>
  <c r="AP36" i="29"/>
  <c r="AN36" i="29"/>
  <c r="AL36" i="29"/>
  <c r="AB36" i="29"/>
  <c r="Z36" i="29"/>
  <c r="X36" i="29"/>
  <c r="V36" i="29"/>
  <c r="T36" i="29"/>
  <c r="R36" i="29"/>
  <c r="P36" i="29"/>
  <c r="N36" i="29"/>
  <c r="L36" i="29"/>
  <c r="J36" i="29"/>
  <c r="H36" i="29"/>
  <c r="F36" i="29"/>
  <c r="D36" i="29"/>
  <c r="AP35" i="29"/>
  <c r="AN35" i="29"/>
  <c r="AL35" i="29"/>
  <c r="AB35" i="29"/>
  <c r="Z35" i="29"/>
  <c r="X35" i="29"/>
  <c r="V35" i="29"/>
  <c r="T35" i="29"/>
  <c r="P35" i="29"/>
  <c r="N35" i="29"/>
  <c r="L35" i="29"/>
  <c r="J35" i="29"/>
  <c r="H35" i="29"/>
  <c r="F35" i="29"/>
  <c r="D35" i="29"/>
  <c r="AP34" i="29"/>
  <c r="AN34" i="29"/>
  <c r="AL34" i="29"/>
  <c r="AB34" i="29"/>
  <c r="Z34" i="29"/>
  <c r="X34" i="29"/>
  <c r="V34" i="29"/>
  <c r="T34" i="29"/>
  <c r="P34" i="29"/>
  <c r="N34" i="29"/>
  <c r="L34" i="29"/>
  <c r="J34" i="29"/>
  <c r="H34" i="29"/>
  <c r="F34" i="29"/>
  <c r="D34" i="29"/>
  <c r="AP33" i="29"/>
  <c r="AN33" i="29"/>
  <c r="AL33" i="29"/>
  <c r="AB33" i="29"/>
  <c r="Z33" i="29"/>
  <c r="X33" i="29"/>
  <c r="V33" i="29"/>
  <c r="T33" i="29"/>
  <c r="P33" i="29"/>
  <c r="N33" i="29"/>
  <c r="L33" i="29"/>
  <c r="J33" i="29"/>
  <c r="H33" i="29"/>
  <c r="F33" i="29"/>
  <c r="D33" i="29"/>
  <c r="AP32" i="29"/>
  <c r="AN32" i="29"/>
  <c r="AL32" i="29"/>
  <c r="AB32" i="29"/>
  <c r="Z32" i="29"/>
  <c r="X32" i="29"/>
  <c r="V32" i="29"/>
  <c r="T32" i="29"/>
  <c r="P32" i="29"/>
  <c r="N32" i="29"/>
  <c r="L32" i="29"/>
  <c r="J32" i="29"/>
  <c r="H32" i="29"/>
  <c r="F32" i="29"/>
  <c r="D32" i="29"/>
  <c r="AP31" i="29"/>
  <c r="AN31" i="29"/>
  <c r="AL31" i="29"/>
  <c r="AB31" i="29"/>
  <c r="Z31" i="29"/>
  <c r="X31" i="29"/>
  <c r="V31" i="29"/>
  <c r="T31" i="29"/>
  <c r="P31" i="29"/>
  <c r="N31" i="29"/>
  <c r="L31" i="29"/>
  <c r="J31" i="29"/>
  <c r="H31" i="29"/>
  <c r="F31" i="29"/>
  <c r="D31" i="29"/>
  <c r="AP30" i="29"/>
  <c r="AN30" i="29"/>
  <c r="AL30" i="29"/>
  <c r="AB30" i="29"/>
  <c r="Z30" i="29"/>
  <c r="X30" i="29"/>
  <c r="V30" i="29"/>
  <c r="T30" i="29"/>
  <c r="P30" i="29"/>
  <c r="N30" i="29"/>
  <c r="L30" i="29"/>
  <c r="J30" i="29"/>
  <c r="H30" i="29"/>
  <c r="F30" i="29"/>
  <c r="D30" i="29"/>
  <c r="AP29" i="29"/>
  <c r="AN29" i="29"/>
  <c r="AL29" i="29"/>
  <c r="AB29" i="29"/>
  <c r="Z29" i="29"/>
  <c r="X29" i="29"/>
  <c r="V29" i="29"/>
  <c r="T29" i="29"/>
  <c r="P29" i="29"/>
  <c r="N29" i="29"/>
  <c r="L29" i="29"/>
  <c r="J29" i="29"/>
  <c r="H29" i="29"/>
  <c r="F29" i="29"/>
  <c r="D29" i="29"/>
  <c r="AP28" i="29"/>
  <c r="AN28" i="29"/>
  <c r="AL28" i="29"/>
  <c r="AB28" i="29"/>
  <c r="Z28" i="29"/>
  <c r="Z38" i="29" s="1"/>
  <c r="X28" i="29"/>
  <c r="V28" i="29"/>
  <c r="T28" i="29"/>
  <c r="P28" i="29"/>
  <c r="N28" i="29"/>
  <c r="L28" i="29"/>
  <c r="J28" i="29"/>
  <c r="H28" i="29"/>
  <c r="F28" i="29"/>
  <c r="D28" i="29"/>
  <c r="AP27" i="29"/>
  <c r="AN27" i="29"/>
  <c r="AL27" i="29"/>
  <c r="AB27" i="29"/>
  <c r="Z27" i="29"/>
  <c r="X27" i="29"/>
  <c r="V27" i="29"/>
  <c r="T27" i="29"/>
  <c r="P27" i="29"/>
  <c r="N27" i="29"/>
  <c r="L27" i="29"/>
  <c r="J27" i="29"/>
  <c r="H27" i="29"/>
  <c r="F27" i="29"/>
  <c r="D27" i="29"/>
  <c r="AP26" i="29"/>
  <c r="AN26" i="29"/>
  <c r="AL26" i="29"/>
  <c r="AB26" i="29"/>
  <c r="Z26" i="29"/>
  <c r="X26" i="29"/>
  <c r="V26" i="29"/>
  <c r="T26" i="29"/>
  <c r="P26" i="29"/>
  <c r="N26" i="29"/>
  <c r="L26" i="29"/>
  <c r="H26" i="29"/>
  <c r="F26" i="29"/>
  <c r="D26" i="29"/>
  <c r="AP25" i="29"/>
  <c r="AN25" i="29"/>
  <c r="AL25" i="29"/>
  <c r="AB25" i="29"/>
  <c r="Z25" i="29"/>
  <c r="X25" i="29"/>
  <c r="V25" i="29"/>
  <c r="T25" i="29"/>
  <c r="P25" i="29"/>
  <c r="N25" i="29"/>
  <c r="L25" i="29"/>
  <c r="J25" i="29"/>
  <c r="H25" i="29"/>
  <c r="F25" i="29"/>
  <c r="D25" i="29"/>
  <c r="AP24" i="29"/>
  <c r="AN24" i="29"/>
  <c r="AL24" i="29"/>
  <c r="AB24" i="29"/>
  <c r="Z24" i="29"/>
  <c r="X24" i="29"/>
  <c r="V24" i="29"/>
  <c r="T24" i="29"/>
  <c r="P24" i="29"/>
  <c r="N24" i="29"/>
  <c r="L24" i="29"/>
  <c r="J24" i="29"/>
  <c r="H24" i="29"/>
  <c r="F24" i="29"/>
  <c r="D24" i="29"/>
  <c r="AP23" i="29"/>
  <c r="AN23" i="29"/>
  <c r="AB23" i="29"/>
  <c r="Z23" i="29"/>
  <c r="X23" i="29"/>
  <c r="V23" i="29"/>
  <c r="T23" i="29"/>
  <c r="P23" i="29"/>
  <c r="N23" i="29"/>
  <c r="L23" i="29"/>
  <c r="J23" i="29"/>
  <c r="H23" i="29"/>
  <c r="F23" i="29"/>
  <c r="D23" i="29"/>
  <c r="AP22" i="29"/>
  <c r="AN22" i="29"/>
  <c r="AL22" i="29"/>
  <c r="AB22" i="29"/>
  <c r="Z22" i="29"/>
  <c r="X22" i="29"/>
  <c r="V22" i="29"/>
  <c r="T22" i="29"/>
  <c r="P22" i="29"/>
  <c r="N22" i="29"/>
  <c r="L22" i="29"/>
  <c r="J22" i="29"/>
  <c r="H22" i="29"/>
  <c r="F22" i="29"/>
  <c r="D22" i="29"/>
  <c r="AP21" i="29"/>
  <c r="AN21" i="29"/>
  <c r="AL21" i="29"/>
  <c r="AB21" i="29"/>
  <c r="Z21" i="29"/>
  <c r="X21" i="29"/>
  <c r="V21" i="29"/>
  <c r="T21" i="29"/>
  <c r="P21" i="29"/>
  <c r="N21" i="29"/>
  <c r="L21" i="29"/>
  <c r="J21" i="29"/>
  <c r="H21" i="29"/>
  <c r="F21" i="29"/>
  <c r="D21" i="29"/>
  <c r="AP20" i="29"/>
  <c r="AN20" i="29"/>
  <c r="AL20" i="29"/>
  <c r="AB20" i="29"/>
  <c r="Z20" i="29"/>
  <c r="X20" i="29"/>
  <c r="V20" i="29"/>
  <c r="T20" i="29"/>
  <c r="P20" i="29"/>
  <c r="N20" i="29"/>
  <c r="L20" i="29"/>
  <c r="J20" i="29"/>
  <c r="H20" i="29"/>
  <c r="F20" i="29"/>
  <c r="D20" i="29"/>
  <c r="AP19" i="29"/>
  <c r="AN19" i="29"/>
  <c r="AL19" i="29"/>
  <c r="AB19" i="29"/>
  <c r="Z19" i="29"/>
  <c r="X19" i="29"/>
  <c r="V19" i="29"/>
  <c r="T19" i="29"/>
  <c r="P19" i="29"/>
  <c r="N19" i="29"/>
  <c r="L19" i="29"/>
  <c r="J19" i="29"/>
  <c r="H19" i="29"/>
  <c r="F19" i="29"/>
  <c r="D19" i="29"/>
  <c r="AP18" i="29"/>
  <c r="AN18" i="29"/>
  <c r="AL18" i="29"/>
  <c r="AP17" i="29"/>
  <c r="AN17" i="29"/>
  <c r="AL17" i="29"/>
  <c r="AP16" i="29"/>
  <c r="AN16" i="29"/>
  <c r="AL16" i="29"/>
  <c r="AP15" i="29"/>
  <c r="AN15" i="29"/>
  <c r="AL15" i="29"/>
  <c r="AP14" i="29"/>
  <c r="AN14" i="29"/>
  <c r="AL14" i="29"/>
  <c r="AP13" i="29"/>
  <c r="AN13" i="29"/>
  <c r="AL13" i="29"/>
  <c r="AP12" i="29"/>
  <c r="AN12" i="29"/>
  <c r="AL12" i="29"/>
  <c r="AP11" i="29"/>
  <c r="AN11" i="29"/>
  <c r="AL11" i="29"/>
  <c r="AB11" i="29"/>
  <c r="Z11" i="29"/>
  <c r="X11" i="29"/>
  <c r="T11" i="29"/>
  <c r="P11" i="29"/>
  <c r="N11" i="29"/>
  <c r="L11" i="29"/>
  <c r="J11" i="29"/>
  <c r="H11" i="29"/>
  <c r="F11" i="29"/>
  <c r="D11" i="29"/>
  <c r="AP10" i="29"/>
  <c r="AN10" i="29"/>
  <c r="AL10" i="29"/>
  <c r="AB10" i="29"/>
  <c r="Z10" i="29"/>
  <c r="X10" i="29"/>
  <c r="V10" i="29"/>
  <c r="T10" i="29"/>
  <c r="P10" i="29"/>
  <c r="N10" i="29"/>
  <c r="L10" i="29"/>
  <c r="J10" i="29"/>
  <c r="H10" i="29"/>
  <c r="F10" i="29"/>
  <c r="D10" i="29"/>
  <c r="AP9" i="29"/>
  <c r="AN9" i="29"/>
  <c r="AL9" i="29"/>
  <c r="AB9" i="29"/>
  <c r="Z9" i="29"/>
  <c r="X9" i="29"/>
  <c r="V9" i="29"/>
  <c r="T9" i="29"/>
  <c r="P9" i="29"/>
  <c r="N9" i="29"/>
  <c r="L9" i="29"/>
  <c r="J9" i="29"/>
  <c r="H9" i="29"/>
  <c r="F9" i="29"/>
  <c r="D9" i="29"/>
  <c r="AP8" i="29"/>
  <c r="AN8" i="29"/>
  <c r="AL8" i="29"/>
  <c r="AB8" i="29"/>
  <c r="Z8" i="29"/>
  <c r="X8" i="29"/>
  <c r="V8" i="29"/>
  <c r="T8" i="29"/>
  <c r="P8" i="29"/>
  <c r="N8" i="29"/>
  <c r="L8" i="29"/>
  <c r="J8" i="29"/>
  <c r="H8" i="29"/>
  <c r="F8" i="29"/>
  <c r="D8" i="29"/>
  <c r="AP7" i="29"/>
  <c r="AN7" i="29"/>
  <c r="AL7" i="29"/>
  <c r="AB7" i="29"/>
  <c r="Z7" i="29"/>
  <c r="X7" i="29"/>
  <c r="V7" i="29"/>
  <c r="T7" i="29"/>
  <c r="P7" i="29"/>
  <c r="N7" i="29"/>
  <c r="L7" i="29"/>
  <c r="J7" i="29"/>
  <c r="H7" i="29"/>
  <c r="F7" i="29"/>
  <c r="D7" i="29"/>
  <c r="AP6" i="29"/>
  <c r="AN6" i="29"/>
  <c r="AL6" i="29"/>
  <c r="AB6" i="29"/>
  <c r="Z6" i="29"/>
  <c r="X6" i="29"/>
  <c r="V6" i="29"/>
  <c r="T6" i="29"/>
  <c r="P6" i="29"/>
  <c r="N6" i="29"/>
  <c r="L6" i="29"/>
  <c r="J6" i="29"/>
  <c r="H6" i="29"/>
  <c r="F6" i="29"/>
  <c r="D6" i="29"/>
  <c r="AP5" i="29"/>
  <c r="AN5" i="29"/>
  <c r="AL5" i="29"/>
  <c r="AB5" i="29"/>
  <c r="Z5" i="29"/>
  <c r="X5" i="29"/>
  <c r="X38" i="29" s="1"/>
  <c r="V5" i="29"/>
  <c r="T5" i="29"/>
  <c r="R5" i="29"/>
  <c r="R38" i="29" s="1"/>
  <c r="P5" i="29"/>
  <c r="P38" i="29" s="1"/>
  <c r="N5" i="29"/>
  <c r="N38" i="29" s="1"/>
  <c r="L5" i="29"/>
  <c r="J5" i="29"/>
  <c r="H5" i="29"/>
  <c r="F5" i="29"/>
  <c r="F38" i="29" s="1"/>
  <c r="D5" i="29"/>
  <c r="H38" i="29" l="1"/>
  <c r="T38" i="29"/>
  <c r="AL38" i="29"/>
  <c r="AB38" i="29"/>
  <c r="V38" i="29"/>
  <c r="L38" i="29"/>
  <c r="J38" i="29"/>
  <c r="AH38" i="29"/>
  <c r="D38" i="29"/>
  <c r="AI38" i="29" l="1"/>
  <c r="AI41" i="27" l="1"/>
  <c r="R22" i="27" l="1"/>
  <c r="V22" i="27"/>
  <c r="AP38" i="27"/>
  <c r="AO38" i="27"/>
  <c r="AN38" i="27"/>
  <c r="AM38" i="27"/>
  <c r="AL38" i="27"/>
  <c r="AK38" i="27"/>
  <c r="AP9" i="27"/>
  <c r="AN9" i="27"/>
  <c r="AL9" i="27"/>
  <c r="AB9" i="27"/>
  <c r="Z9" i="27"/>
  <c r="X9" i="27"/>
  <c r="V9" i="27"/>
  <c r="T9" i="27"/>
  <c r="R9" i="27"/>
  <c r="P9" i="27"/>
  <c r="N9" i="27"/>
  <c r="L9" i="27"/>
  <c r="J9" i="27"/>
  <c r="H9" i="27"/>
  <c r="F9" i="27"/>
  <c r="D9" i="27"/>
  <c r="J13" i="27"/>
  <c r="L8" i="27"/>
  <c r="F8" i="27"/>
  <c r="X15" i="27" l="1"/>
  <c r="X14" i="27"/>
  <c r="X13" i="27"/>
  <c r="X12" i="27"/>
  <c r="AG38" i="27"/>
  <c r="AF38" i="27"/>
  <c r="AE38" i="27"/>
  <c r="AD38" i="27"/>
  <c r="AC38" i="27"/>
  <c r="AA38" i="27"/>
  <c r="Y38" i="27"/>
  <c r="W38" i="27"/>
  <c r="U38" i="27"/>
  <c r="S38" i="27"/>
  <c r="Q38" i="27"/>
  <c r="O38" i="27"/>
  <c r="M38" i="27"/>
  <c r="K38" i="27"/>
  <c r="I38" i="27"/>
  <c r="G38" i="27"/>
  <c r="E38" i="27"/>
  <c r="C38" i="27"/>
  <c r="AP37" i="27"/>
  <c r="AN37" i="27"/>
  <c r="AL37" i="27"/>
  <c r="AB37" i="27"/>
  <c r="Z37" i="27"/>
  <c r="X37" i="27"/>
  <c r="V37" i="27"/>
  <c r="T37" i="27"/>
  <c r="R37" i="27"/>
  <c r="P37" i="27"/>
  <c r="N37" i="27"/>
  <c r="L37" i="27"/>
  <c r="J37" i="27"/>
  <c r="H37" i="27"/>
  <c r="F37" i="27"/>
  <c r="D37" i="27"/>
  <c r="AP36" i="27"/>
  <c r="AN36" i="27"/>
  <c r="AL36" i="27"/>
  <c r="AB36" i="27"/>
  <c r="Z36" i="27"/>
  <c r="X36" i="27"/>
  <c r="V36" i="27"/>
  <c r="T36" i="27"/>
  <c r="R36" i="27"/>
  <c r="P36" i="27"/>
  <c r="N36" i="27"/>
  <c r="L36" i="27"/>
  <c r="J36" i="27"/>
  <c r="H36" i="27"/>
  <c r="F36" i="27"/>
  <c r="D36" i="27"/>
  <c r="AP35" i="27"/>
  <c r="AN35" i="27"/>
  <c r="AL35" i="27"/>
  <c r="AB35" i="27"/>
  <c r="Z35" i="27"/>
  <c r="X35" i="27"/>
  <c r="V35" i="27"/>
  <c r="T35" i="27"/>
  <c r="R35" i="27"/>
  <c r="P35" i="27"/>
  <c r="N35" i="27"/>
  <c r="L35" i="27"/>
  <c r="J35" i="27"/>
  <c r="H35" i="27"/>
  <c r="F35" i="27"/>
  <c r="D35" i="27"/>
  <c r="AP34" i="27"/>
  <c r="AN34" i="27"/>
  <c r="AL34" i="27"/>
  <c r="AB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P33" i="27"/>
  <c r="AN33" i="27"/>
  <c r="AL33" i="27"/>
  <c r="AB33" i="27"/>
  <c r="Z33" i="27"/>
  <c r="X33" i="27"/>
  <c r="V33" i="27"/>
  <c r="T33" i="27"/>
  <c r="R33" i="27"/>
  <c r="P33" i="27"/>
  <c r="N33" i="27"/>
  <c r="L33" i="27"/>
  <c r="J33" i="27"/>
  <c r="H33" i="27"/>
  <c r="F33" i="27"/>
  <c r="D33" i="27"/>
  <c r="AP32" i="27"/>
  <c r="AN32" i="27"/>
  <c r="AL32" i="27"/>
  <c r="AB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P31" i="27"/>
  <c r="AN31" i="27"/>
  <c r="AL31" i="27"/>
  <c r="AB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P30" i="27"/>
  <c r="AN30" i="27"/>
  <c r="AL30" i="27"/>
  <c r="AB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P29" i="27"/>
  <c r="AN29" i="27"/>
  <c r="AL29" i="27"/>
  <c r="AB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P28" i="27"/>
  <c r="AN28" i="27"/>
  <c r="AL28" i="27"/>
  <c r="AB28" i="27"/>
  <c r="Z28" i="27"/>
  <c r="X28" i="27"/>
  <c r="V28" i="27"/>
  <c r="T28" i="27"/>
  <c r="P28" i="27"/>
  <c r="N28" i="27"/>
  <c r="L28" i="27"/>
  <c r="J28" i="27"/>
  <c r="H28" i="27"/>
  <c r="F28" i="27"/>
  <c r="D28" i="27"/>
  <c r="AP27" i="27"/>
  <c r="AN27" i="27"/>
  <c r="AL27" i="27"/>
  <c r="AB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P26" i="27"/>
  <c r="AN26" i="27"/>
  <c r="AL26" i="27"/>
  <c r="AB26" i="27"/>
  <c r="Z26" i="27"/>
  <c r="X26" i="27"/>
  <c r="V26" i="27"/>
  <c r="T26" i="27"/>
  <c r="R26" i="27"/>
  <c r="P26" i="27"/>
  <c r="N26" i="27"/>
  <c r="L26" i="27"/>
  <c r="H26" i="27"/>
  <c r="F26" i="27"/>
  <c r="D26" i="27"/>
  <c r="AP25" i="27"/>
  <c r="AN25" i="27"/>
  <c r="AL25" i="27"/>
  <c r="AB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P24" i="27"/>
  <c r="AN24" i="27"/>
  <c r="AL24" i="27"/>
  <c r="AB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P23" i="27"/>
  <c r="AN23" i="27"/>
  <c r="AL23" i="27"/>
  <c r="AB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P22" i="27"/>
  <c r="AN22" i="27"/>
  <c r="AL22" i="27"/>
  <c r="AB22" i="27"/>
  <c r="Z22" i="27"/>
  <c r="X22" i="27"/>
  <c r="T22" i="27"/>
  <c r="P22" i="27"/>
  <c r="N22" i="27"/>
  <c r="L22" i="27"/>
  <c r="J22" i="27"/>
  <c r="H22" i="27"/>
  <c r="F22" i="27"/>
  <c r="D22" i="27"/>
  <c r="AP21" i="27"/>
  <c r="AN21" i="27"/>
  <c r="AL21" i="27"/>
  <c r="AB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P20" i="27"/>
  <c r="AN20" i="27"/>
  <c r="AL20" i="27"/>
  <c r="AB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P19" i="27"/>
  <c r="AN19" i="27"/>
  <c r="AL19" i="27"/>
  <c r="AB19" i="27"/>
  <c r="Z19" i="27"/>
  <c r="X19" i="27"/>
  <c r="V19" i="27"/>
  <c r="T19" i="27"/>
  <c r="R19" i="27"/>
  <c r="P19" i="27"/>
  <c r="N19" i="27"/>
  <c r="L19" i="27"/>
  <c r="J19" i="27"/>
  <c r="H19" i="27"/>
  <c r="F19" i="27"/>
  <c r="D19" i="27"/>
  <c r="AP18" i="27"/>
  <c r="AN18" i="27"/>
  <c r="AL18" i="27"/>
  <c r="AB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P17" i="27"/>
  <c r="AN17" i="27"/>
  <c r="AL17" i="27"/>
  <c r="AB17" i="27"/>
  <c r="Z17" i="27"/>
  <c r="X17" i="27"/>
  <c r="V17" i="27"/>
  <c r="T17" i="27"/>
  <c r="R17" i="27"/>
  <c r="P17" i="27"/>
  <c r="N17" i="27"/>
  <c r="L17" i="27"/>
  <c r="J17" i="27"/>
  <c r="H17" i="27"/>
  <c r="F17" i="27"/>
  <c r="D17" i="27"/>
  <c r="AP16" i="27"/>
  <c r="AN16" i="27"/>
  <c r="AL16" i="27"/>
  <c r="AB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P15" i="27"/>
  <c r="AN15" i="27"/>
  <c r="AL15" i="27"/>
  <c r="AB15" i="27"/>
  <c r="Z15" i="27"/>
  <c r="V15" i="27"/>
  <c r="T15" i="27"/>
  <c r="R15" i="27"/>
  <c r="P15" i="27"/>
  <c r="N15" i="27"/>
  <c r="L15" i="27"/>
  <c r="J15" i="27"/>
  <c r="H15" i="27"/>
  <c r="F15" i="27"/>
  <c r="D15" i="27"/>
  <c r="AP14" i="27"/>
  <c r="AN14" i="27"/>
  <c r="AL14" i="27"/>
  <c r="AB14" i="27"/>
  <c r="Z14" i="27"/>
  <c r="V14" i="27"/>
  <c r="T14" i="27"/>
  <c r="R14" i="27"/>
  <c r="P14" i="27"/>
  <c r="N14" i="27"/>
  <c r="L14" i="27"/>
  <c r="J14" i="27"/>
  <c r="H14" i="27"/>
  <c r="F14" i="27"/>
  <c r="D14" i="27"/>
  <c r="AP13" i="27"/>
  <c r="AN13" i="27"/>
  <c r="AL13" i="27"/>
  <c r="AB13" i="27"/>
  <c r="Z13" i="27"/>
  <c r="V13" i="27"/>
  <c r="T13" i="27"/>
  <c r="R13" i="27"/>
  <c r="P13" i="27"/>
  <c r="N13" i="27"/>
  <c r="L13" i="27"/>
  <c r="H13" i="27"/>
  <c r="F13" i="27"/>
  <c r="D13" i="27"/>
  <c r="AP12" i="27"/>
  <c r="AN12" i="27"/>
  <c r="AL12" i="27"/>
  <c r="AB12" i="27"/>
  <c r="Z12" i="27"/>
  <c r="V12" i="27"/>
  <c r="T12" i="27"/>
  <c r="R12" i="27"/>
  <c r="P12" i="27"/>
  <c r="N12" i="27"/>
  <c r="L12" i="27"/>
  <c r="J12" i="27"/>
  <c r="H12" i="27"/>
  <c r="F12" i="27"/>
  <c r="D12" i="27"/>
  <c r="AP11" i="27"/>
  <c r="AN11" i="27"/>
  <c r="AL11" i="27"/>
  <c r="AB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P10" i="27"/>
  <c r="AN10" i="27"/>
  <c r="AL10" i="27"/>
  <c r="AB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P8" i="27"/>
  <c r="AN8" i="27"/>
  <c r="AL8" i="27"/>
  <c r="AB8" i="27"/>
  <c r="Z8" i="27"/>
  <c r="X8" i="27"/>
  <c r="V8" i="27"/>
  <c r="T8" i="27"/>
  <c r="R8" i="27"/>
  <c r="P8" i="27"/>
  <c r="N8" i="27"/>
  <c r="J8" i="27"/>
  <c r="H8" i="27"/>
  <c r="D8" i="27"/>
  <c r="AP7" i="27"/>
  <c r="AN7" i="27"/>
  <c r="AL7" i="27"/>
  <c r="AB7" i="27"/>
  <c r="Z7" i="27"/>
  <c r="X7" i="27"/>
  <c r="V7" i="27"/>
  <c r="T7" i="27"/>
  <c r="R7" i="27"/>
  <c r="P7" i="27"/>
  <c r="N7" i="27"/>
  <c r="L7" i="27"/>
  <c r="J7" i="27"/>
  <c r="H7" i="27"/>
  <c r="F7" i="27"/>
  <c r="D7" i="27"/>
  <c r="AP6" i="27"/>
  <c r="AN6" i="27"/>
  <c r="AL6" i="27"/>
  <c r="AB6" i="27"/>
  <c r="Z6" i="27"/>
  <c r="X6" i="27"/>
  <c r="V6" i="27"/>
  <c r="T6" i="27"/>
  <c r="R6" i="27"/>
  <c r="P6" i="27"/>
  <c r="N6" i="27"/>
  <c r="L6" i="27"/>
  <c r="J6" i="27"/>
  <c r="H6" i="27"/>
  <c r="F6" i="27"/>
  <c r="D6" i="27"/>
  <c r="AP5" i="27"/>
  <c r="AN5" i="27"/>
  <c r="AL5" i="27"/>
  <c r="AB5" i="27"/>
  <c r="Z5" i="27"/>
  <c r="X5" i="27"/>
  <c r="V5" i="27"/>
  <c r="T5" i="27"/>
  <c r="R5" i="27"/>
  <c r="P5" i="27"/>
  <c r="N5" i="27"/>
  <c r="L5" i="27"/>
  <c r="J5" i="27"/>
  <c r="H5" i="27"/>
  <c r="F5" i="27"/>
  <c r="D5" i="27"/>
  <c r="Z38" i="27" l="1"/>
  <c r="N38" i="27"/>
  <c r="F38" i="27"/>
  <c r="P38" i="27"/>
  <c r="T38" i="27"/>
  <c r="H38" i="27"/>
  <c r="X38" i="27"/>
  <c r="R38" i="27"/>
  <c r="J38" i="27"/>
  <c r="AB38" i="27"/>
  <c r="AH38" i="27"/>
  <c r="V38" i="27"/>
  <c r="L38" i="27"/>
  <c r="D38" i="27"/>
  <c r="AP6" i="26"/>
  <c r="T16" i="26"/>
  <c r="J13" i="26"/>
  <c r="R12" i="26"/>
  <c r="P11" i="26"/>
  <c r="AI38" i="27" l="1"/>
  <c r="R6" i="26"/>
  <c r="AL28" i="26" l="1"/>
  <c r="AL27" i="26"/>
  <c r="AL26" i="26"/>
  <c r="AL25" i="26"/>
  <c r="AL24" i="26"/>
  <c r="AL23" i="26"/>
  <c r="AL22" i="26"/>
  <c r="AL21" i="26"/>
  <c r="AL20" i="26"/>
  <c r="AL19" i="26"/>
  <c r="AL18" i="26"/>
  <c r="AL17" i="26"/>
  <c r="AL16" i="26"/>
  <c r="AL15" i="26"/>
  <c r="P5" i="26"/>
  <c r="P6" i="26"/>
  <c r="P7" i="26"/>
  <c r="P8" i="26"/>
  <c r="P9" i="26"/>
  <c r="P10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AO38" i="26"/>
  <c r="AM38" i="26"/>
  <c r="AK38" i="26"/>
  <c r="AG38" i="26"/>
  <c r="AF38" i="26"/>
  <c r="AE38" i="26"/>
  <c r="AD38" i="26"/>
  <c r="AC38" i="26"/>
  <c r="AA38" i="26"/>
  <c r="Y38" i="26"/>
  <c r="W38" i="26"/>
  <c r="U38" i="26"/>
  <c r="S38" i="26"/>
  <c r="Q38" i="26"/>
  <c r="O38" i="26"/>
  <c r="M38" i="26"/>
  <c r="K38" i="26"/>
  <c r="I38" i="26"/>
  <c r="G38" i="26"/>
  <c r="E38" i="26"/>
  <c r="C38" i="26"/>
  <c r="AP37" i="26"/>
  <c r="AN37" i="26"/>
  <c r="AL37" i="26"/>
  <c r="AB37" i="26"/>
  <c r="Z37" i="26"/>
  <c r="X37" i="26"/>
  <c r="V37" i="26"/>
  <c r="T37" i="26"/>
  <c r="R37" i="26"/>
  <c r="P37" i="26"/>
  <c r="N37" i="26"/>
  <c r="L37" i="26"/>
  <c r="J37" i="26"/>
  <c r="H37" i="26"/>
  <c r="F37" i="26"/>
  <c r="D37" i="26"/>
  <c r="AP36" i="26"/>
  <c r="AN36" i="26"/>
  <c r="AL36" i="26"/>
  <c r="AB36" i="26"/>
  <c r="Z36" i="26"/>
  <c r="X36" i="26"/>
  <c r="V36" i="26"/>
  <c r="T36" i="26"/>
  <c r="R36" i="26"/>
  <c r="P36" i="26"/>
  <c r="N36" i="26"/>
  <c r="L36" i="26"/>
  <c r="J36" i="26"/>
  <c r="H36" i="26"/>
  <c r="F36" i="26"/>
  <c r="D36" i="26"/>
  <c r="AP35" i="26"/>
  <c r="AN35" i="26"/>
  <c r="AL35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AP34" i="26"/>
  <c r="AN34" i="26"/>
  <c r="AL34" i="26"/>
  <c r="AB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P33" i="26"/>
  <c r="AN33" i="26"/>
  <c r="AL33" i="26"/>
  <c r="AB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P32" i="26"/>
  <c r="AN32" i="26"/>
  <c r="AL32" i="26"/>
  <c r="AB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P31" i="26"/>
  <c r="AN31" i="26"/>
  <c r="AL31" i="26"/>
  <c r="AB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P30" i="26"/>
  <c r="AN30" i="26"/>
  <c r="AL30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P29" i="26"/>
  <c r="AN29" i="26"/>
  <c r="AL29" i="26"/>
  <c r="AB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P28" i="26"/>
  <c r="AN28" i="26"/>
  <c r="AB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P27" i="26"/>
  <c r="AN27" i="26"/>
  <c r="AB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P26" i="26"/>
  <c r="AN26" i="26"/>
  <c r="AB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P25" i="26"/>
  <c r="AN25" i="26"/>
  <c r="AB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P24" i="26"/>
  <c r="AN24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P23" i="26"/>
  <c r="AN23" i="26"/>
  <c r="AB23" i="26"/>
  <c r="Z23" i="26"/>
  <c r="X23" i="26"/>
  <c r="V23" i="26"/>
  <c r="T23" i="26"/>
  <c r="R23" i="26"/>
  <c r="N23" i="26"/>
  <c r="L23" i="26"/>
  <c r="J23" i="26"/>
  <c r="H23" i="26"/>
  <c r="F23" i="26"/>
  <c r="D23" i="26"/>
  <c r="AP22" i="26"/>
  <c r="AN22" i="26"/>
  <c r="AB22" i="26"/>
  <c r="Z22" i="26"/>
  <c r="X22" i="26"/>
  <c r="V22" i="26"/>
  <c r="T22" i="26"/>
  <c r="R22" i="26"/>
  <c r="N22" i="26"/>
  <c r="L22" i="26"/>
  <c r="J22" i="26"/>
  <c r="H22" i="26"/>
  <c r="F22" i="26"/>
  <c r="D22" i="26"/>
  <c r="AP21" i="26"/>
  <c r="AN21" i="26"/>
  <c r="AB21" i="26"/>
  <c r="Z21" i="26"/>
  <c r="X21" i="26"/>
  <c r="V21" i="26"/>
  <c r="T21" i="26"/>
  <c r="R21" i="26"/>
  <c r="N21" i="26"/>
  <c r="L21" i="26"/>
  <c r="J21" i="26"/>
  <c r="H21" i="26"/>
  <c r="F21" i="26"/>
  <c r="D21" i="26"/>
  <c r="AP20" i="26"/>
  <c r="AN20" i="26"/>
  <c r="AB20" i="26"/>
  <c r="Z20" i="26"/>
  <c r="X20" i="26"/>
  <c r="V20" i="26"/>
  <c r="T20" i="26"/>
  <c r="R20" i="26"/>
  <c r="N20" i="26"/>
  <c r="L20" i="26"/>
  <c r="J20" i="26"/>
  <c r="H20" i="26"/>
  <c r="F20" i="26"/>
  <c r="D20" i="26"/>
  <c r="AP19" i="26"/>
  <c r="AN19" i="26"/>
  <c r="AB19" i="26"/>
  <c r="Z19" i="26"/>
  <c r="X19" i="26"/>
  <c r="V19" i="26"/>
  <c r="T19" i="26"/>
  <c r="R19" i="26"/>
  <c r="N19" i="26"/>
  <c r="L19" i="26"/>
  <c r="J19" i="26"/>
  <c r="H19" i="26"/>
  <c r="F19" i="26"/>
  <c r="D19" i="26"/>
  <c r="AP18" i="26"/>
  <c r="AN18" i="26"/>
  <c r="AB18" i="26"/>
  <c r="Z18" i="26"/>
  <c r="X18" i="26"/>
  <c r="V18" i="26"/>
  <c r="T18" i="26"/>
  <c r="R18" i="26"/>
  <c r="N18" i="26"/>
  <c r="L18" i="26"/>
  <c r="J18" i="26"/>
  <c r="H18" i="26"/>
  <c r="F18" i="26"/>
  <c r="D18" i="26"/>
  <c r="AP17" i="26"/>
  <c r="AN17" i="26"/>
  <c r="AB17" i="26"/>
  <c r="Z17" i="26"/>
  <c r="X17" i="26"/>
  <c r="V17" i="26"/>
  <c r="T17" i="26"/>
  <c r="R17" i="26"/>
  <c r="N17" i="26"/>
  <c r="L17" i="26"/>
  <c r="J17" i="26"/>
  <c r="H17" i="26"/>
  <c r="F17" i="26"/>
  <c r="D17" i="26"/>
  <c r="AP16" i="26"/>
  <c r="AN16" i="26"/>
  <c r="AB16" i="26"/>
  <c r="Z16" i="26"/>
  <c r="X16" i="26"/>
  <c r="V16" i="26"/>
  <c r="R16" i="26"/>
  <c r="N16" i="26"/>
  <c r="L16" i="26"/>
  <c r="J16" i="26"/>
  <c r="H16" i="26"/>
  <c r="F16" i="26"/>
  <c r="D16" i="26"/>
  <c r="AP15" i="26"/>
  <c r="AN15" i="26"/>
  <c r="AB15" i="26"/>
  <c r="Z15" i="26"/>
  <c r="X15" i="26"/>
  <c r="V15" i="26"/>
  <c r="T15" i="26"/>
  <c r="R15" i="26"/>
  <c r="N15" i="26"/>
  <c r="L15" i="26"/>
  <c r="J15" i="26"/>
  <c r="H15" i="26"/>
  <c r="F15" i="26"/>
  <c r="D15" i="26"/>
  <c r="AP14" i="26"/>
  <c r="AN14" i="26"/>
  <c r="AL14" i="26"/>
  <c r="AB14" i="26"/>
  <c r="Z14" i="26"/>
  <c r="V14" i="26"/>
  <c r="T14" i="26"/>
  <c r="R14" i="26"/>
  <c r="N14" i="26"/>
  <c r="L14" i="26"/>
  <c r="J14" i="26"/>
  <c r="H14" i="26"/>
  <c r="F14" i="26"/>
  <c r="D14" i="26"/>
  <c r="AP13" i="26"/>
  <c r="AN13" i="26"/>
  <c r="AN38" i="26" s="1"/>
  <c r="AL13" i="26"/>
  <c r="AB13" i="26"/>
  <c r="Z13" i="26"/>
  <c r="X13" i="26"/>
  <c r="V13" i="26"/>
  <c r="T13" i="26"/>
  <c r="R13" i="26"/>
  <c r="N13" i="26"/>
  <c r="N38" i="26" s="1"/>
  <c r="L13" i="26"/>
  <c r="H13" i="26"/>
  <c r="F13" i="26"/>
  <c r="F38" i="26" s="1"/>
  <c r="D13" i="26"/>
  <c r="AP12" i="26"/>
  <c r="AN12" i="26"/>
  <c r="AL12" i="26"/>
  <c r="AB12" i="26"/>
  <c r="Z12" i="26"/>
  <c r="V12" i="26"/>
  <c r="T12" i="26"/>
  <c r="N12" i="26"/>
  <c r="L12" i="26"/>
  <c r="J12" i="26"/>
  <c r="H12" i="26"/>
  <c r="F12" i="26"/>
  <c r="D12" i="26"/>
  <c r="AP11" i="26"/>
  <c r="AN11" i="26"/>
  <c r="AL11" i="26"/>
  <c r="AB11" i="26"/>
  <c r="Z11" i="26"/>
  <c r="X11" i="26"/>
  <c r="V11" i="26"/>
  <c r="T11" i="26"/>
  <c r="R11" i="26"/>
  <c r="N11" i="26"/>
  <c r="L11" i="26"/>
  <c r="J11" i="26"/>
  <c r="H11" i="26"/>
  <c r="F11" i="26"/>
  <c r="D11" i="26"/>
  <c r="AP10" i="26"/>
  <c r="AN10" i="26"/>
  <c r="AL10" i="26"/>
  <c r="AB10" i="26"/>
  <c r="Z10" i="26"/>
  <c r="X10" i="26"/>
  <c r="V10" i="26"/>
  <c r="T10" i="26"/>
  <c r="R10" i="26"/>
  <c r="N10" i="26"/>
  <c r="L10" i="26"/>
  <c r="J10" i="26"/>
  <c r="H10" i="26"/>
  <c r="F10" i="26"/>
  <c r="D10" i="26"/>
  <c r="AP9" i="26"/>
  <c r="AN9" i="26"/>
  <c r="AL9" i="26"/>
  <c r="AB9" i="26"/>
  <c r="Z9" i="26"/>
  <c r="X9" i="26"/>
  <c r="V9" i="26"/>
  <c r="T9" i="26"/>
  <c r="R9" i="26"/>
  <c r="N9" i="26"/>
  <c r="L9" i="26"/>
  <c r="J9" i="26"/>
  <c r="H9" i="26"/>
  <c r="F9" i="26"/>
  <c r="D9" i="26"/>
  <c r="AP8" i="26"/>
  <c r="AN8" i="26"/>
  <c r="AL8" i="26"/>
  <c r="AB8" i="26"/>
  <c r="Z8" i="26"/>
  <c r="X8" i="26"/>
  <c r="V8" i="26"/>
  <c r="T8" i="26"/>
  <c r="R8" i="26"/>
  <c r="N8" i="26"/>
  <c r="J8" i="26"/>
  <c r="H8" i="26"/>
  <c r="F8" i="26"/>
  <c r="D8" i="26"/>
  <c r="AP7" i="26"/>
  <c r="AN7" i="26"/>
  <c r="AL7" i="26"/>
  <c r="AB7" i="26"/>
  <c r="Z7" i="26"/>
  <c r="X7" i="26"/>
  <c r="V7" i="26"/>
  <c r="T7" i="26"/>
  <c r="R7" i="26"/>
  <c r="N7" i="26"/>
  <c r="L7" i="26"/>
  <c r="J7" i="26"/>
  <c r="H7" i="26"/>
  <c r="F7" i="26"/>
  <c r="D7" i="26"/>
  <c r="AN6" i="26"/>
  <c r="AL6" i="26"/>
  <c r="AB6" i="26"/>
  <c r="Z6" i="26"/>
  <c r="X6" i="26"/>
  <c r="V6" i="26"/>
  <c r="T6" i="26"/>
  <c r="N6" i="26"/>
  <c r="L6" i="26"/>
  <c r="J6" i="26"/>
  <c r="H6" i="26"/>
  <c r="F6" i="26"/>
  <c r="D6" i="26"/>
  <c r="AP5" i="26"/>
  <c r="AN5" i="26"/>
  <c r="AL5" i="26"/>
  <c r="AB5" i="26"/>
  <c r="Z5" i="26"/>
  <c r="Z38" i="26" s="1"/>
  <c r="X5" i="26"/>
  <c r="V5" i="26"/>
  <c r="T5" i="26"/>
  <c r="T38" i="26" s="1"/>
  <c r="R5" i="26"/>
  <c r="N5" i="26"/>
  <c r="L5" i="26"/>
  <c r="J5" i="26"/>
  <c r="H5" i="26"/>
  <c r="F5" i="26"/>
  <c r="D5" i="26"/>
  <c r="H38" i="26" l="1"/>
  <c r="AP38" i="26"/>
  <c r="X38" i="26"/>
  <c r="AL38" i="26"/>
  <c r="AB38" i="26"/>
  <c r="V38" i="26"/>
  <c r="AH38" i="26"/>
  <c r="R38" i="26"/>
  <c r="P38" i="26"/>
  <c r="L38" i="26"/>
  <c r="J38" i="26"/>
  <c r="D38" i="26"/>
  <c r="AP38" i="25"/>
  <c r="AO38" i="25"/>
  <c r="AN38" i="25"/>
  <c r="AM38" i="25"/>
  <c r="AL38" i="25"/>
  <c r="AK38" i="25"/>
  <c r="AL16" i="25"/>
  <c r="N19" i="25"/>
  <c r="N18" i="25"/>
  <c r="N17" i="25"/>
  <c r="N16" i="25"/>
  <c r="N15" i="25"/>
  <c r="N14" i="25"/>
  <c r="N13" i="25"/>
  <c r="N12" i="25"/>
  <c r="N11" i="25"/>
  <c r="N10" i="25"/>
  <c r="N9" i="25"/>
  <c r="AI38" i="26" l="1"/>
  <c r="V7" i="25"/>
  <c r="J17" i="25"/>
  <c r="AG38" i="25"/>
  <c r="AF38" i="25"/>
  <c r="AE38" i="25"/>
  <c r="AD38" i="25"/>
  <c r="AC38" i="25"/>
  <c r="AA38" i="25"/>
  <c r="Y38" i="25"/>
  <c r="W38" i="25"/>
  <c r="U38" i="25"/>
  <c r="S38" i="25"/>
  <c r="Q38" i="25"/>
  <c r="O38" i="25"/>
  <c r="M38" i="25"/>
  <c r="K38" i="25"/>
  <c r="I38" i="25"/>
  <c r="G38" i="25"/>
  <c r="E38" i="25"/>
  <c r="C38" i="25"/>
  <c r="AP37" i="25"/>
  <c r="AN37" i="25"/>
  <c r="AL37" i="25"/>
  <c r="AB37" i="25"/>
  <c r="Z37" i="25"/>
  <c r="X37" i="25"/>
  <c r="V37" i="25"/>
  <c r="T37" i="25"/>
  <c r="R37" i="25"/>
  <c r="P37" i="25"/>
  <c r="N37" i="25"/>
  <c r="L37" i="25"/>
  <c r="J37" i="25"/>
  <c r="H37" i="25"/>
  <c r="F37" i="25"/>
  <c r="D37" i="25"/>
  <c r="AP36" i="25"/>
  <c r="AN36" i="25"/>
  <c r="AL36" i="25"/>
  <c r="AB36" i="25"/>
  <c r="Z36" i="25"/>
  <c r="X36" i="25"/>
  <c r="V36" i="25"/>
  <c r="T36" i="25"/>
  <c r="R36" i="25"/>
  <c r="P36" i="25"/>
  <c r="N36" i="25"/>
  <c r="L36" i="25"/>
  <c r="J36" i="25"/>
  <c r="H36" i="25"/>
  <c r="F36" i="25"/>
  <c r="D36" i="25"/>
  <c r="AP35" i="25"/>
  <c r="AN35" i="25"/>
  <c r="AL35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AP34" i="25"/>
  <c r="AN34" i="25"/>
  <c r="AL34" i="25"/>
  <c r="AB34" i="25"/>
  <c r="Z34" i="25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B33" i="25"/>
  <c r="Z33" i="25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B32" i="25"/>
  <c r="Z32" i="25"/>
  <c r="X32" i="25"/>
  <c r="V32" i="25"/>
  <c r="T32" i="25"/>
  <c r="R32" i="25"/>
  <c r="P32" i="25"/>
  <c r="N32" i="25"/>
  <c r="L32" i="25"/>
  <c r="J32" i="25"/>
  <c r="H32" i="25"/>
  <c r="F32" i="25"/>
  <c r="D32" i="25"/>
  <c r="AP31" i="25"/>
  <c r="AN31" i="25"/>
  <c r="AL31" i="25"/>
  <c r="AB31" i="25"/>
  <c r="Z31" i="25"/>
  <c r="X31" i="25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B29" i="25"/>
  <c r="Z29" i="25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B28" i="25"/>
  <c r="Z28" i="25"/>
  <c r="X28" i="25"/>
  <c r="V28" i="25"/>
  <c r="T28" i="25"/>
  <c r="R28" i="25"/>
  <c r="P28" i="25"/>
  <c r="N28" i="25"/>
  <c r="L28" i="25"/>
  <c r="J28" i="25"/>
  <c r="H28" i="25"/>
  <c r="F28" i="25"/>
  <c r="D28" i="25"/>
  <c r="AP27" i="25"/>
  <c r="AN27" i="25"/>
  <c r="AL27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B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B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B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B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B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B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B19" i="25"/>
  <c r="Z19" i="25"/>
  <c r="X19" i="25"/>
  <c r="V19" i="25"/>
  <c r="T19" i="25"/>
  <c r="R19" i="25"/>
  <c r="P19" i="25"/>
  <c r="L19" i="25"/>
  <c r="J19" i="25"/>
  <c r="H19" i="25"/>
  <c r="F19" i="25"/>
  <c r="D19" i="25"/>
  <c r="AP18" i="25"/>
  <c r="AN18" i="25"/>
  <c r="AL18" i="25"/>
  <c r="AB18" i="25"/>
  <c r="Z18" i="25"/>
  <c r="X18" i="25"/>
  <c r="V18" i="25"/>
  <c r="T18" i="25"/>
  <c r="R18" i="25"/>
  <c r="P18" i="25"/>
  <c r="L18" i="25"/>
  <c r="J18" i="25"/>
  <c r="H18" i="25"/>
  <c r="F18" i="25"/>
  <c r="D18" i="25"/>
  <c r="AP17" i="25"/>
  <c r="AN17" i="25"/>
  <c r="AL17" i="25"/>
  <c r="AB17" i="25"/>
  <c r="Z17" i="25"/>
  <c r="X17" i="25"/>
  <c r="V17" i="25"/>
  <c r="T17" i="25"/>
  <c r="R17" i="25"/>
  <c r="P17" i="25"/>
  <c r="L17" i="25"/>
  <c r="H17" i="25"/>
  <c r="F17" i="25"/>
  <c r="D17" i="25"/>
  <c r="AP16" i="25"/>
  <c r="AN16" i="25"/>
  <c r="AB16" i="25"/>
  <c r="Z16" i="25"/>
  <c r="X16" i="25"/>
  <c r="V16" i="25"/>
  <c r="T16" i="25"/>
  <c r="R16" i="25"/>
  <c r="P16" i="25"/>
  <c r="L16" i="25"/>
  <c r="J16" i="25"/>
  <c r="H16" i="25"/>
  <c r="F16" i="25"/>
  <c r="D16" i="25"/>
  <c r="AP15" i="25"/>
  <c r="AN15" i="25"/>
  <c r="AB15" i="25"/>
  <c r="Z15" i="25"/>
  <c r="X15" i="25"/>
  <c r="V15" i="25"/>
  <c r="T15" i="25"/>
  <c r="R15" i="25"/>
  <c r="P15" i="25"/>
  <c r="L15" i="25"/>
  <c r="J15" i="25"/>
  <c r="H15" i="25"/>
  <c r="F15" i="25"/>
  <c r="D15" i="25"/>
  <c r="AP14" i="25"/>
  <c r="AN14" i="25"/>
  <c r="AL14" i="25"/>
  <c r="AB14" i="25"/>
  <c r="Z14" i="25"/>
  <c r="X14" i="25"/>
  <c r="V14" i="25"/>
  <c r="T14" i="25"/>
  <c r="R14" i="25"/>
  <c r="P14" i="25"/>
  <c r="L14" i="25"/>
  <c r="J14" i="25"/>
  <c r="H14" i="25"/>
  <c r="F14" i="25"/>
  <c r="D14" i="25"/>
  <c r="AP13" i="25"/>
  <c r="AN13" i="25"/>
  <c r="AL13" i="25"/>
  <c r="AB13" i="25"/>
  <c r="Z13" i="25"/>
  <c r="X13" i="25"/>
  <c r="V13" i="25"/>
  <c r="T13" i="25"/>
  <c r="R13" i="25"/>
  <c r="P13" i="25"/>
  <c r="L13" i="25"/>
  <c r="J13" i="25"/>
  <c r="H13" i="25"/>
  <c r="F13" i="25"/>
  <c r="D13" i="25"/>
  <c r="AP12" i="25"/>
  <c r="AN12" i="25"/>
  <c r="AL12" i="25"/>
  <c r="AB12" i="25"/>
  <c r="Z12" i="25"/>
  <c r="X12" i="25"/>
  <c r="V12" i="25"/>
  <c r="T12" i="25"/>
  <c r="P12" i="25"/>
  <c r="L12" i="25"/>
  <c r="J12" i="25"/>
  <c r="H12" i="25"/>
  <c r="F12" i="25"/>
  <c r="D12" i="25"/>
  <c r="AP11" i="25"/>
  <c r="AN11" i="25"/>
  <c r="AL11" i="25"/>
  <c r="AB11" i="25"/>
  <c r="Z11" i="25"/>
  <c r="X11" i="25"/>
  <c r="V11" i="25"/>
  <c r="T11" i="25"/>
  <c r="R11" i="25"/>
  <c r="P11" i="25"/>
  <c r="L11" i="25"/>
  <c r="J11" i="25"/>
  <c r="H11" i="25"/>
  <c r="F11" i="25"/>
  <c r="D11" i="25"/>
  <c r="AP10" i="25"/>
  <c r="AN10" i="25"/>
  <c r="AL10" i="25"/>
  <c r="AB10" i="25"/>
  <c r="Z10" i="25"/>
  <c r="X10" i="25"/>
  <c r="V10" i="25"/>
  <c r="T10" i="25"/>
  <c r="R10" i="25"/>
  <c r="P10" i="25"/>
  <c r="L10" i="25"/>
  <c r="J10" i="25"/>
  <c r="H10" i="25"/>
  <c r="F10" i="25"/>
  <c r="D10" i="25"/>
  <c r="AP9" i="25"/>
  <c r="AN9" i="25"/>
  <c r="AL9" i="25"/>
  <c r="AB9" i="25"/>
  <c r="Z9" i="25"/>
  <c r="X9" i="25"/>
  <c r="V9" i="25"/>
  <c r="T9" i="25"/>
  <c r="R9" i="25"/>
  <c r="P9" i="25"/>
  <c r="L9" i="25"/>
  <c r="J9" i="25"/>
  <c r="H9" i="25"/>
  <c r="F9" i="25"/>
  <c r="D9" i="25"/>
  <c r="AP8" i="25"/>
  <c r="AN8" i="25"/>
  <c r="AL8" i="25"/>
  <c r="AB8" i="25"/>
  <c r="Z8" i="25"/>
  <c r="X8" i="25"/>
  <c r="V8" i="25"/>
  <c r="T8" i="25"/>
  <c r="R8" i="25"/>
  <c r="P8" i="25"/>
  <c r="N8" i="25"/>
  <c r="J8" i="25"/>
  <c r="H8" i="25"/>
  <c r="F8" i="25"/>
  <c r="D8" i="25"/>
  <c r="AP7" i="25"/>
  <c r="AN7" i="25"/>
  <c r="AL7" i="25"/>
  <c r="AB7" i="25"/>
  <c r="Z7" i="25"/>
  <c r="X7" i="25"/>
  <c r="T7" i="25"/>
  <c r="R7" i="25"/>
  <c r="P7" i="25"/>
  <c r="N7" i="25"/>
  <c r="L7" i="25"/>
  <c r="J7" i="25"/>
  <c r="H7" i="25"/>
  <c r="F7" i="25"/>
  <c r="D7" i="25"/>
  <c r="AP6" i="25"/>
  <c r="AN6" i="25"/>
  <c r="AL6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AP5" i="25"/>
  <c r="AN5" i="25"/>
  <c r="AL5" i="25"/>
  <c r="AB5" i="25"/>
  <c r="Z5" i="25"/>
  <c r="X5" i="25"/>
  <c r="V5" i="25"/>
  <c r="T5" i="25"/>
  <c r="R5" i="25"/>
  <c r="P5" i="25"/>
  <c r="N5" i="25"/>
  <c r="L5" i="25"/>
  <c r="J5" i="25"/>
  <c r="H5" i="25"/>
  <c r="F5" i="25"/>
  <c r="D5" i="25"/>
  <c r="Z38" i="25" l="1"/>
  <c r="H38" i="25"/>
  <c r="P38" i="25"/>
  <c r="AB38" i="25"/>
  <c r="X38" i="25"/>
  <c r="V38" i="25"/>
  <c r="T38" i="25"/>
  <c r="R38" i="25"/>
  <c r="AH38" i="25"/>
  <c r="N38" i="25"/>
  <c r="L38" i="25"/>
  <c r="J38" i="25"/>
  <c r="F38" i="25"/>
  <c r="D38" i="25"/>
  <c r="J18" i="24"/>
  <c r="D15" i="24"/>
  <c r="AI38" i="25" l="1"/>
  <c r="T7" i="24"/>
  <c r="X6" i="24"/>
  <c r="R6" i="24"/>
  <c r="Q39" i="23"/>
  <c r="AD39" i="24" l="1"/>
  <c r="R26" i="24"/>
  <c r="R25" i="24"/>
  <c r="R24" i="24"/>
  <c r="R23" i="24"/>
  <c r="R22" i="24"/>
  <c r="R21" i="24"/>
  <c r="R20" i="24"/>
  <c r="R19" i="24"/>
  <c r="R18" i="24"/>
  <c r="R17" i="24"/>
  <c r="R16" i="24"/>
  <c r="R15" i="24"/>
  <c r="R14" i="24"/>
  <c r="R13" i="24"/>
  <c r="R12" i="24"/>
  <c r="R11" i="24"/>
  <c r="R9" i="24"/>
  <c r="R8" i="24"/>
  <c r="AO39" i="24"/>
  <c r="AM39" i="24"/>
  <c r="AK39" i="24"/>
  <c r="AG39" i="24"/>
  <c r="AF39" i="24"/>
  <c r="AE39" i="24"/>
  <c r="AC39" i="24"/>
  <c r="AA39" i="24"/>
  <c r="Y39" i="24"/>
  <c r="W39" i="24"/>
  <c r="U39" i="24"/>
  <c r="S39" i="24"/>
  <c r="Q39" i="24"/>
  <c r="O39" i="24"/>
  <c r="M39" i="24"/>
  <c r="K39" i="24"/>
  <c r="I39" i="24"/>
  <c r="G39" i="24"/>
  <c r="E39" i="24"/>
  <c r="C39" i="24"/>
  <c r="AP38" i="24"/>
  <c r="AN38" i="24"/>
  <c r="AL38" i="24"/>
  <c r="AB38" i="24"/>
  <c r="Z38" i="24"/>
  <c r="X38" i="24"/>
  <c r="V38" i="24"/>
  <c r="T38" i="24"/>
  <c r="R38" i="24"/>
  <c r="P38" i="24"/>
  <c r="N38" i="24"/>
  <c r="L38" i="24"/>
  <c r="J38" i="24"/>
  <c r="H38" i="24"/>
  <c r="F38" i="24"/>
  <c r="D38" i="24"/>
  <c r="AP37" i="24"/>
  <c r="AN37" i="24"/>
  <c r="AL37" i="24"/>
  <c r="AB37" i="24"/>
  <c r="Z37" i="24"/>
  <c r="X37" i="24"/>
  <c r="V37" i="24"/>
  <c r="T37" i="24"/>
  <c r="R37" i="24"/>
  <c r="P37" i="24"/>
  <c r="N37" i="24"/>
  <c r="L37" i="24"/>
  <c r="J37" i="24"/>
  <c r="H37" i="24"/>
  <c r="F37" i="24"/>
  <c r="D37" i="24"/>
  <c r="AP36" i="24"/>
  <c r="AN36" i="24"/>
  <c r="AL36" i="24"/>
  <c r="AB36" i="24"/>
  <c r="Z36" i="24"/>
  <c r="X36" i="24"/>
  <c r="V36" i="24"/>
  <c r="T36" i="24"/>
  <c r="R36" i="24"/>
  <c r="P36" i="24"/>
  <c r="N36" i="24"/>
  <c r="L36" i="24"/>
  <c r="J36" i="24"/>
  <c r="H36" i="24"/>
  <c r="F36" i="24"/>
  <c r="D36" i="24"/>
  <c r="AP35" i="24"/>
  <c r="AN35" i="24"/>
  <c r="AL35" i="24"/>
  <c r="AB35" i="24"/>
  <c r="Z35" i="24"/>
  <c r="X35" i="24"/>
  <c r="V35" i="24"/>
  <c r="T35" i="24"/>
  <c r="R35" i="24"/>
  <c r="P35" i="24"/>
  <c r="N35" i="24"/>
  <c r="L35" i="24"/>
  <c r="J35" i="24"/>
  <c r="H35" i="24"/>
  <c r="F35" i="24"/>
  <c r="D35" i="24"/>
  <c r="AP34" i="24"/>
  <c r="AN34" i="24"/>
  <c r="AL34" i="24"/>
  <c r="AB34" i="24"/>
  <c r="Z34" i="24"/>
  <c r="X34" i="24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B33" i="24"/>
  <c r="Z33" i="24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B32" i="24"/>
  <c r="Z32" i="24"/>
  <c r="X32" i="24"/>
  <c r="V32" i="24"/>
  <c r="T32" i="24"/>
  <c r="R32" i="24"/>
  <c r="P32" i="24"/>
  <c r="N32" i="24"/>
  <c r="L32" i="24"/>
  <c r="J32" i="24"/>
  <c r="H32" i="24"/>
  <c r="F32" i="24"/>
  <c r="D32" i="24"/>
  <c r="AP31" i="24"/>
  <c r="AN31" i="24"/>
  <c r="AL31" i="24"/>
  <c r="AB31" i="24"/>
  <c r="Z31" i="24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B30" i="24"/>
  <c r="Z30" i="24"/>
  <c r="X30" i="24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B29" i="24"/>
  <c r="Z29" i="24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B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B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B26" i="24"/>
  <c r="Z26" i="24"/>
  <c r="X26" i="24"/>
  <c r="V26" i="24"/>
  <c r="T26" i="24"/>
  <c r="P26" i="24"/>
  <c r="N26" i="24"/>
  <c r="L26" i="24"/>
  <c r="J26" i="24"/>
  <c r="H26" i="24"/>
  <c r="F26" i="24"/>
  <c r="D26" i="24"/>
  <c r="AP25" i="24"/>
  <c r="AN25" i="24"/>
  <c r="AL25" i="24"/>
  <c r="AB25" i="24"/>
  <c r="Z25" i="24"/>
  <c r="X25" i="24"/>
  <c r="V25" i="24"/>
  <c r="T25" i="24"/>
  <c r="P25" i="24"/>
  <c r="N25" i="24"/>
  <c r="L25" i="24"/>
  <c r="J25" i="24"/>
  <c r="H25" i="24"/>
  <c r="F25" i="24"/>
  <c r="D25" i="24"/>
  <c r="AP24" i="24"/>
  <c r="AN24" i="24"/>
  <c r="AL24" i="24"/>
  <c r="AB24" i="24"/>
  <c r="Z24" i="24"/>
  <c r="X24" i="24"/>
  <c r="V24" i="24"/>
  <c r="T24" i="24"/>
  <c r="P24" i="24"/>
  <c r="N24" i="24"/>
  <c r="L24" i="24"/>
  <c r="J24" i="24"/>
  <c r="H24" i="24"/>
  <c r="F24" i="24"/>
  <c r="D24" i="24"/>
  <c r="AP23" i="24"/>
  <c r="AN23" i="24"/>
  <c r="AL23" i="24"/>
  <c r="AB23" i="24"/>
  <c r="Z23" i="24"/>
  <c r="X23" i="24"/>
  <c r="V23" i="24"/>
  <c r="T23" i="24"/>
  <c r="P23" i="24"/>
  <c r="N23" i="24"/>
  <c r="L23" i="24"/>
  <c r="J23" i="24"/>
  <c r="H23" i="24"/>
  <c r="F23" i="24"/>
  <c r="D23" i="24"/>
  <c r="AP22" i="24"/>
  <c r="AN22" i="24"/>
  <c r="AL22" i="24"/>
  <c r="AB22" i="24"/>
  <c r="Z22" i="24"/>
  <c r="X22" i="24"/>
  <c r="V22" i="24"/>
  <c r="T22" i="24"/>
  <c r="P22" i="24"/>
  <c r="N22" i="24"/>
  <c r="L22" i="24"/>
  <c r="J22" i="24"/>
  <c r="H22" i="24"/>
  <c r="F22" i="24"/>
  <c r="D22" i="24"/>
  <c r="AP21" i="24"/>
  <c r="AN21" i="24"/>
  <c r="AB21" i="24"/>
  <c r="Z21" i="24"/>
  <c r="X21" i="24"/>
  <c r="V21" i="24"/>
  <c r="T21" i="24"/>
  <c r="P21" i="24"/>
  <c r="N21" i="24"/>
  <c r="L21" i="24"/>
  <c r="J21" i="24"/>
  <c r="H21" i="24"/>
  <c r="F21" i="24"/>
  <c r="D21" i="24"/>
  <c r="AP20" i="24"/>
  <c r="AN20" i="24"/>
  <c r="AL20" i="24"/>
  <c r="AB20" i="24"/>
  <c r="Z20" i="24"/>
  <c r="X20" i="24"/>
  <c r="V20" i="24"/>
  <c r="T20" i="24"/>
  <c r="P20" i="24"/>
  <c r="N20" i="24"/>
  <c r="L20" i="24"/>
  <c r="J20" i="24"/>
  <c r="H20" i="24"/>
  <c r="F20" i="24"/>
  <c r="D20" i="24"/>
  <c r="AP19" i="24"/>
  <c r="AN19" i="24"/>
  <c r="AL19" i="24"/>
  <c r="AB19" i="24"/>
  <c r="Z19" i="24"/>
  <c r="X19" i="24"/>
  <c r="V19" i="24"/>
  <c r="T19" i="24"/>
  <c r="P19" i="24"/>
  <c r="N19" i="24"/>
  <c r="L19" i="24"/>
  <c r="J19" i="24"/>
  <c r="H19" i="24"/>
  <c r="F19" i="24"/>
  <c r="D19" i="24"/>
  <c r="AP18" i="24"/>
  <c r="AN18" i="24"/>
  <c r="AL18" i="24"/>
  <c r="AB18" i="24"/>
  <c r="Z18" i="24"/>
  <c r="X18" i="24"/>
  <c r="V18" i="24"/>
  <c r="T18" i="24"/>
  <c r="P18" i="24"/>
  <c r="N18" i="24"/>
  <c r="L18" i="24"/>
  <c r="H18" i="24"/>
  <c r="F18" i="24"/>
  <c r="D18" i="24"/>
  <c r="AP17" i="24"/>
  <c r="AN17" i="24"/>
  <c r="AL17" i="24"/>
  <c r="AB17" i="24"/>
  <c r="Z17" i="24"/>
  <c r="X17" i="24"/>
  <c r="V17" i="24"/>
  <c r="T17" i="24"/>
  <c r="P17" i="24"/>
  <c r="N17" i="24"/>
  <c r="L17" i="24"/>
  <c r="J17" i="24"/>
  <c r="H17" i="24"/>
  <c r="F17" i="24"/>
  <c r="D17" i="24"/>
  <c r="AP16" i="24"/>
  <c r="AN16" i="24"/>
  <c r="AL16" i="24"/>
  <c r="AB16" i="24"/>
  <c r="Z16" i="24"/>
  <c r="X16" i="24"/>
  <c r="V16" i="24"/>
  <c r="T16" i="24"/>
  <c r="P16" i="24"/>
  <c r="N16" i="24"/>
  <c r="L16" i="24"/>
  <c r="J16" i="24"/>
  <c r="H16" i="24"/>
  <c r="F16" i="24"/>
  <c r="D16" i="24"/>
  <c r="AP15" i="24"/>
  <c r="AN15" i="24"/>
  <c r="AL15" i="24"/>
  <c r="AL39" i="24" s="1"/>
  <c r="AB15" i="24"/>
  <c r="Z15" i="24"/>
  <c r="X15" i="24"/>
  <c r="V15" i="24"/>
  <c r="T15" i="24"/>
  <c r="P15" i="24"/>
  <c r="N15" i="24"/>
  <c r="L15" i="24"/>
  <c r="J15" i="24"/>
  <c r="H15" i="24"/>
  <c r="F15" i="24"/>
  <c r="AP14" i="24"/>
  <c r="AN14" i="24"/>
  <c r="AL14" i="24"/>
  <c r="AB14" i="24"/>
  <c r="Z14" i="24"/>
  <c r="X14" i="24"/>
  <c r="T14" i="24"/>
  <c r="P14" i="24"/>
  <c r="N14" i="24"/>
  <c r="L14" i="24"/>
  <c r="J14" i="24"/>
  <c r="H14" i="24"/>
  <c r="F14" i="24"/>
  <c r="D14" i="24"/>
  <c r="AP13" i="24"/>
  <c r="AN13" i="24"/>
  <c r="AL13" i="24"/>
  <c r="AB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B12" i="24"/>
  <c r="Z12" i="24"/>
  <c r="X12" i="24"/>
  <c r="V12" i="24"/>
  <c r="V39" i="24" s="1"/>
  <c r="T12" i="24"/>
  <c r="P12" i="24"/>
  <c r="N12" i="24"/>
  <c r="L12" i="24"/>
  <c r="J12" i="24"/>
  <c r="H12" i="24"/>
  <c r="F12" i="24"/>
  <c r="D12" i="24"/>
  <c r="AP11" i="24"/>
  <c r="AN11" i="24"/>
  <c r="AL11" i="24"/>
  <c r="AB11" i="24"/>
  <c r="Z11" i="24"/>
  <c r="X11" i="24"/>
  <c r="V11" i="24"/>
  <c r="T11" i="24"/>
  <c r="P11" i="24"/>
  <c r="N11" i="24"/>
  <c r="L11" i="24"/>
  <c r="J11" i="24"/>
  <c r="H11" i="24"/>
  <c r="F11" i="24"/>
  <c r="D11" i="24"/>
  <c r="AP10" i="24"/>
  <c r="AN10" i="24"/>
  <c r="AL10" i="24"/>
  <c r="AB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B9" i="24"/>
  <c r="Z9" i="24"/>
  <c r="X9" i="24"/>
  <c r="V9" i="24"/>
  <c r="T9" i="24"/>
  <c r="P9" i="24"/>
  <c r="N9" i="24"/>
  <c r="L9" i="24"/>
  <c r="J9" i="24"/>
  <c r="H9" i="24"/>
  <c r="F9" i="24"/>
  <c r="D9" i="24"/>
  <c r="AP8" i="24"/>
  <c r="AN8" i="24"/>
  <c r="AL8" i="24"/>
  <c r="AB8" i="24"/>
  <c r="Z8" i="24"/>
  <c r="X8" i="24"/>
  <c r="V8" i="24"/>
  <c r="T8" i="24"/>
  <c r="P8" i="24"/>
  <c r="N8" i="24"/>
  <c r="J8" i="24"/>
  <c r="H8" i="24"/>
  <c r="F8" i="24"/>
  <c r="D8" i="24"/>
  <c r="AP7" i="24"/>
  <c r="AP39" i="24" s="1"/>
  <c r="AN7" i="24"/>
  <c r="AN39" i="24" s="1"/>
  <c r="AL7" i="24"/>
  <c r="AB7" i="24"/>
  <c r="Z7" i="24"/>
  <c r="X7" i="24"/>
  <c r="V7" i="24"/>
  <c r="R7" i="24"/>
  <c r="P7" i="24"/>
  <c r="N7" i="24"/>
  <c r="L7" i="24"/>
  <c r="J7" i="24"/>
  <c r="H7" i="24"/>
  <c r="F7" i="24"/>
  <c r="D7" i="24"/>
  <c r="AP6" i="24"/>
  <c r="AN6" i="24"/>
  <c r="AL6" i="24"/>
  <c r="AB6" i="24"/>
  <c r="Z6" i="24"/>
  <c r="V6" i="24"/>
  <c r="T6" i="24"/>
  <c r="P6" i="24"/>
  <c r="N6" i="24"/>
  <c r="L6" i="24"/>
  <c r="J6" i="24"/>
  <c r="H6" i="24"/>
  <c r="F6" i="24"/>
  <c r="D6" i="24"/>
  <c r="AP5" i="24"/>
  <c r="AN5" i="24"/>
  <c r="AL5" i="24"/>
  <c r="AB5" i="24"/>
  <c r="Z5" i="24"/>
  <c r="Z39" i="24" s="1"/>
  <c r="X5" i="24"/>
  <c r="V5" i="24"/>
  <c r="T5" i="24"/>
  <c r="R5" i="24"/>
  <c r="P5" i="24"/>
  <c r="P39" i="24" s="1"/>
  <c r="N5" i="24"/>
  <c r="L5" i="24"/>
  <c r="J5" i="24"/>
  <c r="H5" i="24"/>
  <c r="H39" i="24" s="1"/>
  <c r="F5" i="24"/>
  <c r="D5" i="24"/>
  <c r="T39" i="24" l="1"/>
  <c r="AB39" i="24"/>
  <c r="X39" i="24"/>
  <c r="R39" i="24"/>
  <c r="N39" i="24"/>
  <c r="L39" i="24"/>
  <c r="J39" i="24"/>
  <c r="F39" i="24"/>
  <c r="D39" i="24"/>
  <c r="AH39" i="24"/>
  <c r="V39" i="23"/>
  <c r="T39" i="23"/>
  <c r="W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5" i="23"/>
  <c r="D18" i="23"/>
  <c r="F18" i="23"/>
  <c r="H18" i="23"/>
  <c r="L18" i="23"/>
  <c r="N18" i="23"/>
  <c r="P18" i="23"/>
  <c r="R18" i="23"/>
  <c r="T18" i="23"/>
  <c r="V18" i="23"/>
  <c r="X18" i="23"/>
  <c r="Z18" i="23"/>
  <c r="AB18" i="23"/>
  <c r="AL18" i="23"/>
  <c r="AN18" i="23"/>
  <c r="AP18" i="23"/>
  <c r="AP12" i="23"/>
  <c r="AN12" i="23"/>
  <c r="AL12" i="23"/>
  <c r="AB12" i="23"/>
  <c r="Z12" i="23"/>
  <c r="X12" i="23"/>
  <c r="V12" i="23"/>
  <c r="T12" i="23"/>
  <c r="P12" i="23"/>
  <c r="N12" i="23"/>
  <c r="L12" i="23"/>
  <c r="H12" i="23"/>
  <c r="F12" i="23"/>
  <c r="D12" i="23"/>
  <c r="AI39" i="24" l="1"/>
  <c r="R13" i="23"/>
  <c r="R26" i="23" l="1"/>
  <c r="AO39" i="23"/>
  <c r="AM39" i="23"/>
  <c r="AK39" i="23"/>
  <c r="AG39" i="23"/>
  <c r="AF39" i="23"/>
  <c r="AE39" i="23"/>
  <c r="AD39" i="23"/>
  <c r="AC39" i="23"/>
  <c r="AA39" i="23"/>
  <c r="Y39" i="23"/>
  <c r="U39" i="23"/>
  <c r="S39" i="23"/>
  <c r="O39" i="23"/>
  <c r="M39" i="23"/>
  <c r="K39" i="23"/>
  <c r="I39" i="23"/>
  <c r="G39" i="23"/>
  <c r="E39" i="23"/>
  <c r="C39" i="23"/>
  <c r="AP38" i="23"/>
  <c r="AN38" i="23"/>
  <c r="AL38" i="23"/>
  <c r="AB38" i="23"/>
  <c r="Z38" i="23"/>
  <c r="X38" i="23"/>
  <c r="V38" i="23"/>
  <c r="T38" i="23"/>
  <c r="R38" i="23"/>
  <c r="P38" i="23"/>
  <c r="N38" i="23"/>
  <c r="L38" i="23"/>
  <c r="H38" i="23"/>
  <c r="F38" i="23"/>
  <c r="D38" i="23"/>
  <c r="AP37" i="23"/>
  <c r="AN37" i="23"/>
  <c r="AL37" i="23"/>
  <c r="AB37" i="23"/>
  <c r="Z37" i="23"/>
  <c r="X37" i="23"/>
  <c r="V37" i="23"/>
  <c r="T37" i="23"/>
  <c r="R37" i="23"/>
  <c r="P37" i="23"/>
  <c r="N37" i="23"/>
  <c r="L37" i="23"/>
  <c r="H37" i="23"/>
  <c r="F37" i="23"/>
  <c r="D37" i="23"/>
  <c r="AP36" i="23"/>
  <c r="AN36" i="23"/>
  <c r="AL36" i="23"/>
  <c r="AB36" i="23"/>
  <c r="Z36" i="23"/>
  <c r="X36" i="23"/>
  <c r="V36" i="23"/>
  <c r="T36" i="23"/>
  <c r="R36" i="23"/>
  <c r="P36" i="23"/>
  <c r="N36" i="23"/>
  <c r="L36" i="23"/>
  <c r="H36" i="23"/>
  <c r="F36" i="23"/>
  <c r="D36" i="23"/>
  <c r="AP35" i="23"/>
  <c r="AN35" i="23"/>
  <c r="AL35" i="23"/>
  <c r="AB35" i="23"/>
  <c r="Z35" i="23"/>
  <c r="X35" i="23"/>
  <c r="V35" i="23"/>
  <c r="T35" i="23"/>
  <c r="R35" i="23"/>
  <c r="P35" i="23"/>
  <c r="N35" i="23"/>
  <c r="L35" i="23"/>
  <c r="H35" i="23"/>
  <c r="F35" i="23"/>
  <c r="D35" i="23"/>
  <c r="AP34" i="23"/>
  <c r="AN34" i="23"/>
  <c r="AL34" i="23"/>
  <c r="AB34" i="23"/>
  <c r="Z34" i="23"/>
  <c r="X34" i="23"/>
  <c r="V34" i="23"/>
  <c r="T34" i="23"/>
  <c r="R34" i="23"/>
  <c r="P34" i="23"/>
  <c r="N34" i="23"/>
  <c r="L34" i="23"/>
  <c r="H34" i="23"/>
  <c r="F34" i="23"/>
  <c r="D34" i="23"/>
  <c r="AP33" i="23"/>
  <c r="AN33" i="23"/>
  <c r="AL33" i="23"/>
  <c r="AB33" i="23"/>
  <c r="Z33" i="23"/>
  <c r="X33" i="23"/>
  <c r="V33" i="23"/>
  <c r="T33" i="23"/>
  <c r="R33" i="23"/>
  <c r="P33" i="23"/>
  <c r="N33" i="23"/>
  <c r="L33" i="23"/>
  <c r="H33" i="23"/>
  <c r="F33" i="23"/>
  <c r="D33" i="23"/>
  <c r="AP32" i="23"/>
  <c r="AN32" i="23"/>
  <c r="AL32" i="23"/>
  <c r="AB32" i="23"/>
  <c r="Z32" i="23"/>
  <c r="X32" i="23"/>
  <c r="V32" i="23"/>
  <c r="T32" i="23"/>
  <c r="R32" i="23"/>
  <c r="P32" i="23"/>
  <c r="N32" i="23"/>
  <c r="L32" i="23"/>
  <c r="H32" i="23"/>
  <c r="F32" i="23"/>
  <c r="D32" i="23"/>
  <c r="AP31" i="23"/>
  <c r="AN31" i="23"/>
  <c r="AL31" i="23"/>
  <c r="AB31" i="23"/>
  <c r="Z31" i="23"/>
  <c r="X31" i="23"/>
  <c r="V31" i="23"/>
  <c r="T31" i="23"/>
  <c r="R31" i="23"/>
  <c r="P31" i="23"/>
  <c r="N31" i="23"/>
  <c r="L31" i="23"/>
  <c r="H31" i="23"/>
  <c r="F31" i="23"/>
  <c r="D31" i="23"/>
  <c r="AP30" i="23"/>
  <c r="AN30" i="23"/>
  <c r="AL30" i="23"/>
  <c r="AB30" i="23"/>
  <c r="Z30" i="23"/>
  <c r="X30" i="23"/>
  <c r="V30" i="23"/>
  <c r="T30" i="23"/>
  <c r="R30" i="23"/>
  <c r="P30" i="23"/>
  <c r="N30" i="23"/>
  <c r="L30" i="23"/>
  <c r="H30" i="23"/>
  <c r="F30" i="23"/>
  <c r="D30" i="23"/>
  <c r="AP29" i="23"/>
  <c r="AN29" i="23"/>
  <c r="AL29" i="23"/>
  <c r="AB29" i="23"/>
  <c r="Z29" i="23"/>
  <c r="X29" i="23"/>
  <c r="V29" i="23"/>
  <c r="T29" i="23"/>
  <c r="R29" i="23"/>
  <c r="P29" i="23"/>
  <c r="N29" i="23"/>
  <c r="L29" i="23"/>
  <c r="H29" i="23"/>
  <c r="F29" i="23"/>
  <c r="D29" i="23"/>
  <c r="AP28" i="23"/>
  <c r="AN28" i="23"/>
  <c r="AL28" i="23"/>
  <c r="AB28" i="23"/>
  <c r="Z28" i="23"/>
  <c r="X28" i="23"/>
  <c r="V28" i="23"/>
  <c r="T28" i="23"/>
  <c r="R28" i="23"/>
  <c r="P28" i="23"/>
  <c r="N28" i="23"/>
  <c r="L28" i="23"/>
  <c r="H28" i="23"/>
  <c r="F28" i="23"/>
  <c r="D28" i="23"/>
  <c r="AP27" i="23"/>
  <c r="AN27" i="23"/>
  <c r="AL27" i="23"/>
  <c r="AB27" i="23"/>
  <c r="Z27" i="23"/>
  <c r="X27" i="23"/>
  <c r="V27" i="23"/>
  <c r="T27" i="23"/>
  <c r="R27" i="23"/>
  <c r="P27" i="23"/>
  <c r="N27" i="23"/>
  <c r="L27" i="23"/>
  <c r="H27" i="23"/>
  <c r="F27" i="23"/>
  <c r="D27" i="23"/>
  <c r="AP26" i="23"/>
  <c r="AN26" i="23"/>
  <c r="AL26" i="23"/>
  <c r="AB26" i="23"/>
  <c r="Z26" i="23"/>
  <c r="X26" i="23"/>
  <c r="V26" i="23"/>
  <c r="T26" i="23"/>
  <c r="P26" i="23"/>
  <c r="N26" i="23"/>
  <c r="L26" i="23"/>
  <c r="H26" i="23"/>
  <c r="F26" i="23"/>
  <c r="D26" i="23"/>
  <c r="AP25" i="23"/>
  <c r="AN25" i="23"/>
  <c r="AL25" i="23"/>
  <c r="AB25" i="23"/>
  <c r="Z25" i="23"/>
  <c r="X25" i="23"/>
  <c r="V25" i="23"/>
  <c r="T25" i="23"/>
  <c r="R25" i="23"/>
  <c r="P25" i="23"/>
  <c r="N25" i="23"/>
  <c r="L25" i="23"/>
  <c r="H25" i="23"/>
  <c r="F25" i="23"/>
  <c r="D25" i="23"/>
  <c r="AP24" i="23"/>
  <c r="AN24" i="23"/>
  <c r="AL24" i="23"/>
  <c r="AB24" i="23"/>
  <c r="Z24" i="23"/>
  <c r="X24" i="23"/>
  <c r="V24" i="23"/>
  <c r="T24" i="23"/>
  <c r="R24" i="23"/>
  <c r="P24" i="23"/>
  <c r="N24" i="23"/>
  <c r="L24" i="23"/>
  <c r="H24" i="23"/>
  <c r="F24" i="23"/>
  <c r="D24" i="23"/>
  <c r="AP23" i="23"/>
  <c r="AN23" i="23"/>
  <c r="AL23" i="23"/>
  <c r="AB23" i="23"/>
  <c r="Z23" i="23"/>
  <c r="X23" i="23"/>
  <c r="V23" i="23"/>
  <c r="T23" i="23"/>
  <c r="R23" i="23"/>
  <c r="P23" i="23"/>
  <c r="N23" i="23"/>
  <c r="L23" i="23"/>
  <c r="H23" i="23"/>
  <c r="F23" i="23"/>
  <c r="D23" i="23"/>
  <c r="AP22" i="23"/>
  <c r="AN22" i="23"/>
  <c r="AL22" i="23"/>
  <c r="AB22" i="23"/>
  <c r="Z22" i="23"/>
  <c r="X22" i="23"/>
  <c r="V22" i="23"/>
  <c r="T22" i="23"/>
  <c r="R22" i="23"/>
  <c r="P22" i="23"/>
  <c r="N22" i="23"/>
  <c r="L22" i="23"/>
  <c r="H22" i="23"/>
  <c r="F22" i="23"/>
  <c r="D22" i="23"/>
  <c r="AP21" i="23"/>
  <c r="AN21" i="23"/>
  <c r="AB21" i="23"/>
  <c r="Z21" i="23"/>
  <c r="X21" i="23"/>
  <c r="V21" i="23"/>
  <c r="T21" i="23"/>
  <c r="R21" i="23"/>
  <c r="P21" i="23"/>
  <c r="N21" i="23"/>
  <c r="L21" i="23"/>
  <c r="H21" i="23"/>
  <c r="F21" i="23"/>
  <c r="D21" i="23"/>
  <c r="AP20" i="23"/>
  <c r="AN20" i="23"/>
  <c r="AL20" i="23"/>
  <c r="AB20" i="23"/>
  <c r="Z20" i="23"/>
  <c r="X20" i="23"/>
  <c r="V20" i="23"/>
  <c r="T20" i="23"/>
  <c r="R20" i="23"/>
  <c r="P20" i="23"/>
  <c r="N20" i="23"/>
  <c r="L20" i="23"/>
  <c r="H20" i="23"/>
  <c r="F20" i="23"/>
  <c r="D20" i="23"/>
  <c r="AP19" i="23"/>
  <c r="AN19" i="23"/>
  <c r="AL19" i="23"/>
  <c r="AB19" i="23"/>
  <c r="Z19" i="23"/>
  <c r="X19" i="23"/>
  <c r="V19" i="23"/>
  <c r="T19" i="23"/>
  <c r="R19" i="23"/>
  <c r="P19" i="23"/>
  <c r="N19" i="23"/>
  <c r="L19" i="23"/>
  <c r="H19" i="23"/>
  <c r="F19" i="23"/>
  <c r="D19" i="23"/>
  <c r="AP17" i="23"/>
  <c r="AN17" i="23"/>
  <c r="AL17" i="23"/>
  <c r="AB17" i="23"/>
  <c r="Z17" i="23"/>
  <c r="X17" i="23"/>
  <c r="V17" i="23"/>
  <c r="T17" i="23"/>
  <c r="R17" i="23"/>
  <c r="P17" i="23"/>
  <c r="N17" i="23"/>
  <c r="L17" i="23"/>
  <c r="H17" i="23"/>
  <c r="F17" i="23"/>
  <c r="D17" i="23"/>
  <c r="AP16" i="23"/>
  <c r="AN16" i="23"/>
  <c r="AL16" i="23"/>
  <c r="AB16" i="23"/>
  <c r="Z16" i="23"/>
  <c r="X16" i="23"/>
  <c r="V16" i="23"/>
  <c r="T16" i="23"/>
  <c r="R16" i="23"/>
  <c r="P16" i="23"/>
  <c r="N16" i="23"/>
  <c r="L16" i="23"/>
  <c r="H16" i="23"/>
  <c r="F16" i="23"/>
  <c r="D16" i="23"/>
  <c r="AP15" i="23"/>
  <c r="AN15" i="23"/>
  <c r="AL15" i="23"/>
  <c r="AB15" i="23"/>
  <c r="Z15" i="23"/>
  <c r="X15" i="23"/>
  <c r="V15" i="23"/>
  <c r="T15" i="23"/>
  <c r="P15" i="23"/>
  <c r="N15" i="23"/>
  <c r="L15" i="23"/>
  <c r="H15" i="23"/>
  <c r="F15" i="23"/>
  <c r="D15" i="23"/>
  <c r="AP14" i="23"/>
  <c r="AN14" i="23"/>
  <c r="AL14" i="23"/>
  <c r="AB14" i="23"/>
  <c r="Z14" i="23"/>
  <c r="X14" i="23"/>
  <c r="V14" i="23"/>
  <c r="T14" i="23"/>
  <c r="R14" i="23"/>
  <c r="P14" i="23"/>
  <c r="N14" i="23"/>
  <c r="L14" i="23"/>
  <c r="H14" i="23"/>
  <c r="F14" i="23"/>
  <c r="D14" i="23"/>
  <c r="AP13" i="23"/>
  <c r="AN13" i="23"/>
  <c r="AL13" i="23"/>
  <c r="AB13" i="23"/>
  <c r="Z13" i="23"/>
  <c r="X13" i="23"/>
  <c r="V13" i="23"/>
  <c r="T13" i="23"/>
  <c r="P13" i="23"/>
  <c r="N13" i="23"/>
  <c r="L13" i="23"/>
  <c r="H13" i="23"/>
  <c r="F13" i="23"/>
  <c r="D13" i="23"/>
  <c r="AP11" i="23"/>
  <c r="AN11" i="23"/>
  <c r="AL11" i="23"/>
  <c r="AB11" i="23"/>
  <c r="Z11" i="23"/>
  <c r="X11" i="23"/>
  <c r="V11" i="23"/>
  <c r="T11" i="23"/>
  <c r="R11" i="23"/>
  <c r="P11" i="23"/>
  <c r="N11" i="23"/>
  <c r="L11" i="23"/>
  <c r="H11" i="23"/>
  <c r="F11" i="23"/>
  <c r="D11" i="23"/>
  <c r="AP10" i="23"/>
  <c r="AN10" i="23"/>
  <c r="AL10" i="23"/>
  <c r="AB10" i="23"/>
  <c r="Z10" i="23"/>
  <c r="X10" i="23"/>
  <c r="V10" i="23"/>
  <c r="T10" i="23"/>
  <c r="R10" i="23"/>
  <c r="P10" i="23"/>
  <c r="N10" i="23"/>
  <c r="L10" i="23"/>
  <c r="H10" i="23"/>
  <c r="F10" i="23"/>
  <c r="D10" i="23"/>
  <c r="AP9" i="23"/>
  <c r="AN9" i="23"/>
  <c r="AL9" i="23"/>
  <c r="AB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B8" i="23"/>
  <c r="Z8" i="23"/>
  <c r="X8" i="23"/>
  <c r="V8" i="23"/>
  <c r="T8" i="23"/>
  <c r="R8" i="23"/>
  <c r="P8" i="23"/>
  <c r="N8" i="23"/>
  <c r="L8" i="23"/>
  <c r="H8" i="23"/>
  <c r="F8" i="23"/>
  <c r="D8" i="23"/>
  <c r="AP7" i="23"/>
  <c r="AN7" i="23"/>
  <c r="AL7" i="23"/>
  <c r="AB7" i="23"/>
  <c r="Z7" i="23"/>
  <c r="X7" i="23"/>
  <c r="V7" i="23"/>
  <c r="T7" i="23"/>
  <c r="R7" i="23"/>
  <c r="P7" i="23"/>
  <c r="N7" i="23"/>
  <c r="L7" i="23"/>
  <c r="H7" i="23"/>
  <c r="F7" i="23"/>
  <c r="D7" i="23"/>
  <c r="AP6" i="23"/>
  <c r="AN6" i="23"/>
  <c r="AL6" i="23"/>
  <c r="AB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B5" i="23"/>
  <c r="Z5" i="23"/>
  <c r="X5" i="23"/>
  <c r="V5" i="23"/>
  <c r="T5" i="23"/>
  <c r="R5" i="23"/>
  <c r="P5" i="23"/>
  <c r="N5" i="23"/>
  <c r="L5" i="23"/>
  <c r="H5" i="23"/>
  <c r="F5" i="23"/>
  <c r="D5" i="23"/>
  <c r="N39" i="23" l="1"/>
  <c r="AL39" i="23"/>
  <c r="Z39" i="23"/>
  <c r="AP39" i="23"/>
  <c r="AN39" i="23"/>
  <c r="P39" i="23"/>
  <c r="X39" i="23"/>
  <c r="AB39" i="23"/>
  <c r="R39" i="23"/>
  <c r="L39" i="23"/>
  <c r="J39" i="23"/>
  <c r="H39" i="23"/>
  <c r="F39" i="23"/>
  <c r="D39" i="23"/>
  <c r="AH39" i="23"/>
  <c r="J27" i="21"/>
  <c r="AP26" i="21"/>
  <c r="AN26" i="21"/>
  <c r="AL26" i="21"/>
  <c r="AB26" i="21"/>
  <c r="Z26" i="21"/>
  <c r="X26" i="21"/>
  <c r="V26" i="21"/>
  <c r="T26" i="21"/>
  <c r="R26" i="21"/>
  <c r="P26" i="21"/>
  <c r="N26" i="21"/>
  <c r="L26" i="21"/>
  <c r="J26" i="21"/>
  <c r="H26" i="21"/>
  <c r="F26" i="21"/>
  <c r="D26" i="21"/>
  <c r="D27" i="21"/>
  <c r="F27" i="21"/>
  <c r="H27" i="21"/>
  <c r="L27" i="21"/>
  <c r="N27" i="21"/>
  <c r="P27" i="21"/>
  <c r="R27" i="21"/>
  <c r="T27" i="21"/>
  <c r="V27" i="21"/>
  <c r="X27" i="21"/>
  <c r="Z27" i="21"/>
  <c r="AB27" i="21"/>
  <c r="AL27" i="21"/>
  <c r="AN27" i="21"/>
  <c r="AP27" i="21"/>
  <c r="J24" i="21"/>
  <c r="J20" i="21"/>
  <c r="L30" i="21"/>
  <c r="N18" i="21"/>
  <c r="P17" i="21"/>
  <c r="H30" i="21"/>
  <c r="F30" i="21"/>
  <c r="D30" i="21"/>
  <c r="J30" i="21"/>
  <c r="R15" i="21"/>
  <c r="R13" i="21"/>
  <c r="N11" i="21"/>
  <c r="AI39" i="23" l="1"/>
  <c r="J9" i="21"/>
  <c r="AO38" i="21"/>
  <c r="AM38" i="21"/>
  <c r="AK38" i="21"/>
  <c r="AP7" i="21"/>
  <c r="AN7" i="21"/>
  <c r="AL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X6" i="21"/>
  <c r="AO37" i="22" l="1"/>
  <c r="AM37" i="22"/>
  <c r="AG37" i="22"/>
  <c r="AF37" i="22"/>
  <c r="AE37" i="22"/>
  <c r="AD37" i="22"/>
  <c r="AC37" i="22"/>
  <c r="AA37" i="22"/>
  <c r="AH37" i="22" s="1"/>
  <c r="Y37" i="22"/>
  <c r="W37" i="22"/>
  <c r="U37" i="22"/>
  <c r="S37" i="22"/>
  <c r="Q37" i="22"/>
  <c r="O37" i="22"/>
  <c r="M37" i="22"/>
  <c r="K37" i="22"/>
  <c r="I37" i="22"/>
  <c r="G37" i="22"/>
  <c r="E37" i="22"/>
  <c r="C37" i="22"/>
  <c r="AP36" i="22"/>
  <c r="AN36" i="22"/>
  <c r="AL36" i="22"/>
  <c r="AB36" i="22"/>
  <c r="Z36" i="22"/>
  <c r="X36" i="22"/>
  <c r="V36" i="22"/>
  <c r="T36" i="22"/>
  <c r="R36" i="22"/>
  <c r="P36" i="22"/>
  <c r="N36" i="22"/>
  <c r="L36" i="22"/>
  <c r="J36" i="22"/>
  <c r="H36" i="22"/>
  <c r="F36" i="22"/>
  <c r="D36" i="22"/>
  <c r="AP35" i="22"/>
  <c r="AN35" i="22"/>
  <c r="AL35" i="22"/>
  <c r="AB35" i="22"/>
  <c r="Z35" i="22"/>
  <c r="X35" i="22"/>
  <c r="V35" i="22"/>
  <c r="T35" i="22"/>
  <c r="R35" i="22"/>
  <c r="P35" i="22"/>
  <c r="N35" i="22"/>
  <c r="L35" i="22"/>
  <c r="J35" i="22"/>
  <c r="H35" i="22"/>
  <c r="F35" i="22"/>
  <c r="D35" i="22"/>
  <c r="AP34" i="22"/>
  <c r="AN34" i="22"/>
  <c r="AL34" i="22"/>
  <c r="AB34" i="22"/>
  <c r="Z34" i="22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B33" i="22"/>
  <c r="Z33" i="22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B32" i="22"/>
  <c r="Z32" i="22"/>
  <c r="X32" i="22"/>
  <c r="V32" i="22"/>
  <c r="T32" i="22"/>
  <c r="R32" i="22"/>
  <c r="P32" i="22"/>
  <c r="N32" i="22"/>
  <c r="L32" i="22"/>
  <c r="J32" i="22"/>
  <c r="H32" i="22"/>
  <c r="F32" i="22"/>
  <c r="D32" i="22"/>
  <c r="AP31" i="22"/>
  <c r="AN31" i="22"/>
  <c r="AL31" i="22"/>
  <c r="AB31" i="22"/>
  <c r="Z31" i="22"/>
  <c r="X31" i="22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B30" i="22"/>
  <c r="Z30" i="22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B29" i="22"/>
  <c r="Z29" i="22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B28" i="22"/>
  <c r="Z28" i="22"/>
  <c r="X28" i="22"/>
  <c r="V28" i="22"/>
  <c r="T28" i="22"/>
  <c r="R28" i="22"/>
  <c r="P28" i="22"/>
  <c r="N28" i="22"/>
  <c r="L28" i="22"/>
  <c r="J28" i="22"/>
  <c r="H28" i="22"/>
  <c r="F28" i="22"/>
  <c r="D28" i="22"/>
  <c r="AP27" i="22"/>
  <c r="AN27" i="22"/>
  <c r="AL27" i="22"/>
  <c r="AB27" i="22"/>
  <c r="Z27" i="22"/>
  <c r="X27" i="22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B26" i="22"/>
  <c r="Z26" i="22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B25" i="22"/>
  <c r="Z25" i="22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B24" i="22"/>
  <c r="Z24" i="22"/>
  <c r="X24" i="22"/>
  <c r="V24" i="22"/>
  <c r="T24" i="22"/>
  <c r="R24" i="22"/>
  <c r="P24" i="22"/>
  <c r="N24" i="22"/>
  <c r="L24" i="22"/>
  <c r="J24" i="22"/>
  <c r="H24" i="22"/>
  <c r="F24" i="22"/>
  <c r="D24" i="22"/>
  <c r="AP23" i="22"/>
  <c r="AN23" i="22"/>
  <c r="AL23" i="22"/>
  <c r="AB23" i="22"/>
  <c r="Z23" i="22"/>
  <c r="X23" i="22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B22" i="22"/>
  <c r="Z22" i="22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B21" i="22"/>
  <c r="Z21" i="22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B20" i="22"/>
  <c r="Z20" i="22"/>
  <c r="X20" i="22"/>
  <c r="V20" i="22"/>
  <c r="T20" i="22"/>
  <c r="R20" i="22"/>
  <c r="P20" i="22"/>
  <c r="N20" i="22"/>
  <c r="L20" i="22"/>
  <c r="H20" i="22"/>
  <c r="F20" i="22"/>
  <c r="D20" i="22"/>
  <c r="AP19" i="22"/>
  <c r="AN19" i="22"/>
  <c r="AL19" i="22"/>
  <c r="AB19" i="22"/>
  <c r="Z19" i="22"/>
  <c r="X19" i="22"/>
  <c r="V19" i="22"/>
  <c r="T19" i="22"/>
  <c r="R19" i="22"/>
  <c r="P19" i="22"/>
  <c r="N19" i="22"/>
  <c r="L19" i="22"/>
  <c r="J19" i="22"/>
  <c r="H19" i="22"/>
  <c r="F19" i="22"/>
  <c r="D19" i="22"/>
  <c r="AP18" i="22"/>
  <c r="AP37" i="22" s="1"/>
  <c r="AN18" i="22"/>
  <c r="AL18" i="22"/>
  <c r="AB18" i="22"/>
  <c r="Z18" i="22"/>
  <c r="X18" i="22"/>
  <c r="V18" i="22"/>
  <c r="T18" i="22"/>
  <c r="R18" i="22"/>
  <c r="P18" i="22"/>
  <c r="P37" i="22" s="1"/>
  <c r="L18" i="22"/>
  <c r="J18" i="22"/>
  <c r="H18" i="22"/>
  <c r="H37" i="22" s="1"/>
  <c r="F18" i="22"/>
  <c r="D18" i="22"/>
  <c r="AP17" i="22"/>
  <c r="AN17" i="22"/>
  <c r="AL17" i="22"/>
  <c r="AB17" i="22"/>
  <c r="Z17" i="22"/>
  <c r="X17" i="22"/>
  <c r="X37" i="22" s="1"/>
  <c r="V17" i="22"/>
  <c r="T17" i="22"/>
  <c r="R17" i="22"/>
  <c r="N17" i="22"/>
  <c r="L17" i="22"/>
  <c r="J17" i="22"/>
  <c r="H17" i="22"/>
  <c r="F17" i="22"/>
  <c r="D17" i="22"/>
  <c r="AP16" i="22"/>
  <c r="AN16" i="22"/>
  <c r="AL16" i="22"/>
  <c r="AB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B15" i="22"/>
  <c r="Z15" i="22"/>
  <c r="X15" i="22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P12" i="22"/>
  <c r="AN12" i="22"/>
  <c r="AL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P11" i="22"/>
  <c r="AN11" i="22"/>
  <c r="AL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P7" i="22"/>
  <c r="AN7" i="22"/>
  <c r="AL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P6" i="22"/>
  <c r="AN6" i="22"/>
  <c r="AL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P5" i="22"/>
  <c r="AN5" i="22"/>
  <c r="AN37" i="22" s="1"/>
  <c r="AL5" i="22"/>
  <c r="AL37" i="22" s="1"/>
  <c r="AB5" i="22"/>
  <c r="AB37" i="22" s="1"/>
  <c r="Z5" i="22"/>
  <c r="Z37" i="22" s="1"/>
  <c r="X5" i="22"/>
  <c r="V5" i="22"/>
  <c r="V37" i="22" s="1"/>
  <c r="T5" i="22"/>
  <c r="T37" i="22" s="1"/>
  <c r="R5" i="22"/>
  <c r="R37" i="22" s="1"/>
  <c r="P5" i="22"/>
  <c r="N5" i="22"/>
  <c r="N37" i="22" s="1"/>
  <c r="L5" i="22"/>
  <c r="L37" i="22" s="1"/>
  <c r="J5" i="22"/>
  <c r="J37" i="22" s="1"/>
  <c r="H5" i="22"/>
  <c r="F5" i="22"/>
  <c r="F37" i="22" s="1"/>
  <c r="D5" i="22"/>
  <c r="D37" i="22" s="1"/>
  <c r="I38" i="21"/>
  <c r="AG38" i="21"/>
  <c r="AF38" i="21"/>
  <c r="AE38" i="21"/>
  <c r="AD38" i="21"/>
  <c r="AC38" i="21"/>
  <c r="AA38" i="21"/>
  <c r="Y38" i="21"/>
  <c r="U38" i="21"/>
  <c r="S38" i="21"/>
  <c r="Q38" i="21"/>
  <c r="O38" i="21"/>
  <c r="M38" i="21"/>
  <c r="K38" i="21"/>
  <c r="G38" i="21"/>
  <c r="E38" i="21"/>
  <c r="C38" i="21"/>
  <c r="AB20" i="21"/>
  <c r="AB14" i="21"/>
  <c r="H14" i="21"/>
  <c r="AP6" i="21"/>
  <c r="AN6" i="21"/>
  <c r="AL6" i="21"/>
  <c r="AB6" i="21"/>
  <c r="Z6" i="21"/>
  <c r="V6" i="21"/>
  <c r="T6" i="21"/>
  <c r="R6" i="21"/>
  <c r="P6" i="21"/>
  <c r="N6" i="21"/>
  <c r="L6" i="21"/>
  <c r="J6" i="21"/>
  <c r="H6" i="21"/>
  <c r="F6" i="21"/>
  <c r="D6" i="21"/>
  <c r="T9" i="21"/>
  <c r="D9" i="21"/>
  <c r="AH38" i="21" l="1"/>
  <c r="AI37" i="22"/>
  <c r="T5" i="21"/>
  <c r="T8" i="21"/>
  <c r="T10" i="21"/>
  <c r="T11" i="21"/>
  <c r="T12" i="21"/>
  <c r="T13" i="21"/>
  <c r="T14" i="21"/>
  <c r="T15" i="21"/>
  <c r="T16" i="21"/>
  <c r="T17" i="21"/>
  <c r="T18" i="21"/>
  <c r="T19" i="21"/>
  <c r="T20" i="21"/>
  <c r="J8" i="21" l="1"/>
  <c r="AI37" i="19"/>
  <c r="AI37" i="20"/>
  <c r="AB5" i="21"/>
  <c r="AB8" i="21"/>
  <c r="AB9" i="21"/>
  <c r="AB10" i="21"/>
  <c r="AB11" i="21"/>
  <c r="AB12" i="21"/>
  <c r="AB13" i="21"/>
  <c r="AB15" i="21"/>
  <c r="AB16" i="21"/>
  <c r="AB17" i="21"/>
  <c r="AB18" i="21"/>
  <c r="AB19" i="21"/>
  <c r="AB21" i="21"/>
  <c r="AB22" i="21"/>
  <c r="AB23" i="21"/>
  <c r="AB24" i="21"/>
  <c r="AB25" i="21"/>
  <c r="AB28" i="21"/>
  <c r="AB29" i="21"/>
  <c r="AB30" i="21"/>
  <c r="AB31" i="21"/>
  <c r="AB32" i="21"/>
  <c r="AB33" i="21"/>
  <c r="AP37" i="21"/>
  <c r="AN37" i="21"/>
  <c r="AL37" i="21"/>
  <c r="AB37" i="21"/>
  <c r="Z37" i="21"/>
  <c r="X37" i="21"/>
  <c r="V37" i="21"/>
  <c r="T37" i="21"/>
  <c r="R37" i="21"/>
  <c r="P37" i="21"/>
  <c r="N37" i="21"/>
  <c r="L37" i="21"/>
  <c r="J37" i="21"/>
  <c r="H37" i="21"/>
  <c r="F37" i="21"/>
  <c r="D37" i="21"/>
  <c r="AP36" i="21"/>
  <c r="AN36" i="21"/>
  <c r="AL36" i="21"/>
  <c r="AB36" i="21"/>
  <c r="Z36" i="21"/>
  <c r="X36" i="21"/>
  <c r="V36" i="21"/>
  <c r="T36" i="21"/>
  <c r="R36" i="21"/>
  <c r="P36" i="21"/>
  <c r="N36" i="21"/>
  <c r="L36" i="21"/>
  <c r="J36" i="21"/>
  <c r="H36" i="21"/>
  <c r="F36" i="21"/>
  <c r="D36" i="21"/>
  <c r="AP35" i="21"/>
  <c r="AN35" i="21"/>
  <c r="AL35" i="21"/>
  <c r="AB35" i="21"/>
  <c r="Z35" i="21"/>
  <c r="X35" i="21"/>
  <c r="V35" i="21"/>
  <c r="T35" i="21"/>
  <c r="R35" i="21"/>
  <c r="P35" i="21"/>
  <c r="N35" i="21"/>
  <c r="L35" i="21"/>
  <c r="J35" i="21"/>
  <c r="H35" i="21"/>
  <c r="F35" i="21"/>
  <c r="D35" i="21"/>
  <c r="AP34" i="21"/>
  <c r="AN34" i="21"/>
  <c r="AL34" i="21"/>
  <c r="AB34" i="21"/>
  <c r="Z34" i="2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Z33" i="2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Z32" i="21"/>
  <c r="X32" i="21"/>
  <c r="V32" i="21"/>
  <c r="T32" i="21"/>
  <c r="R32" i="21"/>
  <c r="P32" i="21"/>
  <c r="N32" i="21"/>
  <c r="L32" i="21"/>
  <c r="J32" i="21"/>
  <c r="H32" i="21"/>
  <c r="F32" i="21"/>
  <c r="D32" i="21"/>
  <c r="AP31" i="21"/>
  <c r="AN31" i="21"/>
  <c r="AL31" i="21"/>
  <c r="Z31" i="2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Z30" i="21"/>
  <c r="X30" i="21"/>
  <c r="V30" i="21"/>
  <c r="T30" i="21"/>
  <c r="R30" i="21"/>
  <c r="P30" i="21"/>
  <c r="N30" i="21"/>
  <c r="AP29" i="21"/>
  <c r="AN29" i="21"/>
  <c r="AL29" i="21"/>
  <c r="Z29" i="2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Z28" i="21"/>
  <c r="X28" i="21"/>
  <c r="V28" i="21"/>
  <c r="T28" i="21"/>
  <c r="R28" i="21"/>
  <c r="P28" i="21"/>
  <c r="N28" i="21"/>
  <c r="L28" i="21"/>
  <c r="J28" i="21"/>
  <c r="H28" i="21"/>
  <c r="F28" i="21"/>
  <c r="D28" i="21"/>
  <c r="AP25" i="21"/>
  <c r="AN25" i="21"/>
  <c r="AL25" i="21"/>
  <c r="Z25" i="21"/>
  <c r="X25" i="21"/>
  <c r="V25" i="21"/>
  <c r="T25" i="21"/>
  <c r="P25" i="21"/>
  <c r="N25" i="21"/>
  <c r="L25" i="21"/>
  <c r="J25" i="21"/>
  <c r="H25" i="21"/>
  <c r="F25" i="21"/>
  <c r="D25" i="21"/>
  <c r="AP24" i="21"/>
  <c r="AN24" i="21"/>
  <c r="AL24" i="21"/>
  <c r="Z24" i="21"/>
  <c r="X24" i="21"/>
  <c r="V24" i="21"/>
  <c r="T24" i="21"/>
  <c r="R24" i="21"/>
  <c r="P24" i="21"/>
  <c r="N24" i="21"/>
  <c r="L24" i="21"/>
  <c r="H24" i="21"/>
  <c r="F24" i="21"/>
  <c r="D24" i="21"/>
  <c r="AP23" i="21"/>
  <c r="AN23" i="21"/>
  <c r="AL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Z20" i="21"/>
  <c r="X20" i="21"/>
  <c r="V20" i="21"/>
  <c r="R20" i="21"/>
  <c r="P20" i="21"/>
  <c r="N20" i="21"/>
  <c r="L20" i="21"/>
  <c r="H20" i="21"/>
  <c r="F20" i="21"/>
  <c r="D20" i="21"/>
  <c r="AP19" i="21"/>
  <c r="AN19" i="21"/>
  <c r="AL19" i="21"/>
  <c r="Z19" i="21"/>
  <c r="X19" i="21"/>
  <c r="V19" i="21"/>
  <c r="R19" i="21"/>
  <c r="P19" i="21"/>
  <c r="N19" i="21"/>
  <c r="L19" i="21"/>
  <c r="J19" i="21"/>
  <c r="H19" i="21"/>
  <c r="F19" i="21"/>
  <c r="D19" i="21"/>
  <c r="AP18" i="21"/>
  <c r="AN18" i="21"/>
  <c r="AL18" i="21"/>
  <c r="Z18" i="21"/>
  <c r="X18" i="21"/>
  <c r="V18" i="21"/>
  <c r="R18" i="21"/>
  <c r="P18" i="21"/>
  <c r="L18" i="21"/>
  <c r="J18" i="21"/>
  <c r="H18" i="21"/>
  <c r="F18" i="21"/>
  <c r="D18" i="21"/>
  <c r="AP17" i="21"/>
  <c r="AN17" i="21"/>
  <c r="AL17" i="21"/>
  <c r="Z17" i="21"/>
  <c r="X17" i="21"/>
  <c r="V17" i="21"/>
  <c r="R17" i="21"/>
  <c r="N17" i="21"/>
  <c r="L17" i="21"/>
  <c r="J17" i="21"/>
  <c r="H17" i="21"/>
  <c r="F17" i="21"/>
  <c r="D17" i="21"/>
  <c r="AP16" i="21"/>
  <c r="AN16" i="21"/>
  <c r="AL16" i="21"/>
  <c r="Z16" i="21"/>
  <c r="X16" i="21"/>
  <c r="V16" i="21"/>
  <c r="R16" i="21"/>
  <c r="P16" i="21"/>
  <c r="N16" i="21"/>
  <c r="L16" i="21"/>
  <c r="J16" i="21"/>
  <c r="H16" i="21"/>
  <c r="F16" i="21"/>
  <c r="D16" i="21"/>
  <c r="AP15" i="21"/>
  <c r="AN15" i="21"/>
  <c r="AL15" i="21"/>
  <c r="Z15" i="21"/>
  <c r="X15" i="21"/>
  <c r="V15" i="21"/>
  <c r="P15" i="21"/>
  <c r="N15" i="21"/>
  <c r="L15" i="21"/>
  <c r="J15" i="21"/>
  <c r="H15" i="21"/>
  <c r="F15" i="21"/>
  <c r="D15" i="21"/>
  <c r="AP14" i="21"/>
  <c r="AN14" i="21"/>
  <c r="AL14" i="21"/>
  <c r="Z14" i="21"/>
  <c r="X14" i="21"/>
  <c r="V14" i="21"/>
  <c r="R14" i="21"/>
  <c r="P14" i="21"/>
  <c r="N14" i="21"/>
  <c r="L14" i="21"/>
  <c r="J14" i="21"/>
  <c r="F14" i="21"/>
  <c r="D14" i="21"/>
  <c r="AP13" i="21"/>
  <c r="AN13" i="21"/>
  <c r="AL13" i="21"/>
  <c r="Z13" i="21"/>
  <c r="X13" i="21"/>
  <c r="V13" i="21"/>
  <c r="P13" i="21"/>
  <c r="N13" i="21"/>
  <c r="L13" i="21"/>
  <c r="J13" i="21"/>
  <c r="H13" i="21"/>
  <c r="F13" i="21"/>
  <c r="D13" i="21"/>
  <c r="AP12" i="21"/>
  <c r="AN12" i="21"/>
  <c r="AL12" i="21"/>
  <c r="Z12" i="21"/>
  <c r="X12" i="21"/>
  <c r="V12" i="21"/>
  <c r="R12" i="21"/>
  <c r="P12" i="21"/>
  <c r="N12" i="21"/>
  <c r="L12" i="21"/>
  <c r="J12" i="21"/>
  <c r="H12" i="21"/>
  <c r="F12" i="21"/>
  <c r="D12" i="21"/>
  <c r="AP11" i="21"/>
  <c r="AN11" i="21"/>
  <c r="AL11" i="21"/>
  <c r="Z11" i="21"/>
  <c r="X11" i="21"/>
  <c r="V11" i="21"/>
  <c r="R11" i="21"/>
  <c r="P11" i="21"/>
  <c r="L11" i="21"/>
  <c r="J11" i="21"/>
  <c r="H11" i="21"/>
  <c r="F11" i="21"/>
  <c r="D11" i="21"/>
  <c r="AP10" i="21"/>
  <c r="AN10" i="21"/>
  <c r="AL10" i="21"/>
  <c r="Z10" i="21"/>
  <c r="X10" i="21"/>
  <c r="V10" i="21"/>
  <c r="R10" i="21"/>
  <c r="P10" i="21"/>
  <c r="N10" i="21"/>
  <c r="L10" i="21"/>
  <c r="J10" i="21"/>
  <c r="H10" i="21"/>
  <c r="F10" i="21"/>
  <c r="D10" i="21"/>
  <c r="AP9" i="21"/>
  <c r="AN9" i="21"/>
  <c r="AL9" i="21"/>
  <c r="Z9" i="21"/>
  <c r="X9" i="21"/>
  <c r="V9" i="21"/>
  <c r="R9" i="21"/>
  <c r="P9" i="21"/>
  <c r="N9" i="21"/>
  <c r="L9" i="21"/>
  <c r="H9" i="21"/>
  <c r="F9" i="21"/>
  <c r="AP8" i="21"/>
  <c r="AN8" i="21"/>
  <c r="AL8" i="21"/>
  <c r="Z8" i="21"/>
  <c r="X8" i="21"/>
  <c r="V8" i="21"/>
  <c r="R8" i="21"/>
  <c r="P8" i="21"/>
  <c r="N8" i="21"/>
  <c r="L8" i="21"/>
  <c r="H8" i="21"/>
  <c r="F8" i="21"/>
  <c r="D8" i="21"/>
  <c r="AP5" i="21"/>
  <c r="AN5" i="21"/>
  <c r="AL5" i="21"/>
  <c r="AL38" i="21" s="1"/>
  <c r="Z5" i="21"/>
  <c r="X5" i="21"/>
  <c r="V5" i="21"/>
  <c r="R5" i="21"/>
  <c r="P5" i="21"/>
  <c r="N5" i="21"/>
  <c r="L5" i="21"/>
  <c r="J5" i="21"/>
  <c r="H5" i="21"/>
  <c r="F5" i="21"/>
  <c r="D5" i="21"/>
  <c r="AN38" i="21" l="1"/>
  <c r="AP38" i="21"/>
  <c r="T38" i="21"/>
  <c r="H38" i="21"/>
  <c r="F38" i="21"/>
  <c r="D38" i="21"/>
  <c r="N38" i="21"/>
  <c r="X38" i="21"/>
  <c r="P38" i="21"/>
  <c r="Z38" i="21"/>
  <c r="V38" i="21"/>
  <c r="AB38" i="21"/>
  <c r="R38" i="21"/>
  <c r="L38" i="21"/>
  <c r="J38" i="21"/>
  <c r="AH37" i="20"/>
  <c r="AI38" i="21" l="1"/>
  <c r="H6" i="20"/>
  <c r="AB6" i="20" l="1"/>
  <c r="AB7" i="20"/>
  <c r="AB9" i="20"/>
  <c r="AB11" i="20"/>
  <c r="AB10" i="20"/>
  <c r="AB8" i="20"/>
  <c r="AB12" i="20"/>
  <c r="AB13" i="20"/>
  <c r="AB14" i="20"/>
  <c r="AB15" i="20"/>
  <c r="AB16" i="20"/>
  <c r="AB17" i="20"/>
  <c r="AB18" i="20"/>
  <c r="AB19" i="20"/>
  <c r="AB20" i="20"/>
  <c r="AB21" i="20"/>
  <c r="AB22" i="20"/>
  <c r="AB23" i="20"/>
  <c r="AB24" i="20"/>
  <c r="AB25" i="20"/>
  <c r="AB26" i="20"/>
  <c r="AB27" i="20"/>
  <c r="AB28" i="20"/>
  <c r="AB29" i="20"/>
  <c r="AB30" i="20"/>
  <c r="AB31" i="20"/>
  <c r="AB32" i="20"/>
  <c r="AB33" i="20"/>
  <c r="AB34" i="20"/>
  <c r="AB35" i="20"/>
  <c r="AB36" i="20"/>
  <c r="AB5" i="20"/>
  <c r="Z6" i="20"/>
  <c r="Z7" i="20"/>
  <c r="Z9" i="20"/>
  <c r="Z11" i="20"/>
  <c r="Z10" i="20"/>
  <c r="Z8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5" i="20"/>
  <c r="Z37" i="20" s="1"/>
  <c r="X6" i="20"/>
  <c r="X7" i="20"/>
  <c r="X9" i="20"/>
  <c r="X11" i="20"/>
  <c r="X10" i="20"/>
  <c r="X8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5" i="20"/>
  <c r="V6" i="20"/>
  <c r="V7" i="20"/>
  <c r="V9" i="20"/>
  <c r="V11" i="20"/>
  <c r="V10" i="20"/>
  <c r="V8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5" i="20"/>
  <c r="T6" i="20"/>
  <c r="T7" i="20"/>
  <c r="T9" i="20"/>
  <c r="T11" i="20"/>
  <c r="T10" i="20"/>
  <c r="T8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5" i="20"/>
  <c r="R6" i="20"/>
  <c r="R7" i="20"/>
  <c r="R9" i="20"/>
  <c r="R11" i="20"/>
  <c r="R10" i="20"/>
  <c r="R8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P6" i="20"/>
  <c r="P7" i="20"/>
  <c r="P9" i="20"/>
  <c r="P11" i="20"/>
  <c r="P10" i="20"/>
  <c r="P8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AC35" i="20" s="1"/>
  <c r="P36" i="20"/>
  <c r="P5" i="20"/>
  <c r="N6" i="20"/>
  <c r="N7" i="20"/>
  <c r="N9" i="20"/>
  <c r="N11" i="20"/>
  <c r="N10" i="20"/>
  <c r="N8" i="20"/>
  <c r="N12" i="20"/>
  <c r="N13" i="20"/>
  <c r="N14" i="20"/>
  <c r="N15" i="20"/>
  <c r="N16" i="20"/>
  <c r="N17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5" i="20"/>
  <c r="L6" i="20"/>
  <c r="L7" i="20"/>
  <c r="L9" i="20"/>
  <c r="L11" i="20"/>
  <c r="L10" i="20"/>
  <c r="L8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5" i="20"/>
  <c r="J6" i="20"/>
  <c r="J7" i="20"/>
  <c r="J9" i="20"/>
  <c r="J11" i="20"/>
  <c r="J10" i="20"/>
  <c r="J8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5" i="20"/>
  <c r="AO37" i="20"/>
  <c r="AM37" i="20"/>
  <c r="AG37" i="20"/>
  <c r="AF37" i="20"/>
  <c r="AE37" i="20"/>
  <c r="AD37" i="20"/>
  <c r="AA37" i="20"/>
  <c r="Y37" i="20"/>
  <c r="W37" i="20"/>
  <c r="U37" i="20"/>
  <c r="S37" i="20"/>
  <c r="Q37" i="20"/>
  <c r="O37" i="20"/>
  <c r="M37" i="20"/>
  <c r="K37" i="20"/>
  <c r="G37" i="20"/>
  <c r="E37" i="20"/>
  <c r="C37" i="20"/>
  <c r="AP36" i="20"/>
  <c r="AN36" i="20"/>
  <c r="AL36" i="20"/>
  <c r="AI36" i="20"/>
  <c r="V36" i="20"/>
  <c r="H36" i="20"/>
  <c r="F36" i="20"/>
  <c r="D36" i="20"/>
  <c r="AP35" i="20"/>
  <c r="AN35" i="20"/>
  <c r="AL35" i="20"/>
  <c r="AI35" i="20"/>
  <c r="H35" i="20"/>
  <c r="F35" i="20"/>
  <c r="D35" i="20"/>
  <c r="AP34" i="20"/>
  <c r="AN34" i="20"/>
  <c r="AL34" i="20"/>
  <c r="AI34" i="20"/>
  <c r="H34" i="20"/>
  <c r="F34" i="20"/>
  <c r="D34" i="20"/>
  <c r="AP33" i="20"/>
  <c r="AN33" i="20"/>
  <c r="AL33" i="20"/>
  <c r="AI33" i="20"/>
  <c r="H33" i="20"/>
  <c r="F33" i="20"/>
  <c r="D33" i="20"/>
  <c r="AP32" i="20"/>
  <c r="AN32" i="20"/>
  <c r="AL32" i="20"/>
  <c r="AI32" i="20"/>
  <c r="H32" i="20"/>
  <c r="F32" i="20"/>
  <c r="D32" i="20"/>
  <c r="AP31" i="20"/>
  <c r="AN31" i="20"/>
  <c r="AL31" i="20"/>
  <c r="AI31" i="20"/>
  <c r="H31" i="20"/>
  <c r="F31" i="20"/>
  <c r="D31" i="20"/>
  <c r="AP30" i="20"/>
  <c r="AN30" i="20"/>
  <c r="AL30" i="20"/>
  <c r="AI30" i="20"/>
  <c r="H30" i="20"/>
  <c r="F30" i="20"/>
  <c r="D30" i="20"/>
  <c r="AP29" i="20"/>
  <c r="AN29" i="20"/>
  <c r="AL29" i="20"/>
  <c r="AI29" i="20"/>
  <c r="H29" i="20"/>
  <c r="F29" i="20"/>
  <c r="D29" i="20"/>
  <c r="AP28" i="20"/>
  <c r="AN28" i="20"/>
  <c r="AL28" i="20"/>
  <c r="AI28" i="20"/>
  <c r="H28" i="20"/>
  <c r="F28" i="20"/>
  <c r="D28" i="20"/>
  <c r="AP27" i="20"/>
  <c r="AN27" i="20"/>
  <c r="AL27" i="20"/>
  <c r="AI27" i="20"/>
  <c r="H27" i="20"/>
  <c r="F27" i="20"/>
  <c r="D27" i="20"/>
  <c r="AP26" i="20"/>
  <c r="AN26" i="20"/>
  <c r="AL26" i="20"/>
  <c r="AI26" i="20"/>
  <c r="H26" i="20"/>
  <c r="F26" i="20"/>
  <c r="D26" i="20"/>
  <c r="AP25" i="20"/>
  <c r="AN25" i="20"/>
  <c r="AL25" i="20"/>
  <c r="AI25" i="20"/>
  <c r="H25" i="20"/>
  <c r="F25" i="20"/>
  <c r="D25" i="20"/>
  <c r="AP24" i="20"/>
  <c r="AN24" i="20"/>
  <c r="AL24" i="20"/>
  <c r="AI24" i="20"/>
  <c r="H24" i="20"/>
  <c r="F24" i="20"/>
  <c r="D24" i="20"/>
  <c r="AP23" i="20"/>
  <c r="AN23" i="20"/>
  <c r="AL23" i="20"/>
  <c r="AI23" i="20"/>
  <c r="AC23" i="20"/>
  <c r="H23" i="20"/>
  <c r="F23" i="20"/>
  <c r="D23" i="20"/>
  <c r="AP22" i="20"/>
  <c r="AN22" i="20"/>
  <c r="AL22" i="20"/>
  <c r="AI22" i="20"/>
  <c r="H22" i="20"/>
  <c r="F22" i="20"/>
  <c r="D22" i="20"/>
  <c r="AP21" i="20"/>
  <c r="AN21" i="20"/>
  <c r="AL21" i="20"/>
  <c r="AI21" i="20"/>
  <c r="H21" i="20"/>
  <c r="F21" i="20"/>
  <c r="D21" i="20"/>
  <c r="AP20" i="20"/>
  <c r="AN20" i="20"/>
  <c r="AI20" i="20"/>
  <c r="H20" i="20"/>
  <c r="F20" i="20"/>
  <c r="D20" i="20"/>
  <c r="AP19" i="20"/>
  <c r="AN19" i="20"/>
  <c r="AL19" i="20"/>
  <c r="AI19" i="20"/>
  <c r="H19" i="20"/>
  <c r="F19" i="20"/>
  <c r="D19" i="20"/>
  <c r="AP18" i="20"/>
  <c r="AN18" i="20"/>
  <c r="AL18" i="20"/>
  <c r="AI18" i="20"/>
  <c r="H18" i="20"/>
  <c r="F18" i="20"/>
  <c r="D18" i="20"/>
  <c r="AP17" i="20"/>
  <c r="AN17" i="20"/>
  <c r="AL17" i="20"/>
  <c r="AI17" i="20"/>
  <c r="H17" i="20"/>
  <c r="F17" i="20"/>
  <c r="D17" i="20"/>
  <c r="AP16" i="20"/>
  <c r="AN16" i="20"/>
  <c r="AL16" i="20"/>
  <c r="H16" i="20"/>
  <c r="F16" i="20"/>
  <c r="D16" i="20"/>
  <c r="AP15" i="20"/>
  <c r="AN15" i="20"/>
  <c r="AL15" i="20"/>
  <c r="AI15" i="20"/>
  <c r="H15" i="20"/>
  <c r="F15" i="20"/>
  <c r="D15" i="20"/>
  <c r="AP14" i="20"/>
  <c r="AN14" i="20"/>
  <c r="AL14" i="20"/>
  <c r="H14" i="20"/>
  <c r="F14" i="20"/>
  <c r="D14" i="20"/>
  <c r="AP13" i="20"/>
  <c r="AN13" i="20"/>
  <c r="AL13" i="20"/>
  <c r="AI13" i="20"/>
  <c r="H13" i="20"/>
  <c r="F13" i="20"/>
  <c r="D13" i="20"/>
  <c r="AP12" i="20"/>
  <c r="AN12" i="20"/>
  <c r="AL12" i="20"/>
  <c r="AI12" i="20"/>
  <c r="H12" i="20"/>
  <c r="F12" i="20"/>
  <c r="D12" i="20"/>
  <c r="AP8" i="20"/>
  <c r="AN8" i="20"/>
  <c r="AL8" i="20"/>
  <c r="AI8" i="20"/>
  <c r="H8" i="20"/>
  <c r="F8" i="20"/>
  <c r="D8" i="20"/>
  <c r="AP10" i="20"/>
  <c r="AN10" i="20"/>
  <c r="AL10" i="20"/>
  <c r="AI10" i="20"/>
  <c r="H10" i="20"/>
  <c r="F10" i="20"/>
  <c r="D10" i="20"/>
  <c r="AP11" i="20"/>
  <c r="AN11" i="20"/>
  <c r="AL11" i="20"/>
  <c r="AI11" i="20"/>
  <c r="H11" i="20"/>
  <c r="F11" i="20"/>
  <c r="D11" i="20"/>
  <c r="AP9" i="20"/>
  <c r="AN9" i="20"/>
  <c r="AL9" i="20"/>
  <c r="AI9" i="20"/>
  <c r="H9" i="20"/>
  <c r="F9" i="20"/>
  <c r="D9" i="20"/>
  <c r="AP7" i="20"/>
  <c r="AN7" i="20"/>
  <c r="AL7" i="20"/>
  <c r="AI7" i="20"/>
  <c r="H7" i="20"/>
  <c r="F7" i="20"/>
  <c r="D7" i="20"/>
  <c r="AP6" i="20"/>
  <c r="AN6" i="20"/>
  <c r="AL6" i="20"/>
  <c r="AI6" i="20"/>
  <c r="F6" i="20"/>
  <c r="D6" i="20"/>
  <c r="AP5" i="20"/>
  <c r="AN5" i="20"/>
  <c r="AL5" i="20"/>
  <c r="AI5" i="20"/>
  <c r="R5" i="20"/>
  <c r="H5" i="20"/>
  <c r="F5" i="20"/>
  <c r="D5" i="20"/>
  <c r="AC31" i="20" l="1"/>
  <c r="AC27" i="20"/>
  <c r="AC19" i="20"/>
  <c r="AC15" i="20"/>
  <c r="V37" i="20"/>
  <c r="AC36" i="20"/>
  <c r="AC20" i="20"/>
  <c r="R37" i="20"/>
  <c r="H37" i="20"/>
  <c r="AC28" i="20"/>
  <c r="AN37" i="20"/>
  <c r="AC32" i="20"/>
  <c r="AC24" i="20"/>
  <c r="AC16" i="20"/>
  <c r="F37" i="20"/>
  <c r="N37" i="20"/>
  <c r="T37" i="20"/>
  <c r="AP37" i="20"/>
  <c r="X37" i="20"/>
  <c r="AC18" i="20"/>
  <c r="AC22" i="20"/>
  <c r="P37" i="20"/>
  <c r="AC26" i="20"/>
  <c r="AC30" i="20"/>
  <c r="AC34" i="20"/>
  <c r="AC17" i="20"/>
  <c r="AC21" i="20"/>
  <c r="AC25" i="20"/>
  <c r="AC29" i="20"/>
  <c r="AC33" i="20"/>
  <c r="L37" i="20"/>
  <c r="AC7" i="20"/>
  <c r="AC8" i="20"/>
  <c r="AC12" i="20"/>
  <c r="J37" i="20"/>
  <c r="AC9" i="20"/>
  <c r="AC5" i="20"/>
  <c r="AC11" i="20"/>
  <c r="AC13" i="20"/>
  <c r="AC6" i="20"/>
  <c r="AC10" i="20"/>
  <c r="AC14" i="20"/>
  <c r="AB37" i="20"/>
  <c r="J14" i="19"/>
  <c r="J13" i="19"/>
  <c r="J12" i="19"/>
  <c r="L11" i="19"/>
  <c r="R10" i="19"/>
  <c r="J10" i="19"/>
  <c r="J9" i="19"/>
  <c r="R8" i="19"/>
  <c r="AE37" i="19"/>
  <c r="AF37" i="19"/>
  <c r="AG37" i="19"/>
  <c r="AD37" i="19"/>
  <c r="AH6" i="19"/>
  <c r="AH7" i="19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5" i="19"/>
  <c r="AM37" i="19"/>
  <c r="AO37" i="19"/>
  <c r="AK37" i="19"/>
  <c r="E37" i="19"/>
  <c r="G37" i="19"/>
  <c r="I37" i="19"/>
  <c r="K37" i="19"/>
  <c r="M37" i="19"/>
  <c r="O37" i="19"/>
  <c r="Q37" i="19"/>
  <c r="S37" i="19"/>
  <c r="U37" i="19"/>
  <c r="W37" i="19"/>
  <c r="Y37" i="19"/>
  <c r="AA37" i="19"/>
  <c r="C37" i="19"/>
  <c r="J7" i="19"/>
  <c r="J8" i="19"/>
  <c r="AC37" i="20" l="1"/>
  <c r="AH37" i="19"/>
  <c r="J6" i="19" l="1"/>
  <c r="N6" i="19"/>
  <c r="R5" i="19"/>
  <c r="AP36" i="19" l="1"/>
  <c r="AN36" i="19"/>
  <c r="AL36" i="19"/>
  <c r="AB36" i="19"/>
  <c r="Z36" i="19"/>
  <c r="X36" i="19"/>
  <c r="V36" i="19"/>
  <c r="T36" i="19"/>
  <c r="R36" i="19"/>
  <c r="P36" i="19"/>
  <c r="N36" i="19"/>
  <c r="L36" i="19"/>
  <c r="J36" i="19"/>
  <c r="H36" i="19"/>
  <c r="F36" i="19"/>
  <c r="D36" i="19"/>
  <c r="AP35" i="19"/>
  <c r="AN35" i="19"/>
  <c r="AL35" i="19"/>
  <c r="AB35" i="19"/>
  <c r="Z35" i="19"/>
  <c r="X35" i="19"/>
  <c r="V35" i="19"/>
  <c r="T35" i="19"/>
  <c r="R35" i="19"/>
  <c r="P35" i="19"/>
  <c r="N35" i="19"/>
  <c r="L35" i="19"/>
  <c r="J35" i="19"/>
  <c r="H35" i="19"/>
  <c r="F35" i="19"/>
  <c r="D35" i="19"/>
  <c r="AP34" i="19"/>
  <c r="AN34" i="19"/>
  <c r="AL34" i="19"/>
  <c r="AB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P33" i="19"/>
  <c r="AN33" i="19"/>
  <c r="AL33" i="19"/>
  <c r="AB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P32" i="19"/>
  <c r="AN32" i="19"/>
  <c r="AL32" i="19"/>
  <c r="AB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P31" i="19"/>
  <c r="AN31" i="19"/>
  <c r="AL31" i="19"/>
  <c r="AB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P30" i="19"/>
  <c r="AN30" i="19"/>
  <c r="AL30" i="19"/>
  <c r="AB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P29" i="19"/>
  <c r="AN29" i="19"/>
  <c r="AL29" i="19"/>
  <c r="AB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P28" i="19"/>
  <c r="AN28" i="19"/>
  <c r="AL28" i="19"/>
  <c r="AB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P27" i="19"/>
  <c r="AN27" i="19"/>
  <c r="AL27" i="19"/>
  <c r="AB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P26" i="19"/>
  <c r="AN26" i="19"/>
  <c r="AL26" i="19"/>
  <c r="AB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P25" i="19"/>
  <c r="AN25" i="19"/>
  <c r="AL25" i="19"/>
  <c r="AB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P24" i="19"/>
  <c r="AN24" i="19"/>
  <c r="AL24" i="19"/>
  <c r="AB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P23" i="19"/>
  <c r="AN23" i="19"/>
  <c r="AL23" i="19"/>
  <c r="AB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P22" i="19"/>
  <c r="AN22" i="19"/>
  <c r="AL22" i="19"/>
  <c r="AB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P21" i="19"/>
  <c r="AN21" i="19"/>
  <c r="AL21" i="19"/>
  <c r="AB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P20" i="19"/>
  <c r="AN20" i="19"/>
  <c r="AL20" i="19"/>
  <c r="AB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P19" i="19"/>
  <c r="AN19" i="19"/>
  <c r="AL19" i="19"/>
  <c r="AB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P18" i="19"/>
  <c r="AN18" i="19"/>
  <c r="AL18" i="19"/>
  <c r="AB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P17" i="19"/>
  <c r="AN17" i="19"/>
  <c r="AL17" i="19"/>
  <c r="AB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P16" i="19"/>
  <c r="AN16" i="19"/>
  <c r="AL16" i="19"/>
  <c r="AB16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AP15" i="19"/>
  <c r="AN15" i="19"/>
  <c r="AL15" i="19"/>
  <c r="AB15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AP14" i="19"/>
  <c r="AN14" i="19"/>
  <c r="AL14" i="19"/>
  <c r="AB14" i="19"/>
  <c r="Z14" i="19"/>
  <c r="X14" i="19"/>
  <c r="V14" i="19"/>
  <c r="T14" i="19"/>
  <c r="R14" i="19"/>
  <c r="P14" i="19"/>
  <c r="N14" i="19"/>
  <c r="L14" i="19"/>
  <c r="H14" i="19"/>
  <c r="F14" i="19"/>
  <c r="D14" i="19"/>
  <c r="AP13" i="19"/>
  <c r="AN13" i="19"/>
  <c r="AL13" i="19"/>
  <c r="AB13" i="19"/>
  <c r="Z13" i="19"/>
  <c r="X13" i="19"/>
  <c r="V13" i="19"/>
  <c r="T13" i="19"/>
  <c r="R13" i="19"/>
  <c r="P13" i="19"/>
  <c r="N13" i="19"/>
  <c r="L13" i="19"/>
  <c r="H13" i="19"/>
  <c r="F13" i="19"/>
  <c r="D13" i="19"/>
  <c r="AP12" i="19"/>
  <c r="AN12" i="19"/>
  <c r="AL12" i="19"/>
  <c r="AB12" i="19"/>
  <c r="Z12" i="19"/>
  <c r="X12" i="19"/>
  <c r="V12" i="19"/>
  <c r="T12" i="19"/>
  <c r="R12" i="19"/>
  <c r="P12" i="19"/>
  <c r="N12" i="19"/>
  <c r="L12" i="19"/>
  <c r="H12" i="19"/>
  <c r="F12" i="19"/>
  <c r="D12" i="19"/>
  <c r="AP11" i="19"/>
  <c r="AN11" i="19"/>
  <c r="AL11" i="19"/>
  <c r="AB11" i="19"/>
  <c r="Z11" i="19"/>
  <c r="X11" i="19"/>
  <c r="V11" i="19"/>
  <c r="T11" i="19"/>
  <c r="R11" i="19"/>
  <c r="P11" i="19"/>
  <c r="N11" i="19"/>
  <c r="J11" i="19"/>
  <c r="H11" i="19"/>
  <c r="F11" i="19"/>
  <c r="D11" i="19"/>
  <c r="AP10" i="19"/>
  <c r="AN10" i="19"/>
  <c r="AL10" i="19"/>
  <c r="AB10" i="19"/>
  <c r="Z10" i="19"/>
  <c r="X10" i="19"/>
  <c r="V10" i="19"/>
  <c r="T10" i="19"/>
  <c r="P10" i="19"/>
  <c r="N10" i="19"/>
  <c r="L10" i="19"/>
  <c r="H10" i="19"/>
  <c r="F10" i="19"/>
  <c r="D10" i="19"/>
  <c r="AP9" i="19"/>
  <c r="AN9" i="19"/>
  <c r="AL9" i="19"/>
  <c r="AB9" i="19"/>
  <c r="Z9" i="19"/>
  <c r="X9" i="19"/>
  <c r="V9" i="19"/>
  <c r="T9" i="19"/>
  <c r="R9" i="19"/>
  <c r="P9" i="19"/>
  <c r="N9" i="19"/>
  <c r="L9" i="19"/>
  <c r="H9" i="19"/>
  <c r="F9" i="19"/>
  <c r="D9" i="19"/>
  <c r="AP8" i="19"/>
  <c r="AN8" i="19"/>
  <c r="AL8" i="19"/>
  <c r="AB8" i="19"/>
  <c r="Z8" i="19"/>
  <c r="X8" i="19"/>
  <c r="V8" i="19"/>
  <c r="T8" i="19"/>
  <c r="P8" i="19"/>
  <c r="N8" i="19"/>
  <c r="L8" i="19"/>
  <c r="H8" i="19"/>
  <c r="F8" i="19"/>
  <c r="D8" i="19"/>
  <c r="AP7" i="19"/>
  <c r="AN7" i="19"/>
  <c r="AL7" i="19"/>
  <c r="AB7" i="19"/>
  <c r="Z7" i="19"/>
  <c r="X7" i="19"/>
  <c r="V7" i="19"/>
  <c r="T7" i="19"/>
  <c r="R7" i="19"/>
  <c r="P7" i="19"/>
  <c r="N7" i="19"/>
  <c r="L7" i="19"/>
  <c r="H7" i="19"/>
  <c r="F7" i="19"/>
  <c r="D7" i="19"/>
  <c r="AP6" i="19"/>
  <c r="AN6" i="19"/>
  <c r="AL6" i="19"/>
  <c r="AB6" i="19"/>
  <c r="Z6" i="19"/>
  <c r="X6" i="19"/>
  <c r="V6" i="19"/>
  <c r="T6" i="19"/>
  <c r="R6" i="19"/>
  <c r="P6" i="19"/>
  <c r="L6" i="19"/>
  <c r="H6" i="19"/>
  <c r="F6" i="19"/>
  <c r="D6" i="19"/>
  <c r="AP5" i="19"/>
  <c r="AN5" i="19"/>
  <c r="AN37" i="19" s="1"/>
  <c r="AL5" i="19"/>
  <c r="AB5" i="19"/>
  <c r="Z5" i="19"/>
  <c r="X5" i="19"/>
  <c r="X37" i="19" s="1"/>
  <c r="V5" i="19"/>
  <c r="T5" i="19"/>
  <c r="P5" i="19"/>
  <c r="N5" i="19"/>
  <c r="N37" i="19" s="1"/>
  <c r="L5" i="19"/>
  <c r="J5" i="19"/>
  <c r="J37" i="19" s="1"/>
  <c r="H5" i="19"/>
  <c r="F5" i="19"/>
  <c r="F37" i="19" s="1"/>
  <c r="D5" i="19"/>
  <c r="Z37" i="19" l="1"/>
  <c r="H37" i="19"/>
  <c r="T37" i="19"/>
  <c r="AB37" i="19"/>
  <c r="AC11" i="19"/>
  <c r="AC13" i="19"/>
  <c r="AC15" i="19"/>
  <c r="AC17" i="19"/>
  <c r="AC19" i="19"/>
  <c r="AC21" i="19"/>
  <c r="AC23" i="19"/>
  <c r="AC25" i="19"/>
  <c r="AC27" i="19"/>
  <c r="AC29" i="19"/>
  <c r="AC31" i="19"/>
  <c r="AC33" i="19"/>
  <c r="AC35" i="19"/>
  <c r="P37" i="19"/>
  <c r="AP37" i="19"/>
  <c r="D37" i="19"/>
  <c r="L37" i="19"/>
  <c r="V37" i="19"/>
  <c r="AL37" i="19"/>
  <c r="R37" i="19"/>
  <c r="AC10" i="19"/>
  <c r="AC14" i="19"/>
  <c r="AC18" i="19"/>
  <c r="AC22" i="19"/>
  <c r="AC26" i="19"/>
  <c r="AC30" i="19"/>
  <c r="AC34" i="19"/>
  <c r="AC12" i="19"/>
  <c r="AC16" i="19"/>
  <c r="AC20" i="19"/>
  <c r="AC24" i="19"/>
  <c r="AC28" i="19"/>
  <c r="AC32" i="19"/>
  <c r="AC36" i="19"/>
  <c r="AC9" i="19"/>
  <c r="AC8" i="19"/>
  <c r="AC7" i="19"/>
  <c r="AC6" i="19"/>
  <c r="AC5" i="19"/>
  <c r="AC37" i="19" l="1"/>
</calcChain>
</file>

<file path=xl/comments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<sst xmlns="http://schemas.openxmlformats.org/spreadsheetml/2006/main" count="1330" uniqueCount="452">
  <si>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</si>
  <si>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</si>
  <si>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</si>
  <si>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</si>
  <si>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</si>
  <si>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</si>
  <si>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</si>
  <si>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</si>
  <si>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</si>
  <si>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</si>
  <si>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</si>
  <si>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</si>
  <si>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HOME THERAPHY</t>
  </si>
  <si>
    <t>COFFEE SCRUB</t>
  </si>
  <si>
    <t>BUTTER SCRUB</t>
  </si>
  <si>
    <t>ORGANIC SCRUB</t>
  </si>
  <si>
    <t>RM</t>
  </si>
  <si>
    <t>NOVEMBER 11,2015</t>
  </si>
  <si>
    <t>THERAPIST NAME</t>
  </si>
  <si>
    <t>TELEPHONE NUMBER</t>
  </si>
  <si>
    <t>OVER ALL TOTAL</t>
  </si>
  <si>
    <t>GINHAWA</t>
  </si>
  <si>
    <t>EMERALD</t>
  </si>
  <si>
    <t>OTHERS</t>
  </si>
  <si>
    <t>HILOT KIT</t>
  </si>
  <si>
    <t>BURNER</t>
  </si>
  <si>
    <t>BONI S.</t>
  </si>
  <si>
    <t>JEREMY ASIA</t>
  </si>
  <si>
    <t>09198982588</t>
  </si>
  <si>
    <t>SANTICECID ZAM</t>
  </si>
  <si>
    <t>09369046094</t>
  </si>
  <si>
    <t>JOANNA MATRE/JENNIFER SARMIENTO</t>
  </si>
  <si>
    <t>T.HARISOL</t>
  </si>
  <si>
    <t>GRAND TOTAL</t>
  </si>
  <si>
    <t>VENTOSA</t>
  </si>
  <si>
    <t>SHOWER</t>
  </si>
  <si>
    <t>SUNFLOWER OIL</t>
  </si>
  <si>
    <t>SAUNA</t>
  </si>
  <si>
    <t>ADDITIONAL</t>
  </si>
  <si>
    <t>B.ANDERSHECK</t>
  </si>
  <si>
    <t>DENNIS</t>
  </si>
  <si>
    <t>JOEL SANTOS</t>
  </si>
  <si>
    <t>AURELYN CHAN</t>
  </si>
  <si>
    <t>09233407545</t>
  </si>
  <si>
    <t>09267058096</t>
  </si>
  <si>
    <t>09361189345</t>
  </si>
  <si>
    <t>09178251124</t>
  </si>
  <si>
    <t>IMELDA CARLS</t>
  </si>
  <si>
    <t>RENZ JAVIER</t>
  </si>
  <si>
    <t>MYKA/MYLYN/JEN/HANNAH/JOANA</t>
  </si>
  <si>
    <t>JEMAY/PEPER</t>
  </si>
  <si>
    <t>MYCA/MYLIN</t>
  </si>
  <si>
    <t>MINA</t>
  </si>
  <si>
    <t>PEPER</t>
  </si>
  <si>
    <t>JOANA</t>
  </si>
  <si>
    <t>JEMAY</t>
  </si>
  <si>
    <t>09176318054</t>
  </si>
  <si>
    <t>09263737724</t>
  </si>
  <si>
    <t>MJ TUBOLA</t>
  </si>
  <si>
    <t>09175801349</t>
  </si>
  <si>
    <t>EMYN LOPEZ</t>
  </si>
  <si>
    <t>MYLYN</t>
  </si>
  <si>
    <t>JENNIFER LOGRONO</t>
  </si>
  <si>
    <t>EDEN TABANG</t>
  </si>
  <si>
    <t>DARWIN</t>
  </si>
  <si>
    <t>RALPH BRIONES</t>
  </si>
  <si>
    <t>FRANKLIN</t>
  </si>
  <si>
    <t>GILBERT VILLANUEVA</t>
  </si>
  <si>
    <t>HANNA/JOANNA</t>
  </si>
  <si>
    <t>CARLA</t>
  </si>
  <si>
    <t>PEPFHER</t>
  </si>
  <si>
    <t>JAY MERCADO</t>
  </si>
  <si>
    <t>JEN</t>
  </si>
  <si>
    <t>HANNA/JEN</t>
  </si>
  <si>
    <t>NATHAN</t>
  </si>
  <si>
    <t>LOVEJOY  GUALISA</t>
  </si>
  <si>
    <t>HANNAH/JOANA</t>
  </si>
  <si>
    <t>PINKY REYES</t>
  </si>
  <si>
    <t>CHERRY HAZEL</t>
  </si>
  <si>
    <t>PANTIES</t>
  </si>
  <si>
    <t>…</t>
  </si>
  <si>
    <t>CARLA/JONG</t>
  </si>
  <si>
    <t>JAN CUTAB</t>
  </si>
  <si>
    <t>KATHY RULLON</t>
  </si>
  <si>
    <t>R.MALIMLIM</t>
  </si>
  <si>
    <t xml:space="preserve">     </t>
  </si>
  <si>
    <t>MYLYN/JHEN</t>
  </si>
  <si>
    <t>ARDEL SARMIENTO</t>
  </si>
  <si>
    <t>NAPOL DE LUNA</t>
  </si>
  <si>
    <t>RACHEL SORIANO</t>
  </si>
  <si>
    <t>JHEN/MINA</t>
  </si>
  <si>
    <t>SHEILA LARA</t>
  </si>
  <si>
    <t>MATT ZHOU</t>
  </si>
  <si>
    <t>TOTAL SALES: 3485</t>
  </si>
  <si>
    <t>DIAZ ALELIE</t>
  </si>
  <si>
    <t>TOTAL CLIENTS</t>
  </si>
  <si>
    <t>TOTAL SALES</t>
  </si>
  <si>
    <t>-</t>
  </si>
  <si>
    <t>ANDREA</t>
  </si>
  <si>
    <t>HANNAH/MYCA</t>
  </si>
  <si>
    <t>TOTI SISOP</t>
  </si>
  <si>
    <t>ARDEL</t>
  </si>
  <si>
    <t xml:space="preserve"> </t>
  </si>
  <si>
    <t>MAJA</t>
  </si>
  <si>
    <t>HILDA</t>
  </si>
  <si>
    <t>ANTONIA</t>
  </si>
  <si>
    <t>BENTOSA</t>
  </si>
  <si>
    <t>IRENE ANONUEVO</t>
  </si>
  <si>
    <t>JOANNA</t>
  </si>
  <si>
    <t>SHILVA</t>
  </si>
  <si>
    <t>BONI</t>
  </si>
  <si>
    <t>JHEMAY</t>
  </si>
  <si>
    <t>JOANNA/MYKA/MYLYN</t>
  </si>
  <si>
    <t>VINYA YAN</t>
  </si>
  <si>
    <t>HANNAH</t>
  </si>
  <si>
    <t>JHONG/JEN/MINA/CARLA</t>
  </si>
  <si>
    <t>JOMEL RIVERA</t>
  </si>
  <si>
    <t>HANNAH/JHEMAY</t>
  </si>
  <si>
    <t>R. COPENA</t>
  </si>
  <si>
    <t>REY SUYO</t>
  </si>
  <si>
    <t>JHONG/JOANNA</t>
  </si>
  <si>
    <t>LEO TORRES</t>
  </si>
  <si>
    <t>MICHAEL JOSE</t>
  </si>
  <si>
    <t>MYLYN/MYCA</t>
  </si>
  <si>
    <t>YEN TE</t>
  </si>
  <si>
    <t>MYKA/JOANNA</t>
  </si>
  <si>
    <t>BABY DE LEON</t>
  </si>
  <si>
    <t>MYKA</t>
  </si>
  <si>
    <t>CHRISTIAN</t>
  </si>
  <si>
    <t>JOANNA/CARLA</t>
  </si>
  <si>
    <t>TERESA GUTIERREZ</t>
  </si>
  <si>
    <t>MYLYN/PEPFHER</t>
  </si>
  <si>
    <t>ALITE CABIGAN</t>
  </si>
  <si>
    <t>HANNAH/MINA</t>
  </si>
  <si>
    <t>MANFORD</t>
  </si>
  <si>
    <t>RIZETTE BOTICARIO</t>
  </si>
  <si>
    <t>ARLENE RED</t>
  </si>
  <si>
    <t>BELLE ESCATON</t>
  </si>
  <si>
    <t>ROSE BECUNA</t>
  </si>
  <si>
    <t>ANA RICA BUGAYONG</t>
  </si>
  <si>
    <t>RACHEL MENESES</t>
  </si>
  <si>
    <t>RYZA SAGUN</t>
  </si>
  <si>
    <t>JELLY ANN DOMINGO</t>
  </si>
  <si>
    <t>RICHMOND</t>
  </si>
  <si>
    <t>ELLAINE CASABAL</t>
  </si>
  <si>
    <t>JONG/JEN</t>
  </si>
  <si>
    <t>PEPFHER/MYLYN/MYKA/CARLA</t>
  </si>
  <si>
    <t>JOANNA/MYLYN/BENTOSA</t>
  </si>
  <si>
    <t>CARLA/JOANNA</t>
  </si>
  <si>
    <t>MYKA/CARLA</t>
  </si>
  <si>
    <t>JHEN</t>
  </si>
  <si>
    <t>IRNEST MIRANDA</t>
  </si>
  <si>
    <t>ALY CELEFAS</t>
  </si>
  <si>
    <t>JHONG</t>
  </si>
  <si>
    <t>MYLYN PEPFER</t>
  </si>
  <si>
    <t>EWON</t>
  </si>
  <si>
    <t>RUN PASCUAL</t>
  </si>
  <si>
    <t>DHESS TOMBADO</t>
  </si>
  <si>
    <t>PATRICK GUERRERO</t>
  </si>
  <si>
    <t>AJ USON</t>
  </si>
  <si>
    <t>CHERYL SARUT</t>
  </si>
  <si>
    <t>JESZVER GANDOLA</t>
  </si>
  <si>
    <t>*2 EMERALD SOLD TO EMPLOYEE AMOUNTING TO 260</t>
  </si>
  <si>
    <t>11/15/2015</t>
  </si>
  <si>
    <t>11/14/2015</t>
  </si>
  <si>
    <t>11/13/2015</t>
  </si>
  <si>
    <t>PEPFHER/HANNAH</t>
  </si>
  <si>
    <t>JONG/CARLA</t>
  </si>
  <si>
    <t>MYLYN PEPFHER</t>
  </si>
  <si>
    <t>NEORY MANGALIMAN</t>
  </si>
  <si>
    <t>KATHERINE LLANER</t>
  </si>
  <si>
    <t>JONATHAN FLORES</t>
  </si>
  <si>
    <t>HERBERT BAD ANG</t>
  </si>
  <si>
    <t>ANTONETTE VATA</t>
  </si>
  <si>
    <t>ALEX</t>
  </si>
  <si>
    <t>JOCIATA MORTO</t>
  </si>
  <si>
    <t>RC NUESTRO</t>
  </si>
  <si>
    <t>HOMER LUPAC</t>
  </si>
  <si>
    <t>KIT BAUTISTA</t>
  </si>
  <si>
    <t>THOME</t>
  </si>
  <si>
    <t>CARMIE LOZADA</t>
  </si>
  <si>
    <t>KARLO GONZALES</t>
  </si>
  <si>
    <t>RONNIE CAUMBAN</t>
  </si>
  <si>
    <t>LORENZO LUISTRO</t>
  </si>
  <si>
    <t>VINCENT FERRER</t>
  </si>
  <si>
    <t>JAZEL CONCEPCION</t>
  </si>
  <si>
    <t>MINA/HANNAH/PEPFHER</t>
  </si>
  <si>
    <t>JONG</t>
  </si>
  <si>
    <t>MINA/MYKA</t>
  </si>
  <si>
    <t>PEPFHER/HANNAH/JOANNA</t>
  </si>
  <si>
    <t>MYKA/MINA</t>
  </si>
  <si>
    <t>ROXETTE CATINDIG</t>
  </si>
  <si>
    <t>BETH CRUZATA</t>
  </si>
  <si>
    <t>LANIE ARROGANTE</t>
  </si>
  <si>
    <t>NANCY POCAAN</t>
  </si>
  <si>
    <t>MYKA/MYLYN</t>
  </si>
  <si>
    <t>11/16/2015</t>
  </si>
  <si>
    <t>GLENDA GOHETIA</t>
  </si>
  <si>
    <t>ZIE NGOLLO</t>
  </si>
  <si>
    <t>MICHELLE CUETO</t>
  </si>
  <si>
    <t>MICHELLE HATULAN</t>
  </si>
  <si>
    <t>THESS</t>
  </si>
  <si>
    <t>ALDEN AMANDORON</t>
  </si>
  <si>
    <t>CLAUDIA</t>
  </si>
  <si>
    <t>JHONG/JHEMAY</t>
  </si>
  <si>
    <t>MANASES MAGMANLAC</t>
  </si>
  <si>
    <t>LOREILI</t>
  </si>
  <si>
    <t>CARLA/HANNAH</t>
  </si>
  <si>
    <t>CARLO</t>
  </si>
  <si>
    <t>ELVIE MESIONA</t>
  </si>
  <si>
    <t>ERICA MAGNO</t>
  </si>
  <si>
    <t>KIM</t>
  </si>
  <si>
    <t>CARL MONTE ALLEGRO</t>
  </si>
  <si>
    <t>ARTHUR RAYSOR</t>
  </si>
  <si>
    <t>HAZEL MAALA</t>
  </si>
  <si>
    <t>LETICIA GARDE</t>
  </si>
  <si>
    <t>EZRA SOLANO</t>
  </si>
  <si>
    <t>ARNOLD CRUZ</t>
  </si>
  <si>
    <t xml:space="preserve">ROXANNE </t>
  </si>
  <si>
    <t>NOEL DICHOSO</t>
  </si>
  <si>
    <t>PEPFHER/MYKA</t>
  </si>
  <si>
    <t>RAQUEL BIONELA</t>
  </si>
  <si>
    <t>NINO FLOR</t>
  </si>
  <si>
    <t>CARMIE</t>
  </si>
  <si>
    <t>CARLA MAIGUE</t>
  </si>
  <si>
    <t xml:space="preserve">ESMAIL </t>
  </si>
  <si>
    <t>MYLA QUIJANO</t>
  </si>
  <si>
    <t>MARY ROSE MARIANO</t>
  </si>
  <si>
    <t>JONG/MYLYN/CARLA/PEPFHER/JEN</t>
  </si>
  <si>
    <t>JORES BENGORO</t>
  </si>
  <si>
    <t>AARON BATAN</t>
  </si>
  <si>
    <t>RAQUEL RANGA</t>
  </si>
  <si>
    <t>JONG/PEPFHER</t>
  </si>
  <si>
    <t>MYKA/JEN</t>
  </si>
  <si>
    <t>ALLAN DATUGAN</t>
  </si>
  <si>
    <t>ELLA CANLAS</t>
  </si>
  <si>
    <t>BOB</t>
  </si>
  <si>
    <t>JAKE ROXAS</t>
  </si>
  <si>
    <t>JANJIE</t>
  </si>
  <si>
    <t>IRENE DOMINGO</t>
  </si>
  <si>
    <t>EVELYN SHRECENGOST</t>
  </si>
  <si>
    <t>RONA</t>
  </si>
  <si>
    <t>ED LOPEZ</t>
  </si>
  <si>
    <t>COCOY CLARAVALO</t>
  </si>
  <si>
    <t>MYLEEN LOPEZ</t>
  </si>
  <si>
    <t>MYLYN/JHEMAY</t>
  </si>
  <si>
    <t>SOPHIA REYES</t>
  </si>
  <si>
    <t>JOANNA/MYKA</t>
  </si>
  <si>
    <t>JHEMAY/MYLYN</t>
  </si>
  <si>
    <t>JHEN/JOANNA/HANNAH</t>
  </si>
  <si>
    <t>HANNAH/MYLYN/JEN/JHEMAY</t>
  </si>
  <si>
    <t>MINA/PEPFHER</t>
  </si>
  <si>
    <t>MYLENE ORDILLO</t>
  </si>
  <si>
    <t>MARIAN PALMER</t>
  </si>
  <si>
    <t>MINA/MYLYN/PEPFHER</t>
  </si>
  <si>
    <t>SERGE ACLAN</t>
  </si>
  <si>
    <t>SIMON VINCENT PINGOL</t>
  </si>
  <si>
    <t>ANDREA UCHEL</t>
  </si>
  <si>
    <t>JHEMAY/MYKA</t>
  </si>
  <si>
    <t>MYKA/HANNAH</t>
  </si>
  <si>
    <t>NILO MEJIA</t>
  </si>
  <si>
    <t>OLIVE GREGORIO</t>
  </si>
  <si>
    <t>SONIANITA LOZADA</t>
  </si>
  <si>
    <t>CARLA/JHEMAY</t>
  </si>
  <si>
    <t>SUNSHINE RIVERA</t>
  </si>
  <si>
    <t>ALYZZA JAVIER</t>
  </si>
  <si>
    <t>MALOU UY</t>
  </si>
  <si>
    <t>JEN/PEPFHER</t>
  </si>
  <si>
    <t>MYLYN/CARLA/JOANNA/HANNAH/MINA</t>
  </si>
  <si>
    <t>NESSIE RIVERA</t>
  </si>
  <si>
    <t>SHARI VILLAGONZALO</t>
  </si>
  <si>
    <t>ED PAROCHA</t>
  </si>
  <si>
    <t>ELTON JEAN FRIAS</t>
  </si>
  <si>
    <t>MR. REYES</t>
  </si>
  <si>
    <t>SEG SUJIDE</t>
  </si>
  <si>
    <t>CRISTA YABUT</t>
  </si>
  <si>
    <t>CHERRY</t>
  </si>
  <si>
    <t>BARBARA SUNIDE</t>
  </si>
  <si>
    <t>CEL</t>
  </si>
  <si>
    <t>RHY</t>
  </si>
  <si>
    <t>MINA/PEPFHER/JEN</t>
  </si>
  <si>
    <t>ALVIN OLIVER</t>
  </si>
  <si>
    <t>JUN NERY</t>
  </si>
  <si>
    <t>CATHERINE JILL PALAD</t>
  </si>
  <si>
    <t>JOSEPHINE DESEO</t>
  </si>
  <si>
    <t>MINA/HANNAH</t>
  </si>
  <si>
    <t>CARLA/JEN</t>
  </si>
  <si>
    <t>STELA PAGUIO</t>
  </si>
  <si>
    <t>AGUILA BOZA</t>
  </si>
  <si>
    <t>JOVEN SABENIANO JR.</t>
  </si>
  <si>
    <t>DEBBIE</t>
  </si>
  <si>
    <t>DALE ISON</t>
  </si>
  <si>
    <t>HANNAH/MINA/JHEN/JOANA</t>
  </si>
  <si>
    <t>VANESSA CLEMENTE</t>
  </si>
  <si>
    <t>HANNAH/MYLYN/MYKA</t>
  </si>
  <si>
    <t>BATHAN, TRISHA</t>
  </si>
  <si>
    <t>REDDY CRUZ</t>
  </si>
  <si>
    <t>MERCEDES IBANEZ</t>
  </si>
  <si>
    <t>PEPFHER/CARLA</t>
  </si>
  <si>
    <t>ELIZA DELA NOCHE</t>
  </si>
  <si>
    <t>LANI PORTECILLA</t>
  </si>
  <si>
    <t>JEN/MINA</t>
  </si>
  <si>
    <t>ANNIE MENDIOLA</t>
  </si>
  <si>
    <t>ROMILETTE RAMOS</t>
  </si>
  <si>
    <t>RUHT PASACDAN</t>
  </si>
  <si>
    <t>MYLYN/JONG</t>
  </si>
  <si>
    <t>ROMY CARANDANG</t>
  </si>
  <si>
    <t>MINA/HANNAH/JEN</t>
  </si>
  <si>
    <t>SHEILA</t>
  </si>
  <si>
    <t>BIANCA GOMEZ</t>
  </si>
  <si>
    <t>MYKA/JHEMAY</t>
  </si>
  <si>
    <t>ELAINE ESTACIO</t>
  </si>
  <si>
    <t>RORY</t>
  </si>
  <si>
    <t>NORNITA STRADA</t>
  </si>
  <si>
    <t>SHELLA LOZADA</t>
  </si>
  <si>
    <t>PEPFHER/JEN</t>
  </si>
  <si>
    <t>CAROL BATANES</t>
  </si>
  <si>
    <t>MINA/MYKA/JOANNA</t>
  </si>
  <si>
    <t>JESS SANTOS</t>
  </si>
  <si>
    <t>JHEMAY/CARLA</t>
  </si>
  <si>
    <t>CHRISTIAN TORELLO</t>
  </si>
  <si>
    <t>BARBARA MIRRIAN SUJIDE</t>
  </si>
  <si>
    <t>JEFF</t>
  </si>
  <si>
    <t>MINA/JOANA/MYKA/JEN</t>
  </si>
  <si>
    <t>NILL SUANO</t>
  </si>
  <si>
    <t>HERBERT</t>
  </si>
  <si>
    <t>ERNEST MIRANDA</t>
  </si>
  <si>
    <t>JOSEPH</t>
  </si>
  <si>
    <t>RAQUEL NARAG</t>
  </si>
  <si>
    <t>BAZELLE QUEDIT</t>
  </si>
  <si>
    <t>JUNRY ARTAJO</t>
  </si>
  <si>
    <t>ANNE TERRACE QUERIMIT</t>
  </si>
  <si>
    <t>LAWRENCE MADRIAGA</t>
  </si>
  <si>
    <t>RUEL QUIAMCO</t>
  </si>
  <si>
    <t>JOY</t>
  </si>
  <si>
    <t>JENY LORENZO</t>
  </si>
  <si>
    <t>JOANNA/JEN</t>
  </si>
  <si>
    <t>SHARON GOMEZ</t>
  </si>
  <si>
    <t>CARLA/PEPFHER</t>
  </si>
  <si>
    <t>JALEE BURCE</t>
  </si>
  <si>
    <t>HANNAH/MYLYN</t>
  </si>
  <si>
    <t>CYNTHIA DIZON</t>
  </si>
  <si>
    <t>JONG/MYKA</t>
  </si>
  <si>
    <t>KATHY ELLA</t>
  </si>
  <si>
    <t>IVAN MACATANGAY</t>
  </si>
  <si>
    <t>MYLYN/MYKA/PEPFHER</t>
  </si>
  <si>
    <t>JOHNNY ORME</t>
  </si>
  <si>
    <t>++</t>
  </si>
  <si>
    <t>DYAS DIMACULANGAN</t>
  </si>
  <si>
    <t>JOANNA/HANNAH</t>
  </si>
  <si>
    <t>MIKHAELA NOBLEZA</t>
  </si>
  <si>
    <t>11/22/2015</t>
  </si>
  <si>
    <t>11/21/2015</t>
  </si>
  <si>
    <t>11/20/2015</t>
  </si>
  <si>
    <t>11/19/2015</t>
  </si>
  <si>
    <t>11/18/2015</t>
  </si>
  <si>
    <t>11/17/2015</t>
  </si>
  <si>
    <t>JAY ADRIANO</t>
  </si>
  <si>
    <t>ALEXANDER ALBETE</t>
  </si>
  <si>
    <t>JAY-AR</t>
  </si>
  <si>
    <t>ROSE</t>
  </si>
  <si>
    <t>KAT DELERA</t>
  </si>
  <si>
    <t>JONG/HANNAH</t>
  </si>
  <si>
    <t>VERONICA MIRANDA</t>
  </si>
  <si>
    <t>MINA/JHEN</t>
  </si>
  <si>
    <t>LENIE MARTINEZ</t>
  </si>
  <si>
    <t>JOANA/CARLA</t>
  </si>
  <si>
    <t>ELVIRA MESIONA</t>
  </si>
  <si>
    <t>MELAFLOR GONZALES</t>
  </si>
  <si>
    <t>ALEX VERGARA</t>
  </si>
  <si>
    <t>TOTIE GONZAGA</t>
  </si>
  <si>
    <t>ESCALANTE , CHRISTIAN</t>
  </si>
  <si>
    <t>SHIRLEY</t>
  </si>
  <si>
    <t xml:space="preserve">PARRISH </t>
  </si>
  <si>
    <t>TOMILYN BANY</t>
  </si>
  <si>
    <t>JUSTIN TASTOCO</t>
  </si>
  <si>
    <t>MYCA</t>
  </si>
  <si>
    <t>JEFFEREY BALABA</t>
  </si>
  <si>
    <t>MYCA/MYLYN</t>
  </si>
  <si>
    <t>NELSON TORIBLE</t>
  </si>
  <si>
    <t>AILLIE CAJUCON</t>
  </si>
  <si>
    <t>JOHN REMO EVANGLITO</t>
  </si>
  <si>
    <t>PEPFER/JEMAY/CARLA</t>
  </si>
  <si>
    <t>JEMAY/CARLA/JHEN/MINA</t>
  </si>
  <si>
    <t>DESS</t>
  </si>
  <si>
    <t>CARLA/JOANA</t>
  </si>
  <si>
    <t>ROMY</t>
  </si>
  <si>
    <t>PEPFER</t>
  </si>
  <si>
    <t>MYCA/MYLYN/HANNAH/JHONG</t>
  </si>
  <si>
    <t>MYRFUMA</t>
  </si>
  <si>
    <t>MARGIE REQUITO</t>
  </si>
  <si>
    <t>PEPFER/MYCA</t>
  </si>
  <si>
    <t>ELIZABETH CRIZATU</t>
  </si>
  <si>
    <t>PAOLO  ALMEIDA</t>
  </si>
  <si>
    <t>DARIUS HIXAOLAN</t>
  </si>
  <si>
    <t>MYLYN/JHEN/MINA</t>
  </si>
  <si>
    <t>EUBIN YUIN</t>
  </si>
  <si>
    <t>SHEIVA</t>
  </si>
  <si>
    <t>EULA</t>
  </si>
  <si>
    <t>ALEX VARGARA</t>
  </si>
  <si>
    <t>EDWIN</t>
  </si>
  <si>
    <t>ALMA</t>
  </si>
  <si>
    <t>JHONH/MINA</t>
  </si>
  <si>
    <t>LAEDEE KRISTINE ARBILI</t>
  </si>
  <si>
    <t>JOANA/PEPFER</t>
  </si>
  <si>
    <t>YOGIE BATA</t>
  </si>
  <si>
    <t>11/23/2015</t>
  </si>
  <si>
    <t>RICHARD</t>
  </si>
  <si>
    <t>AIDA SOLIVEN</t>
  </si>
  <si>
    <t xml:space="preserve">MYKA </t>
  </si>
  <si>
    <t>HARRIS DY</t>
  </si>
  <si>
    <t xml:space="preserve">ROSARIO RAMOS </t>
  </si>
  <si>
    <t>JENILYN GOMEZ</t>
  </si>
  <si>
    <t>JEANELLE GALLO</t>
  </si>
  <si>
    <t>JOSELITO VILLARICO</t>
  </si>
  <si>
    <t>MYRA HERBER</t>
  </si>
  <si>
    <t>RHEA VILLARICO</t>
  </si>
  <si>
    <t>AL CHICA</t>
  </si>
  <si>
    <t>AHAN BOOTLE</t>
  </si>
  <si>
    <t>KRISTIAN GUIYAB</t>
  </si>
  <si>
    <t>ANNIE CALEMAN</t>
  </si>
  <si>
    <t xml:space="preserve">JEN BAISA </t>
  </si>
  <si>
    <t>AQUILIS</t>
  </si>
  <si>
    <t>11/24/2015</t>
  </si>
  <si>
    <t>FIDEL LIBRADA</t>
  </si>
  <si>
    <t>KRIS ROCHELLE CHAN</t>
  </si>
  <si>
    <t>IMEE JANE SABIG</t>
  </si>
  <si>
    <t>VICTORIA POWELL</t>
  </si>
  <si>
    <t>MINA/JEN</t>
  </si>
  <si>
    <t>RAYMUND JOHN MESA</t>
  </si>
  <si>
    <t>DARLENE APUAD</t>
  </si>
  <si>
    <t>EFREN CAMERO</t>
  </si>
  <si>
    <t>JOREN GUEVARRA</t>
  </si>
  <si>
    <t>JEWEL SOLIDUM</t>
  </si>
  <si>
    <t>11/25/2015</t>
  </si>
  <si>
    <t>MINNA SERVO</t>
  </si>
  <si>
    <t>ANNE TERRACE QUENMIT</t>
  </si>
  <si>
    <t>EVA LIM</t>
  </si>
  <si>
    <t>RAFFY</t>
  </si>
  <si>
    <t>LAUREN LIBRADA</t>
  </si>
  <si>
    <t>ASERLYN BAJOY</t>
  </si>
  <si>
    <t>.</t>
  </si>
  <si>
    <t xml:space="preserve">JENEAN ESCARSA </t>
  </si>
  <si>
    <t>MARIO LUCERO</t>
  </si>
  <si>
    <t>PEPFHER/HANNAH/MINA</t>
  </si>
  <si>
    <t>RHAIN</t>
  </si>
  <si>
    <t>AIDA BAESA</t>
  </si>
  <si>
    <t>PEPFHER/MINA/MYLYN/JEN</t>
  </si>
  <si>
    <t>KRISTINE ABAYA</t>
  </si>
  <si>
    <t>PEPFHER/MINA</t>
  </si>
  <si>
    <t>JUN MEJU</t>
  </si>
  <si>
    <t>CARLA BASA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</si>
</sst>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24"/>
      <color theme="9" tint="0.79998168889431442"/>
      <name val="Agency FB"/>
      <family val="2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0"/>
      <color theme="5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22"/>
      <name val="Agency FB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43" fontId="10" fillId="0" borderId="0" applyFont="0" applyFill="0" applyBorder="0" applyAlignment="0" applyProtection="0"/>
    <xf numFmtId="0" fontId="18" fillId="9" borderId="13" applyNumberFormat="0" applyAlignment="0" applyProtection="0"/>
  </cellStyleXfs>
  <cellXfs count="123">
    <xf numFmtId="0" fontId="0" fillId="0" borderId="0" xfId="0"/>
    <xf numFmtId="0" fontId="1" fillId="2" borderId="1" xfId="1"/>
    <xf numFmtId="0" fontId="8" fillId="3" borderId="1" xfId="1" applyFont="1" applyFill="1" applyAlignment="1">
      <alignment horizontal="center" vertical="center"/>
    </xf>
    <xf numFmtId="0" fontId="8" fillId="3" borderId="1" xfId="1" applyFont="1" applyFill="1" applyAlignment="1">
      <alignment horizontal="center" vertical="center" wrapText="1" shrinkToFit="1"/>
    </xf>
    <xf numFmtId="0" fontId="8" fillId="3" borderId="1" xfId="1" applyFont="1" applyFill="1" applyAlignment="1">
      <alignment horizontal="center" vertical="center" wrapText="1"/>
    </xf>
    <xf numFmtId="0" fontId="9" fillId="3" borderId="1" xfId="1" applyFont="1" applyFill="1" applyAlignment="1">
      <alignment horizontal="center" vertical="center" wrapText="1"/>
    </xf>
    <xf numFmtId="0" fontId="8" fillId="3" borderId="1" xfId="1" applyFont="1" applyFill="1" applyAlignment="1">
      <alignment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" fillId="6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11" fillId="7" borderId="1" xfId="1" applyFont="1" applyFill="1"/>
    <xf numFmtId="0" fontId="11" fillId="3" borderId="1" xfId="1" applyFont="1" applyFill="1"/>
    <xf numFmtId="0" fontId="12" fillId="3" borderId="1" xfId="1" applyFont="1" applyFill="1" applyAlignment="1">
      <alignment horizontal="center"/>
    </xf>
    <xf numFmtId="43" fontId="1" fillId="2" borderId="1" xfId="2" applyFont="1" applyFill="1" applyBorder="1"/>
    <xf numFmtId="43" fontId="11" fillId="3" borderId="1" xfId="2" applyFont="1" applyFill="1" applyBorder="1"/>
    <xf numFmtId="43" fontId="0" fillId="0" borderId="0" xfId="2" applyFont="1"/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1" fillId="7" borderId="1" xfId="2" applyFont="1" applyFill="1" applyBorder="1"/>
    <xf numFmtId="43" fontId="12" fillId="3" borderId="1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4" fontId="11" fillId="3" borderId="1" xfId="2" applyNumberFormat="1" applyFont="1" applyFill="1" applyBorder="1"/>
    <xf numFmtId="164" fontId="11" fillId="7" borderId="1" xfId="2" applyNumberFormat="1" applyFont="1" applyFill="1" applyBorder="1"/>
    <xf numFmtId="164" fontId="12" fillId="3" borderId="1" xfId="2" applyNumberFormat="1" applyFont="1" applyFill="1" applyBorder="1" applyAlignment="1">
      <alignment horizontal="center"/>
    </xf>
    <xf numFmtId="43" fontId="11" fillId="3" borderId="1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43" fontId="14" fillId="8" borderId="1" xfId="2" applyFont="1" applyFill="1" applyBorder="1"/>
    <xf numFmtId="0" fontId="1" fillId="6" borderId="1" xfId="1" quotePrefix="1" applyFill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5" fontId="11" fillId="3" borderId="1" xfId="2" applyNumberFormat="1" applyFont="1" applyFill="1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0" fillId="0" borderId="0" xfId="0" quotePrefix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11" fillId="3" borderId="3" xfId="2" applyFont="1" applyFill="1" applyBorder="1"/>
    <xf numFmtId="0" fontId="18" fillId="9" borderId="0" xfId="3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1" xfId="1" applyFont="1" applyFill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17" fontId="2" fillId="5" borderId="0" xfId="0" applyNumberFormat="1" applyFont="1" applyFill="1" applyAlignment="1">
      <alignment horizontal="center"/>
    </xf>
    <xf numFmtId="43" fontId="1" fillId="3" borderId="9" xfId="2" applyFont="1" applyFill="1" applyBorder="1" applyAlignment="1">
      <alignment horizontal="center"/>
    </xf>
    <xf numFmtId="43" fontId="1" fillId="3" borderId="10" xfId="2" applyFont="1" applyFill="1" applyBorder="1" applyAlignment="1">
      <alignment horizontal="center"/>
    </xf>
    <xf numFmtId="43" fontId="15" fillId="3" borderId="11" xfId="2" applyFont="1" applyFill="1" applyBorder="1" applyAlignment="1">
      <alignment horizontal="center"/>
    </xf>
    <xf numFmtId="43" fontId="15" fillId="3" borderId="10" xfId="2" applyFont="1" applyFill="1" applyBorder="1" applyAlignment="1">
      <alignment horizontal="center"/>
    </xf>
    <xf numFmtId="43" fontId="15" fillId="3" borderId="7" xfId="2" applyFont="1" applyFill="1" applyBorder="1" applyAlignment="1">
      <alignment horizontal="center"/>
    </xf>
    <xf numFmtId="43" fontId="15" fillId="3" borderId="5" xfId="2" applyFont="1" applyFill="1" applyBorder="1" applyAlignment="1">
      <alignment horizont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7" fillId="3" borderId="8" xfId="2" applyFont="1" applyFill="1" applyBorder="1" applyAlignment="1">
      <alignment horizontal="center" vertical="center"/>
    </xf>
    <xf numFmtId="43" fontId="7" fillId="3" borderId="4" xfId="2" applyFont="1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/>
    </xf>
  </cellXfs>
  <cellStyles count="4">
    <cellStyle name="Check Cell" xfId="1" builtinId="23"/>
    <cellStyle name="Comma" xfId="2" builtinId="3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pane ySplit="1" topLeftCell="A2" activePane="bottomLeft" state="frozen"/>
      <selection pane="bottomLeft" activeCell="AI53" sqref="AI53"/>
    </sheetView>
  </sheetViews>
  <sheetFormatPr defaultRowHeight="15" x14ac:dyDescent="0.25"/>
  <cols>
    <col min="1" max="1" width="22.5703125" customWidth="1"/>
    <col min="2" max="2" width="22.5703125" style="12" customWidth="1"/>
    <col min="3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5" width="6.7109375" customWidth="1"/>
    <col min="26" max="26" width="7.85546875" customWidth="1"/>
    <col min="27" max="27" width="10.85546875" customWidth="1"/>
    <col min="28" max="28" width="9.7109375" customWidth="1"/>
    <col min="29" max="29" width="19" style="20" customWidth="1"/>
    <col min="30" max="35" width="15.7109375" customWidth="1"/>
    <col min="36" max="36" width="36.42578125" style="12" bestFit="1" customWidth="1"/>
    <col min="37" max="37" width="11" customWidth="1"/>
  </cols>
  <sheetData>
    <row r="1" spans="1:42" ht="15" customHeight="1" x14ac:dyDescent="0.25">
      <c r="A1" s="88" t="s">
        <v>17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9"/>
      <c r="AK1" s="90" t="s">
        <v>23</v>
      </c>
      <c r="AL1" s="91"/>
      <c r="AM1" s="91"/>
      <c r="AN1" s="91"/>
      <c r="AO1" s="91"/>
      <c r="AP1" s="91"/>
    </row>
    <row r="2" spans="1:42" ht="15.7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9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99" t="s">
        <v>20</v>
      </c>
      <c r="AD3" s="103" t="s">
        <v>38</v>
      </c>
      <c r="AE3" s="104"/>
      <c r="AF3" s="104"/>
      <c r="AG3" s="105"/>
      <c r="AH3" s="101" t="s">
        <v>3</v>
      </c>
      <c r="AI3" s="23"/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" t="s">
        <v>16</v>
      </c>
      <c r="Z4" s="7" t="s">
        <v>3</v>
      </c>
      <c r="AA4" s="98"/>
      <c r="AB4" s="98"/>
      <c r="AC4" s="100"/>
      <c r="AD4" s="8" t="s">
        <v>37</v>
      </c>
      <c r="AE4" s="8" t="s">
        <v>34</v>
      </c>
      <c r="AF4" s="8" t="s">
        <v>35</v>
      </c>
      <c r="AG4" s="8" t="s">
        <v>36</v>
      </c>
      <c r="AH4" s="102"/>
      <c r="AI4" s="24" t="s">
        <v>20</v>
      </c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26</v>
      </c>
      <c r="B5" s="13" t="s">
        <v>28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/>
      <c r="J5" s="1">
        <f>PRODUCT(I5*300)</f>
        <v>0</v>
      </c>
      <c r="K5" s="1"/>
      <c r="L5" s="1">
        <f>PRODUCT(K5*300)</f>
        <v>0</v>
      </c>
      <c r="M5" s="1"/>
      <c r="N5" s="1">
        <f t="shared" ref="N5:N20" si="0">PRODUCT(M5*300)</f>
        <v>0</v>
      </c>
      <c r="O5" s="1"/>
      <c r="P5" s="1">
        <f t="shared" ref="P5:P20" si="1">PRODUCT(O5*300)</f>
        <v>0</v>
      </c>
      <c r="Q5" s="1">
        <v>1.5</v>
      </c>
      <c r="R5" s="1">
        <f>PRODUCT(Q5*300)*0.5</f>
        <v>225</v>
      </c>
      <c r="S5" s="1"/>
      <c r="T5" s="1">
        <f>PRODUCT(S5*550)</f>
        <v>0</v>
      </c>
      <c r="U5" s="1"/>
      <c r="V5" s="1">
        <f>PRODUCT(U5*650)</f>
        <v>0</v>
      </c>
      <c r="W5" s="1"/>
      <c r="X5" s="1">
        <f>PRODUCT(W5*750)</f>
        <v>0</v>
      </c>
      <c r="Y5" s="1"/>
      <c r="Z5" s="1">
        <f>PRODUCT(Y5*400)</f>
        <v>0</v>
      </c>
      <c r="AA5" s="1"/>
      <c r="AB5" s="1">
        <f>PRODUCT(AA5*850)</f>
        <v>0</v>
      </c>
      <c r="AC5" s="18">
        <f>AB5+Z5+X5+V5+T5+R5+P5+N5+L5+J5+H5+F5+D5</f>
        <v>225</v>
      </c>
      <c r="AD5" s="1"/>
      <c r="AE5" s="1"/>
      <c r="AF5" s="1"/>
      <c r="AG5" s="1"/>
      <c r="AH5" s="1">
        <f>AD5+AE5+AF5+AG5</f>
        <v>0</v>
      </c>
      <c r="AI5" s="1"/>
      <c r="AJ5" s="11" t="s">
        <v>27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29</v>
      </c>
      <c r="B6" s="13" t="s">
        <v>30</v>
      </c>
      <c r="C6" s="1"/>
      <c r="D6" s="1">
        <f t="shared" ref="D6:D36" si="2">PRODUCT(C6*50)</f>
        <v>0</v>
      </c>
      <c r="E6" s="1"/>
      <c r="F6" s="1">
        <f t="shared" ref="F6:F36" si="3">PRODUCT(E6*50)</f>
        <v>0</v>
      </c>
      <c r="G6" s="1"/>
      <c r="H6" s="1">
        <f t="shared" ref="H6:H36" si="4">PRODUCT(G6*250)</f>
        <v>0</v>
      </c>
      <c r="I6" s="1">
        <v>1</v>
      </c>
      <c r="J6" s="1">
        <f>PRODUCT(I6*300)*0.5</f>
        <v>150</v>
      </c>
      <c r="K6" s="1"/>
      <c r="L6" s="1">
        <f t="shared" ref="L6:L36" si="5">PRODUCT(K6*300)</f>
        <v>0</v>
      </c>
      <c r="M6" s="1">
        <v>1</v>
      </c>
      <c r="N6" s="1">
        <f>PRODUCT(M6*300)*0.5</f>
        <v>150</v>
      </c>
      <c r="O6" s="1"/>
      <c r="P6" s="1">
        <f t="shared" si="1"/>
        <v>0</v>
      </c>
      <c r="Q6" s="1"/>
      <c r="R6" s="1">
        <f t="shared" ref="R6:R36" si="6">PRODUCT(Q6*300)</f>
        <v>0</v>
      </c>
      <c r="S6" s="1"/>
      <c r="T6" s="1">
        <f t="shared" ref="T6:T36" si="7">PRODUCT(S6*550)</f>
        <v>0</v>
      </c>
      <c r="U6" s="1"/>
      <c r="V6" s="1">
        <f t="shared" ref="V6:V36" si="8">PRODUCT(U6*650)</f>
        <v>0</v>
      </c>
      <c r="W6" s="1"/>
      <c r="X6" s="1">
        <f t="shared" ref="X6:X36" si="9">PRODUCT(W6*750)</f>
        <v>0</v>
      </c>
      <c r="Y6" s="1"/>
      <c r="Z6" s="1">
        <f t="shared" ref="Z6:Z36" si="10">PRODUCT(Y6*400)</f>
        <v>0</v>
      </c>
      <c r="AA6" s="1"/>
      <c r="AB6" s="1">
        <f t="shared" ref="AB6:AB36" si="11">PRODUCT(AA6*850)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">
        <f t="shared" ref="AH6:AH36" si="13">AD6+AE6+AF6+AG6</f>
        <v>0</v>
      </c>
      <c r="AI6" s="1"/>
      <c r="AJ6" s="11" t="s">
        <v>31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32</v>
      </c>
      <c r="B7" s="13" t="s">
        <v>43</v>
      </c>
      <c r="C7" s="1"/>
      <c r="D7" s="1">
        <f t="shared" si="2"/>
        <v>0</v>
      </c>
      <c r="E7" s="1"/>
      <c r="F7" s="1">
        <f t="shared" si="3"/>
        <v>0</v>
      </c>
      <c r="G7" s="1"/>
      <c r="H7" s="1">
        <f t="shared" si="4"/>
        <v>0</v>
      </c>
      <c r="I7" s="1">
        <v>1</v>
      </c>
      <c r="J7" s="1">
        <f>PRODUCT(I7*300)*0.5</f>
        <v>150</v>
      </c>
      <c r="K7" s="1"/>
      <c r="L7" s="1">
        <f t="shared" si="5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6"/>
        <v>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">
        <f t="shared" si="13"/>
        <v>0</v>
      </c>
      <c r="AI7" s="1"/>
      <c r="AJ7" s="11" t="s">
        <v>55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</row>
    <row r="8" spans="1:42" ht="16.5" thickTop="1" thickBot="1" x14ac:dyDescent="0.3">
      <c r="A8" s="1" t="s">
        <v>39</v>
      </c>
      <c r="B8" s="13" t="s">
        <v>44</v>
      </c>
      <c r="C8" s="1"/>
      <c r="D8" s="1">
        <f t="shared" si="2"/>
        <v>0</v>
      </c>
      <c r="E8" s="1"/>
      <c r="F8" s="1">
        <f t="shared" si="3"/>
        <v>0</v>
      </c>
      <c r="G8" s="1"/>
      <c r="H8" s="1">
        <f t="shared" si="4"/>
        <v>0</v>
      </c>
      <c r="I8" s="1"/>
      <c r="J8" s="1">
        <f>PRODUCT(I8*300)</f>
        <v>0</v>
      </c>
      <c r="K8" s="1"/>
      <c r="L8" s="1">
        <f t="shared" si="5"/>
        <v>0</v>
      </c>
      <c r="M8" s="1"/>
      <c r="N8" s="1">
        <f t="shared" si="0"/>
        <v>0</v>
      </c>
      <c r="O8" s="1"/>
      <c r="P8" s="1">
        <f t="shared" si="1"/>
        <v>0</v>
      </c>
      <c r="Q8" s="1">
        <v>1</v>
      </c>
      <c r="R8" s="1">
        <f>PRODUCT(Q8*300)*0.5</f>
        <v>150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8">
        <f t="shared" si="12"/>
        <v>150</v>
      </c>
      <c r="AD8" s="1"/>
      <c r="AE8" s="1"/>
      <c r="AF8" s="1"/>
      <c r="AG8" s="1"/>
      <c r="AH8" s="1">
        <f t="shared" si="13"/>
        <v>0</v>
      </c>
      <c r="AI8" s="1"/>
      <c r="AJ8" s="11" t="s">
        <v>54</v>
      </c>
      <c r="AK8" s="1"/>
      <c r="AL8" s="1">
        <f t="shared" si="14"/>
        <v>0</v>
      </c>
      <c r="AM8" s="1"/>
      <c r="AN8" s="1">
        <f t="shared" si="15"/>
        <v>0</v>
      </c>
      <c r="AO8" s="1"/>
      <c r="AP8" s="1">
        <f t="shared" si="16"/>
        <v>0</v>
      </c>
    </row>
    <row r="9" spans="1:42" ht="16.5" thickTop="1" thickBot="1" x14ac:dyDescent="0.3">
      <c r="A9" s="1" t="s">
        <v>40</v>
      </c>
      <c r="B9" s="13" t="s">
        <v>45</v>
      </c>
      <c r="C9" s="1"/>
      <c r="D9" s="1">
        <f t="shared" si="2"/>
        <v>0</v>
      </c>
      <c r="E9" s="1"/>
      <c r="F9" s="1">
        <f t="shared" si="3"/>
        <v>0</v>
      </c>
      <c r="G9" s="1"/>
      <c r="H9" s="1">
        <f t="shared" si="4"/>
        <v>0</v>
      </c>
      <c r="I9" s="1">
        <v>1</v>
      </c>
      <c r="J9" s="1">
        <f>PRODUCT(I9*300)*0.5</f>
        <v>150</v>
      </c>
      <c r="K9" s="1"/>
      <c r="L9" s="1">
        <f t="shared" si="5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150</v>
      </c>
      <c r="AD9" s="1"/>
      <c r="AE9" s="1"/>
      <c r="AF9" s="1"/>
      <c r="AG9" s="1"/>
      <c r="AH9" s="1">
        <f t="shared" si="13"/>
        <v>0</v>
      </c>
      <c r="AI9" s="1"/>
      <c r="AJ9" s="11" t="s">
        <v>53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41</v>
      </c>
      <c r="B10" s="13" t="s">
        <v>46</v>
      </c>
      <c r="C10" s="1"/>
      <c r="D10" s="1">
        <f t="shared" si="2"/>
        <v>0</v>
      </c>
      <c r="E10" s="1"/>
      <c r="F10" s="1">
        <f t="shared" si="3"/>
        <v>0</v>
      </c>
      <c r="G10" s="1"/>
      <c r="H10" s="1">
        <f t="shared" si="4"/>
        <v>0</v>
      </c>
      <c r="I10" s="1"/>
      <c r="J10" s="1">
        <f>PRODUCT(I10*300)*0.5</f>
        <v>0</v>
      </c>
      <c r="K10" s="1"/>
      <c r="L10" s="1">
        <f t="shared" si="5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2</v>
      </c>
      <c r="R10" s="1">
        <f>PRODUCT(Q10*300)*0.5</f>
        <v>300</v>
      </c>
      <c r="S10" s="1"/>
      <c r="T10" s="1">
        <f t="shared" si="7"/>
        <v>0</v>
      </c>
      <c r="U10" s="1"/>
      <c r="V10" s="1">
        <f t="shared" si="8"/>
        <v>0</v>
      </c>
      <c r="W10" s="1"/>
      <c r="X10" s="1">
        <f t="shared" si="9"/>
        <v>0</v>
      </c>
      <c r="Y10" s="1"/>
      <c r="Z10" s="1">
        <f t="shared" si="10"/>
        <v>0</v>
      </c>
      <c r="AA10" s="1"/>
      <c r="AB10" s="1">
        <f t="shared" si="11"/>
        <v>0</v>
      </c>
      <c r="AC10" s="18">
        <f t="shared" si="12"/>
        <v>300</v>
      </c>
      <c r="AD10" s="1"/>
      <c r="AE10" s="1"/>
      <c r="AF10" s="1">
        <v>50</v>
      </c>
      <c r="AG10" s="1"/>
      <c r="AH10" s="1">
        <f t="shared" si="13"/>
        <v>50</v>
      </c>
      <c r="AI10" s="1"/>
      <c r="AJ10" s="11" t="s">
        <v>52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</row>
    <row r="11" spans="1:42" ht="16.5" thickTop="1" thickBot="1" x14ac:dyDescent="0.3">
      <c r="A11" s="1" t="s">
        <v>42</v>
      </c>
      <c r="B11" s="14"/>
      <c r="C11" s="1"/>
      <c r="D11" s="1">
        <f t="shared" si="2"/>
        <v>0</v>
      </c>
      <c r="E11" s="1"/>
      <c r="F11" s="1">
        <f t="shared" si="3"/>
        <v>0</v>
      </c>
      <c r="G11" s="1"/>
      <c r="H11" s="1">
        <f t="shared" si="4"/>
        <v>0</v>
      </c>
      <c r="I11" s="1"/>
      <c r="J11" s="1">
        <f t="shared" ref="J11:J36" si="17">PRODUCT(I11*300)</f>
        <v>0</v>
      </c>
      <c r="K11" s="1">
        <v>2</v>
      </c>
      <c r="L11" s="1">
        <f>PRODUCT(K11*300)*0.5</f>
        <v>300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300</v>
      </c>
      <c r="AD11" s="1"/>
      <c r="AE11" s="1"/>
      <c r="AF11" s="1"/>
      <c r="AG11" s="1"/>
      <c r="AH11" s="1">
        <f t="shared" si="13"/>
        <v>0</v>
      </c>
      <c r="AI11" s="1"/>
      <c r="AJ11" s="11" t="s">
        <v>51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47</v>
      </c>
      <c r="B12" s="13" t="s">
        <v>56</v>
      </c>
      <c r="C12" s="1"/>
      <c r="D12" s="1">
        <f t="shared" si="2"/>
        <v>0</v>
      </c>
      <c r="E12" s="1"/>
      <c r="F12" s="1">
        <f t="shared" si="3"/>
        <v>0</v>
      </c>
      <c r="G12" s="1"/>
      <c r="H12" s="1">
        <f t="shared" si="4"/>
        <v>0</v>
      </c>
      <c r="I12" s="1">
        <v>5</v>
      </c>
      <c r="J12" s="1">
        <f>PRODUCT(I12*300)*0.5</f>
        <v>750</v>
      </c>
      <c r="K12" s="1"/>
      <c r="L12" s="1">
        <f t="shared" si="5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750</v>
      </c>
      <c r="AD12" s="1"/>
      <c r="AE12" s="1">
        <v>400</v>
      </c>
      <c r="AF12" s="1"/>
      <c r="AG12" s="1"/>
      <c r="AH12" s="1">
        <f t="shared" si="13"/>
        <v>400</v>
      </c>
      <c r="AI12" s="1"/>
      <c r="AJ12" s="11" t="s">
        <v>49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48</v>
      </c>
      <c r="B13" s="13" t="s">
        <v>57</v>
      </c>
      <c r="C13" s="1"/>
      <c r="D13" s="1">
        <f t="shared" si="2"/>
        <v>0</v>
      </c>
      <c r="E13" s="1"/>
      <c r="F13" s="1">
        <f t="shared" si="3"/>
        <v>0</v>
      </c>
      <c r="G13" s="1"/>
      <c r="H13" s="1">
        <f t="shared" si="4"/>
        <v>0</v>
      </c>
      <c r="I13" s="1">
        <v>2</v>
      </c>
      <c r="J13" s="1">
        <f>PRODUCT(I13*300)*0.5</f>
        <v>300</v>
      </c>
      <c r="K13" s="1"/>
      <c r="L13" s="1">
        <f t="shared" si="5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300</v>
      </c>
      <c r="AD13" s="1"/>
      <c r="AE13" s="1"/>
      <c r="AF13" s="1"/>
      <c r="AG13" s="1"/>
      <c r="AH13" s="1">
        <f t="shared" si="13"/>
        <v>0</v>
      </c>
      <c r="AI13" s="1"/>
      <c r="AJ13" s="11" t="s">
        <v>50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58</v>
      </c>
      <c r="B14" s="13" t="s">
        <v>59</v>
      </c>
      <c r="C14" s="1"/>
      <c r="D14" s="1">
        <f t="shared" si="2"/>
        <v>0</v>
      </c>
      <c r="E14" s="1"/>
      <c r="F14" s="1">
        <f t="shared" si="3"/>
        <v>0</v>
      </c>
      <c r="G14" s="1"/>
      <c r="H14" s="1">
        <f t="shared" si="4"/>
        <v>0</v>
      </c>
      <c r="I14" s="1">
        <v>1</v>
      </c>
      <c r="J14" s="1">
        <f>PRODUCT(I14*300)*0.5</f>
        <v>150</v>
      </c>
      <c r="K14" s="1"/>
      <c r="L14" s="1">
        <f t="shared" si="5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150</v>
      </c>
      <c r="AD14" s="1"/>
      <c r="AE14" s="1"/>
      <c r="AF14" s="1"/>
      <c r="AG14" s="1"/>
      <c r="AH14" s="1">
        <f t="shared" si="13"/>
        <v>0</v>
      </c>
      <c r="AI14" s="1"/>
      <c r="AJ14" s="11"/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/>
      <c r="B15" s="14"/>
      <c r="C15" s="1"/>
      <c r="D15" s="1">
        <f t="shared" si="2"/>
        <v>0</v>
      </c>
      <c r="E15" s="1"/>
      <c r="F15" s="1">
        <f t="shared" si="3"/>
        <v>0</v>
      </c>
      <c r="G15" s="1"/>
      <c r="H15" s="1">
        <f t="shared" si="4"/>
        <v>0</v>
      </c>
      <c r="I15" s="1"/>
      <c r="J15" s="1">
        <f t="shared" si="17"/>
        <v>0</v>
      </c>
      <c r="K15" s="1"/>
      <c r="L15" s="1">
        <f t="shared" si="5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0</v>
      </c>
      <c r="AD15" s="1"/>
      <c r="AE15" s="1"/>
      <c r="AF15" s="1"/>
      <c r="AG15" s="1"/>
      <c r="AH15" s="1">
        <f t="shared" si="13"/>
        <v>0</v>
      </c>
      <c r="AI15" s="1"/>
      <c r="AJ15" s="11"/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/>
      <c r="B16" s="14"/>
      <c r="C16" s="1"/>
      <c r="D16" s="1">
        <f t="shared" si="2"/>
        <v>0</v>
      </c>
      <c r="E16" s="1"/>
      <c r="F16" s="1">
        <f t="shared" si="3"/>
        <v>0</v>
      </c>
      <c r="G16" s="1"/>
      <c r="H16" s="1">
        <f t="shared" si="4"/>
        <v>0</v>
      </c>
      <c r="I16" s="1"/>
      <c r="J16" s="1">
        <f t="shared" si="17"/>
        <v>0</v>
      </c>
      <c r="K16" s="1"/>
      <c r="L16" s="1">
        <f t="shared" si="5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0</v>
      </c>
      <c r="AD16" s="1"/>
      <c r="AE16" s="1"/>
      <c r="AF16" s="1"/>
      <c r="AG16" s="1"/>
      <c r="AH16" s="1">
        <f t="shared" si="13"/>
        <v>0</v>
      </c>
      <c r="AI16" s="1"/>
      <c r="AJ16" s="11"/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/>
      <c r="B17" s="14"/>
      <c r="C17" s="1"/>
      <c r="D17" s="1">
        <f t="shared" si="2"/>
        <v>0</v>
      </c>
      <c r="E17" s="1"/>
      <c r="F17" s="1">
        <f t="shared" si="3"/>
        <v>0</v>
      </c>
      <c r="G17" s="1"/>
      <c r="H17" s="1">
        <f t="shared" si="4"/>
        <v>0</v>
      </c>
      <c r="I17" s="1"/>
      <c r="J17" s="1">
        <f t="shared" si="17"/>
        <v>0</v>
      </c>
      <c r="K17" s="1"/>
      <c r="L17" s="1">
        <f t="shared" si="5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0</v>
      </c>
      <c r="AD17" s="1"/>
      <c r="AE17" s="1"/>
      <c r="AF17" s="1"/>
      <c r="AG17" s="1"/>
      <c r="AH17" s="1">
        <f t="shared" si="13"/>
        <v>0</v>
      </c>
      <c r="AI17" s="1"/>
      <c r="AJ17" s="11"/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/>
      <c r="B18" s="14"/>
      <c r="C18" s="1"/>
      <c r="D18" s="1">
        <f t="shared" si="2"/>
        <v>0</v>
      </c>
      <c r="E18" s="1"/>
      <c r="F18" s="1">
        <f t="shared" si="3"/>
        <v>0</v>
      </c>
      <c r="G18" s="1"/>
      <c r="H18" s="1">
        <f t="shared" si="4"/>
        <v>0</v>
      </c>
      <c r="I18" s="1"/>
      <c r="J18" s="1">
        <f t="shared" si="17"/>
        <v>0</v>
      </c>
      <c r="K18" s="1"/>
      <c r="L18" s="1">
        <f t="shared" si="5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8">
        <f t="shared" si="12"/>
        <v>0</v>
      </c>
      <c r="AD18" s="1"/>
      <c r="AE18" s="1"/>
      <c r="AF18" s="1"/>
      <c r="AG18" s="1"/>
      <c r="AH18" s="1">
        <f t="shared" si="13"/>
        <v>0</v>
      </c>
      <c r="AI18" s="1"/>
      <c r="AJ18" s="11"/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/>
      <c r="B19" s="14"/>
      <c r="C19" s="1"/>
      <c r="D19" s="1">
        <f t="shared" si="2"/>
        <v>0</v>
      </c>
      <c r="E19" s="1"/>
      <c r="F19" s="1">
        <f t="shared" si="3"/>
        <v>0</v>
      </c>
      <c r="G19" s="1"/>
      <c r="H19" s="1">
        <f t="shared" si="4"/>
        <v>0</v>
      </c>
      <c r="I19" s="1"/>
      <c r="J19" s="1">
        <f t="shared" si="17"/>
        <v>0</v>
      </c>
      <c r="K19" s="1"/>
      <c r="L19" s="1">
        <f t="shared" si="5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0</v>
      </c>
      <c r="AD19" s="1"/>
      <c r="AE19" s="1"/>
      <c r="AF19" s="1"/>
      <c r="AG19" s="1"/>
      <c r="AH19" s="1">
        <f t="shared" si="13"/>
        <v>0</v>
      </c>
      <c r="AI19" s="1"/>
      <c r="AJ19" s="11"/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/>
      <c r="B20" s="14"/>
      <c r="C20" s="1"/>
      <c r="D20" s="1">
        <f t="shared" si="2"/>
        <v>0</v>
      </c>
      <c r="E20" s="1"/>
      <c r="F20" s="1">
        <f t="shared" si="3"/>
        <v>0</v>
      </c>
      <c r="G20" s="1"/>
      <c r="H20" s="1">
        <f t="shared" si="4"/>
        <v>0</v>
      </c>
      <c r="I20" s="1"/>
      <c r="J20" s="1">
        <f t="shared" si="17"/>
        <v>0</v>
      </c>
      <c r="K20" s="1"/>
      <c r="L20" s="1">
        <f t="shared" si="5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0</v>
      </c>
      <c r="AD20" s="1"/>
      <c r="AE20" s="1"/>
      <c r="AF20" s="1"/>
      <c r="AG20" s="1"/>
      <c r="AH20" s="1">
        <f t="shared" si="13"/>
        <v>0</v>
      </c>
      <c r="AI20" s="1"/>
      <c r="AJ20" s="11"/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/>
      <c r="B21" s="14"/>
      <c r="C21" s="1"/>
      <c r="D21" s="1">
        <f t="shared" si="2"/>
        <v>0</v>
      </c>
      <c r="E21" s="1"/>
      <c r="F21" s="1">
        <f t="shared" si="3"/>
        <v>0</v>
      </c>
      <c r="G21" s="1"/>
      <c r="H21" s="1">
        <f t="shared" si="4"/>
        <v>0</v>
      </c>
      <c r="I21" s="1"/>
      <c r="J21" s="1">
        <f t="shared" si="17"/>
        <v>0</v>
      </c>
      <c r="K21" s="1"/>
      <c r="L21" s="1">
        <f t="shared" si="5"/>
        <v>0</v>
      </c>
      <c r="M21" s="1"/>
      <c r="N21" s="1">
        <f t="shared" ref="N21:N36" si="18">PRODUCT(M21*300)</f>
        <v>0</v>
      </c>
      <c r="O21" s="1"/>
      <c r="P21" s="1">
        <f t="shared" ref="P21:P36" si="19">PRODUCT(O21*300)</f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0</v>
      </c>
      <c r="AD21" s="1"/>
      <c r="AE21" s="1"/>
      <c r="AF21" s="1"/>
      <c r="AG21" s="1"/>
      <c r="AH21" s="1">
        <f t="shared" si="13"/>
        <v>0</v>
      </c>
      <c r="AI21" s="1"/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/>
      <c r="B22" s="14"/>
      <c r="C22" s="1"/>
      <c r="D22" s="1">
        <f t="shared" si="2"/>
        <v>0</v>
      </c>
      <c r="E22" s="1"/>
      <c r="F22" s="1">
        <f t="shared" si="3"/>
        <v>0</v>
      </c>
      <c r="G22" s="1"/>
      <c r="H22" s="1">
        <f t="shared" si="4"/>
        <v>0</v>
      </c>
      <c r="I22" s="1"/>
      <c r="J22" s="1">
        <f t="shared" si="17"/>
        <v>0</v>
      </c>
      <c r="K22" s="1"/>
      <c r="L22" s="1">
        <f t="shared" si="5"/>
        <v>0</v>
      </c>
      <c r="M22" s="1"/>
      <c r="N22" s="1">
        <f t="shared" si="18"/>
        <v>0</v>
      </c>
      <c r="O22" s="1"/>
      <c r="P22" s="1">
        <f t="shared" si="19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0</v>
      </c>
      <c r="AD22" s="1"/>
      <c r="AE22" s="1"/>
      <c r="AF22" s="1"/>
      <c r="AG22" s="1"/>
      <c r="AH22" s="1">
        <f t="shared" si="13"/>
        <v>0</v>
      </c>
      <c r="AI22" s="1"/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/>
      <c r="B23" s="14"/>
      <c r="C23" s="1"/>
      <c r="D23" s="1">
        <f t="shared" si="2"/>
        <v>0</v>
      </c>
      <c r="E23" s="1"/>
      <c r="F23" s="1">
        <f t="shared" si="3"/>
        <v>0</v>
      </c>
      <c r="G23" s="1"/>
      <c r="H23" s="1">
        <f t="shared" si="4"/>
        <v>0</v>
      </c>
      <c r="I23" s="1"/>
      <c r="J23" s="1">
        <f t="shared" si="17"/>
        <v>0</v>
      </c>
      <c r="K23" s="1"/>
      <c r="L23" s="1">
        <f t="shared" si="5"/>
        <v>0</v>
      </c>
      <c r="M23" s="1"/>
      <c r="N23" s="1">
        <f t="shared" si="18"/>
        <v>0</v>
      </c>
      <c r="O23" s="1"/>
      <c r="P23" s="1">
        <f t="shared" si="19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0</v>
      </c>
      <c r="AD23" s="1"/>
      <c r="AE23" s="1"/>
      <c r="AF23" s="1"/>
      <c r="AG23" s="1"/>
      <c r="AH23" s="1">
        <f t="shared" si="13"/>
        <v>0</v>
      </c>
      <c r="AI23" s="1"/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2"/>
        <v>0</v>
      </c>
      <c r="E24" s="1"/>
      <c r="F24" s="1">
        <f t="shared" si="3"/>
        <v>0</v>
      </c>
      <c r="G24" s="1"/>
      <c r="H24" s="1">
        <f t="shared" si="4"/>
        <v>0</v>
      </c>
      <c r="I24" s="1"/>
      <c r="J24" s="1">
        <f t="shared" si="17"/>
        <v>0</v>
      </c>
      <c r="K24" s="1"/>
      <c r="L24" s="1">
        <f t="shared" si="5"/>
        <v>0</v>
      </c>
      <c r="M24" s="1"/>
      <c r="N24" s="1">
        <f t="shared" si="18"/>
        <v>0</v>
      </c>
      <c r="O24" s="1"/>
      <c r="P24" s="1">
        <f t="shared" si="19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">
        <f t="shared" si="13"/>
        <v>0</v>
      </c>
      <c r="AI24" s="1"/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2"/>
        <v>0</v>
      </c>
      <c r="E25" s="1"/>
      <c r="F25" s="1">
        <f t="shared" si="3"/>
        <v>0</v>
      </c>
      <c r="G25" s="1"/>
      <c r="H25" s="1">
        <f t="shared" si="4"/>
        <v>0</v>
      </c>
      <c r="I25" s="1"/>
      <c r="J25" s="1">
        <f t="shared" si="17"/>
        <v>0</v>
      </c>
      <c r="K25" s="1"/>
      <c r="L25" s="1">
        <f t="shared" si="5"/>
        <v>0</v>
      </c>
      <c r="M25" s="1"/>
      <c r="N25" s="1">
        <f t="shared" si="18"/>
        <v>0</v>
      </c>
      <c r="O25" s="1"/>
      <c r="P25" s="1">
        <f t="shared" si="19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">
        <f t="shared" si="13"/>
        <v>0</v>
      </c>
      <c r="AI25" s="1"/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2"/>
        <v>0</v>
      </c>
      <c r="E26" s="1"/>
      <c r="F26" s="1">
        <f t="shared" si="3"/>
        <v>0</v>
      </c>
      <c r="G26" s="1"/>
      <c r="H26" s="1">
        <f t="shared" si="4"/>
        <v>0</v>
      </c>
      <c r="I26" s="1"/>
      <c r="J26" s="1">
        <f t="shared" si="17"/>
        <v>0</v>
      </c>
      <c r="K26" s="1"/>
      <c r="L26" s="1">
        <f t="shared" si="5"/>
        <v>0</v>
      </c>
      <c r="M26" s="1"/>
      <c r="N26" s="1">
        <f t="shared" si="18"/>
        <v>0</v>
      </c>
      <c r="O26" s="1"/>
      <c r="P26" s="1">
        <f t="shared" si="19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">
        <f t="shared" si="13"/>
        <v>0</v>
      </c>
      <c r="AI26" s="1"/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2"/>
        <v>0</v>
      </c>
      <c r="E27" s="1"/>
      <c r="F27" s="1">
        <f t="shared" si="3"/>
        <v>0</v>
      </c>
      <c r="G27" s="1"/>
      <c r="H27" s="1">
        <f t="shared" si="4"/>
        <v>0</v>
      </c>
      <c r="I27" s="1"/>
      <c r="J27" s="1">
        <f t="shared" si="17"/>
        <v>0</v>
      </c>
      <c r="K27" s="1"/>
      <c r="L27" s="1">
        <f t="shared" si="5"/>
        <v>0</v>
      </c>
      <c r="M27" s="1"/>
      <c r="N27" s="1">
        <f t="shared" si="18"/>
        <v>0</v>
      </c>
      <c r="O27" s="1"/>
      <c r="P27" s="1">
        <f t="shared" si="19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">
        <f t="shared" si="13"/>
        <v>0</v>
      </c>
      <c r="AI27" s="1"/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2"/>
        <v>0</v>
      </c>
      <c r="E28" s="1"/>
      <c r="F28" s="1">
        <f t="shared" si="3"/>
        <v>0</v>
      </c>
      <c r="G28" s="1"/>
      <c r="H28" s="1">
        <f t="shared" si="4"/>
        <v>0</v>
      </c>
      <c r="I28" s="1"/>
      <c r="J28" s="1">
        <f t="shared" si="17"/>
        <v>0</v>
      </c>
      <c r="K28" s="1"/>
      <c r="L28" s="1">
        <f t="shared" si="5"/>
        <v>0</v>
      </c>
      <c r="M28" s="1"/>
      <c r="N28" s="1">
        <f t="shared" si="18"/>
        <v>0</v>
      </c>
      <c r="O28" s="1"/>
      <c r="P28" s="1">
        <f t="shared" si="19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">
        <f t="shared" si="13"/>
        <v>0</v>
      </c>
      <c r="AI28" s="1"/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2"/>
        <v>0</v>
      </c>
      <c r="E29" s="1"/>
      <c r="F29" s="1">
        <f t="shared" si="3"/>
        <v>0</v>
      </c>
      <c r="G29" s="1"/>
      <c r="H29" s="1">
        <f t="shared" si="4"/>
        <v>0</v>
      </c>
      <c r="I29" s="1"/>
      <c r="J29" s="1">
        <f t="shared" si="17"/>
        <v>0</v>
      </c>
      <c r="K29" s="1"/>
      <c r="L29" s="1">
        <f t="shared" si="5"/>
        <v>0</v>
      </c>
      <c r="M29" s="1"/>
      <c r="N29" s="1">
        <f t="shared" si="18"/>
        <v>0</v>
      </c>
      <c r="O29" s="1"/>
      <c r="P29" s="1">
        <f t="shared" si="19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">
        <f t="shared" si="13"/>
        <v>0</v>
      </c>
      <c r="AI29" s="1"/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2"/>
        <v>0</v>
      </c>
      <c r="E30" s="1"/>
      <c r="F30" s="1">
        <f t="shared" si="3"/>
        <v>0</v>
      </c>
      <c r="G30" s="1"/>
      <c r="H30" s="1">
        <f t="shared" si="4"/>
        <v>0</v>
      </c>
      <c r="I30" s="1"/>
      <c r="J30" s="1">
        <f t="shared" si="17"/>
        <v>0</v>
      </c>
      <c r="K30" s="1"/>
      <c r="L30" s="1">
        <f t="shared" si="5"/>
        <v>0</v>
      </c>
      <c r="M30" s="1"/>
      <c r="N30" s="1">
        <f t="shared" si="18"/>
        <v>0</v>
      </c>
      <c r="O30" s="1"/>
      <c r="P30" s="1">
        <f t="shared" si="19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">
        <f t="shared" si="13"/>
        <v>0</v>
      </c>
      <c r="AI30" s="1"/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2"/>
        <v>0</v>
      </c>
      <c r="E31" s="1"/>
      <c r="F31" s="1">
        <f t="shared" si="3"/>
        <v>0</v>
      </c>
      <c r="G31" s="1"/>
      <c r="H31" s="1">
        <f t="shared" si="4"/>
        <v>0</v>
      </c>
      <c r="I31" s="1"/>
      <c r="J31" s="1">
        <f t="shared" si="17"/>
        <v>0</v>
      </c>
      <c r="K31" s="1"/>
      <c r="L31" s="1">
        <f t="shared" si="5"/>
        <v>0</v>
      </c>
      <c r="M31" s="1"/>
      <c r="N31" s="1">
        <f t="shared" si="18"/>
        <v>0</v>
      </c>
      <c r="O31" s="1"/>
      <c r="P31" s="1">
        <f t="shared" si="19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">
        <f t="shared" si="13"/>
        <v>0</v>
      </c>
      <c r="AI31" s="1"/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2"/>
        <v>0</v>
      </c>
      <c r="E32" s="1"/>
      <c r="F32" s="1">
        <f t="shared" si="3"/>
        <v>0</v>
      </c>
      <c r="G32" s="1"/>
      <c r="H32" s="1">
        <f t="shared" si="4"/>
        <v>0</v>
      </c>
      <c r="I32" s="1"/>
      <c r="J32" s="1">
        <f t="shared" si="17"/>
        <v>0</v>
      </c>
      <c r="K32" s="1"/>
      <c r="L32" s="1">
        <f t="shared" si="5"/>
        <v>0</v>
      </c>
      <c r="M32" s="1"/>
      <c r="N32" s="1">
        <f t="shared" si="18"/>
        <v>0</v>
      </c>
      <c r="O32" s="1"/>
      <c r="P32" s="1">
        <f t="shared" si="19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">
        <f t="shared" si="13"/>
        <v>0</v>
      </c>
      <c r="AI32" s="1"/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2"/>
        <v>0</v>
      </c>
      <c r="E33" s="1"/>
      <c r="F33" s="1">
        <f t="shared" si="3"/>
        <v>0</v>
      </c>
      <c r="G33" s="1"/>
      <c r="H33" s="1">
        <f t="shared" si="4"/>
        <v>0</v>
      </c>
      <c r="I33" s="1"/>
      <c r="J33" s="1">
        <f t="shared" si="17"/>
        <v>0</v>
      </c>
      <c r="K33" s="1"/>
      <c r="L33" s="1">
        <f t="shared" si="5"/>
        <v>0</v>
      </c>
      <c r="M33" s="1"/>
      <c r="N33" s="1">
        <f t="shared" si="18"/>
        <v>0</v>
      </c>
      <c r="O33" s="1"/>
      <c r="P33" s="1">
        <f t="shared" si="19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">
        <f t="shared" si="13"/>
        <v>0</v>
      </c>
      <c r="AI33" s="1"/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2"/>
        <v>0</v>
      </c>
      <c r="E34" s="1"/>
      <c r="F34" s="1">
        <f t="shared" si="3"/>
        <v>0</v>
      </c>
      <c r="G34" s="1"/>
      <c r="H34" s="1">
        <f t="shared" si="4"/>
        <v>0</v>
      </c>
      <c r="I34" s="1"/>
      <c r="J34" s="1">
        <f t="shared" si="17"/>
        <v>0</v>
      </c>
      <c r="K34" s="1"/>
      <c r="L34" s="1">
        <f t="shared" si="5"/>
        <v>0</v>
      </c>
      <c r="M34" s="1"/>
      <c r="N34" s="1">
        <f t="shared" si="18"/>
        <v>0</v>
      </c>
      <c r="O34" s="1"/>
      <c r="P34" s="1">
        <f t="shared" si="19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">
        <f t="shared" si="13"/>
        <v>0</v>
      </c>
      <c r="AI34" s="1"/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2"/>
        <v>0</v>
      </c>
      <c r="E35" s="1"/>
      <c r="F35" s="1">
        <f t="shared" si="3"/>
        <v>0</v>
      </c>
      <c r="G35" s="1"/>
      <c r="H35" s="1">
        <f t="shared" si="4"/>
        <v>0</v>
      </c>
      <c r="I35" s="1"/>
      <c r="J35" s="1">
        <f t="shared" si="17"/>
        <v>0</v>
      </c>
      <c r="K35" s="1"/>
      <c r="L35" s="1">
        <f t="shared" si="5"/>
        <v>0</v>
      </c>
      <c r="M35" s="1"/>
      <c r="N35" s="1">
        <f t="shared" si="18"/>
        <v>0</v>
      </c>
      <c r="O35" s="1"/>
      <c r="P35" s="1">
        <f t="shared" si="19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">
        <f t="shared" si="13"/>
        <v>0</v>
      </c>
      <c r="AI35" s="1"/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2"/>
        <v>0</v>
      </c>
      <c r="E36" s="1"/>
      <c r="F36" s="1">
        <f t="shared" si="3"/>
        <v>0</v>
      </c>
      <c r="G36" s="1"/>
      <c r="H36" s="1">
        <f t="shared" si="4"/>
        <v>0</v>
      </c>
      <c r="I36" s="1"/>
      <c r="J36" s="1">
        <f t="shared" si="17"/>
        <v>0</v>
      </c>
      <c r="K36" s="1"/>
      <c r="L36" s="1">
        <f t="shared" si="5"/>
        <v>0</v>
      </c>
      <c r="M36" s="1"/>
      <c r="N36" s="1">
        <f t="shared" si="18"/>
        <v>0</v>
      </c>
      <c r="O36" s="1"/>
      <c r="P36" s="1">
        <f t="shared" si="19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">
        <f t="shared" si="13"/>
        <v>0</v>
      </c>
      <c r="AI36" s="1"/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ht="24" customHeight="1" thickTop="1" thickBot="1" x14ac:dyDescent="0.4">
      <c r="A37" s="86" t="s">
        <v>33</v>
      </c>
      <c r="B37" s="87"/>
      <c r="C37" s="15">
        <f>C5+C6+C7+C8+C9+C10+C11+C12+C13+C14+C15+C16+C17+C18+C19+C20+C21+C22+C23+C24+C25+C26+C27+C28+C29+C30+C31+C32+C33+C34+C35+C36</f>
        <v>0</v>
      </c>
      <c r="D37" s="16">
        <f t="shared" ref="D37:AC37" si="20">D5+D6+D7+D8+D9+D10+D11+D12+D13+D14+D15+D16+D17+D18+D19+D20+D21+D22+D23+D24+D25+D26+D27+D28+D29+D30+D31+D32+D33+D34+D35+D36</f>
        <v>0</v>
      </c>
      <c r="E37" s="15">
        <f t="shared" si="20"/>
        <v>0</v>
      </c>
      <c r="F37" s="16">
        <f t="shared" si="20"/>
        <v>0</v>
      </c>
      <c r="G37" s="15">
        <f t="shared" si="20"/>
        <v>0</v>
      </c>
      <c r="H37" s="16">
        <f t="shared" si="20"/>
        <v>0</v>
      </c>
      <c r="I37" s="15">
        <f t="shared" si="20"/>
        <v>11</v>
      </c>
      <c r="J37" s="16">
        <f t="shared" si="20"/>
        <v>1650</v>
      </c>
      <c r="K37" s="15">
        <f t="shared" si="20"/>
        <v>2</v>
      </c>
      <c r="L37" s="16">
        <f t="shared" si="20"/>
        <v>300</v>
      </c>
      <c r="M37" s="15">
        <f t="shared" si="20"/>
        <v>1</v>
      </c>
      <c r="N37" s="16">
        <f t="shared" si="20"/>
        <v>150</v>
      </c>
      <c r="O37" s="15">
        <f t="shared" si="20"/>
        <v>0</v>
      </c>
      <c r="P37" s="16">
        <f t="shared" si="20"/>
        <v>0</v>
      </c>
      <c r="Q37" s="15">
        <f t="shared" si="20"/>
        <v>4.5</v>
      </c>
      <c r="R37" s="16">
        <f t="shared" si="20"/>
        <v>675</v>
      </c>
      <c r="S37" s="15">
        <f t="shared" si="20"/>
        <v>0</v>
      </c>
      <c r="T37" s="16">
        <f t="shared" si="20"/>
        <v>0</v>
      </c>
      <c r="U37" s="15">
        <f t="shared" si="20"/>
        <v>0</v>
      </c>
      <c r="V37" s="16">
        <f t="shared" si="20"/>
        <v>0</v>
      </c>
      <c r="W37" s="15">
        <f t="shared" si="20"/>
        <v>0</v>
      </c>
      <c r="X37" s="16">
        <f t="shared" si="20"/>
        <v>0</v>
      </c>
      <c r="Y37" s="15">
        <f t="shared" si="20"/>
        <v>0</v>
      </c>
      <c r="Z37" s="16">
        <f t="shared" si="20"/>
        <v>0</v>
      </c>
      <c r="AA37" s="15">
        <f t="shared" si="20"/>
        <v>0</v>
      </c>
      <c r="AB37" s="16">
        <f t="shared" si="20"/>
        <v>0</v>
      </c>
      <c r="AC37" s="19">
        <f t="shared" si="20"/>
        <v>2775</v>
      </c>
      <c r="AD37" s="16">
        <f>AD5+AD6+AD7+AD8+AD9+AD10+AD11+AD12+AD13+AD15+AD14+AD16+AD17+AD18+AD19+AD20+AD21+AD22+AD24+AD23+AD25+AD26+AD27+AD28+AD29+AD30+AD31+AD32+AD33+AD34+AD35+AD36</f>
        <v>0</v>
      </c>
      <c r="AE37" s="16">
        <f t="shared" ref="AE37:AH37" si="21">AE5+AE6+AE7+AE8+AE9+AE10+AE11+AE12+AE13+AE15+AE14+AE16+AE17+AE18+AE19+AE20+AE21+AE22+AE24+AE23+AE25+AE26+AE27+AE28+AE29+AE30+AE31+AE32+AE33+AE34+AE35+AE36</f>
        <v>400</v>
      </c>
      <c r="AF37" s="16">
        <f t="shared" si="21"/>
        <v>50</v>
      </c>
      <c r="AG37" s="16">
        <f t="shared" si="21"/>
        <v>0</v>
      </c>
      <c r="AH37" s="16">
        <f t="shared" si="21"/>
        <v>450</v>
      </c>
      <c r="AI37" s="36">
        <f>AH37+AC37</f>
        <v>3225</v>
      </c>
      <c r="AJ37" s="17" t="s">
        <v>33</v>
      </c>
      <c r="AK37" s="16">
        <f>AK5+AK6+AK7+AK8+AK9+AK10+AK11+AK12+AK13+AK14+AK15+AK16+AK17+AK18+AK19+AK20+AK21+AK22+AK23+AK24+AK25+AK26+AK27+AK28+AK29+AK30+AK31+AK32+AK33+AK34+AK35+AK36</f>
        <v>0</v>
      </c>
      <c r="AL37" s="16">
        <f t="shared" ref="AL37:AP37" si="22">AL5+AL6+AL7+AL8+AL9+AL10+AL11+AL12+AL13+AL14+AL15+AL16+AL17+AL18+AL19+AL20+AL21+AL22+AL23+AL24+AL25+AL26+AL27+AL28+AL29+AL30+AL31+AL32+AL33+AL34+AL35+AL36</f>
        <v>0</v>
      </c>
      <c r="AM37" s="16">
        <f t="shared" si="22"/>
        <v>0</v>
      </c>
      <c r="AN37" s="16">
        <f t="shared" si="22"/>
        <v>0</v>
      </c>
      <c r="AO37" s="16">
        <f t="shared" si="22"/>
        <v>0</v>
      </c>
      <c r="AP37" s="16">
        <f t="shared" si="22"/>
        <v>0</v>
      </c>
    </row>
    <row r="38" spans="1:42" ht="15.75" thickTop="1" x14ac:dyDescent="0.25"/>
    <row r="39" spans="1:42" ht="26.25" x14ac:dyDescent="0.4">
      <c r="AH39" s="37" t="s">
        <v>162</v>
      </c>
      <c r="AI39" s="37"/>
      <c r="AJ39" s="38"/>
    </row>
    <row r="40" spans="1:42" ht="26.25" x14ac:dyDescent="0.4">
      <c r="AH40" s="37" t="s">
        <v>93</v>
      </c>
      <c r="AI40" s="37"/>
      <c r="AJ40" s="38"/>
    </row>
    <row r="41" spans="1:42" ht="26.25" x14ac:dyDescent="0.4">
      <c r="AH41" s="37"/>
      <c r="AI41" s="37"/>
      <c r="AJ41" s="38"/>
    </row>
    <row r="42" spans="1:42" ht="26.25" x14ac:dyDescent="0.4">
      <c r="AH42" s="37"/>
      <c r="AI42" s="37"/>
      <c r="AJ42" s="38"/>
    </row>
  </sheetData>
  <mergeCells count="20">
    <mergeCell ref="AL3:AL4"/>
    <mergeCell ref="AM3:AM4"/>
    <mergeCell ref="AN3:AN4"/>
    <mergeCell ref="AO3:AO4"/>
    <mergeCell ref="A37:B37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H3:AH4"/>
    <mergeCell ref="AD3:AG3"/>
    <mergeCell ref="AP3:AP4"/>
    <mergeCell ref="AJ3:AJ4"/>
    <mergeCell ref="AK3:AK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B13" workbookViewId="0">
      <selection activeCell="AI43" sqref="AI43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08" t="s">
        <v>353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58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7" t="s">
        <v>16</v>
      </c>
      <c r="Z4" s="57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59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41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>
        <v>1</v>
      </c>
      <c r="T5" s="1">
        <f t="shared" ref="T5:T37" si="7">PRODUCT(S5*550)*0.5</f>
        <v>275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11"/>
      <c r="AI5" s="112"/>
      <c r="AJ5" s="11" t="s">
        <v>114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293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6</v>
      </c>
      <c r="R6" s="1">
        <f>PRODUCT(Q6*300)*0.5</f>
        <v>900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240</v>
      </c>
      <c r="AE6" s="1"/>
      <c r="AF6" s="1"/>
      <c r="AG6" s="18"/>
      <c r="AH6" s="113"/>
      <c r="AI6" s="114"/>
      <c r="AJ6" s="40" t="s">
        <v>294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295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2</v>
      </c>
      <c r="L7" s="1">
        <f>PRODUCT(K7*300)*0.5</f>
        <v>300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298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296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111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297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ref="L9" si="18"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/>
      <c r="AK9" s="1"/>
      <c r="AL9" s="1">
        <f t="shared" si="12"/>
        <v>0</v>
      </c>
      <c r="AM9" s="1">
        <v>1</v>
      </c>
      <c r="AN9" s="1">
        <f t="shared" si="13"/>
        <v>550</v>
      </c>
      <c r="AO9" s="1"/>
      <c r="AP9" s="1">
        <f t="shared" si="14"/>
        <v>0</v>
      </c>
    </row>
    <row r="10" spans="1:42" ht="16.5" thickTop="1" thickBot="1" x14ac:dyDescent="0.3">
      <c r="A10" s="1" t="s">
        <v>299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7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108</v>
      </c>
      <c r="AK10" s="1">
        <v>1</v>
      </c>
      <c r="AL10" s="1">
        <f>PRODUCT(AK10*145)</f>
        <v>145</v>
      </c>
      <c r="AM10" s="1">
        <v>1</v>
      </c>
      <c r="AN10" s="1">
        <f>PRODUCT(AM10*550)</f>
        <v>550</v>
      </c>
      <c r="AO10" s="1"/>
      <c r="AP10" s="1">
        <f>PRODUCT(AO10*250)</f>
        <v>0</v>
      </c>
    </row>
    <row r="11" spans="1:42" ht="16.5" thickTop="1" thickBot="1" x14ac:dyDescent="0.3">
      <c r="A11" s="1" t="s">
        <v>300</v>
      </c>
      <c r="B11" s="13">
        <v>9777414377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30</v>
      </c>
      <c r="AH11" s="113"/>
      <c r="AI11" s="114"/>
      <c r="AJ11" s="11" t="s">
        <v>301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302</v>
      </c>
      <c r="B12" s="13"/>
      <c r="C12" s="1"/>
      <c r="D12" s="1">
        <f t="shared" ref="D12:D18" si="19">PRODUCT(C12*50)</f>
        <v>0</v>
      </c>
      <c r="E12" s="1"/>
      <c r="F12" s="1">
        <f t="shared" ref="F12:F18" si="20">PRODUCT(E12*50)</f>
        <v>0</v>
      </c>
      <c r="G12" s="1">
        <v>1</v>
      </c>
      <c r="H12" s="1">
        <f t="shared" ref="H12:H18" si="21">PRODUCT(G12*250)</f>
        <v>250</v>
      </c>
      <c r="I12" s="1"/>
      <c r="J12" s="1">
        <f>PRODUCT(I12*300)*0.5</f>
        <v>0</v>
      </c>
      <c r="K12" s="1"/>
      <c r="L12" s="1">
        <f t="shared" ref="L12:L18" si="22">PRODUCT(K12*300)*0.5</f>
        <v>0</v>
      </c>
      <c r="M12" s="1"/>
      <c r="N12" s="1">
        <f t="shared" ref="N12:N18" si="23">PRODUCT(M12*300)*0.5</f>
        <v>0</v>
      </c>
      <c r="O12" s="1"/>
      <c r="P12" s="1">
        <f t="shared" ref="P12:P18" si="24">PRODUCT(O12*300)*0.5</f>
        <v>0</v>
      </c>
      <c r="Q12" s="1"/>
      <c r="R12" s="1">
        <f t="shared" ref="R12:R18" si="25">PRODUCT(Q12*300)*0.5</f>
        <v>0</v>
      </c>
      <c r="S12" s="1"/>
      <c r="T12" s="1">
        <f t="shared" ref="T12:T18" si="26">PRODUCT(S12*550)*0.5</f>
        <v>0</v>
      </c>
      <c r="U12" s="1"/>
      <c r="V12" s="1">
        <f t="shared" ref="V12:V18" si="27">PRODUCT(U12*650)*0.5</f>
        <v>0</v>
      </c>
      <c r="W12" s="1"/>
      <c r="X12" s="1">
        <f t="shared" ref="X12:X18" si="28">PRODUCT(W12*750)*0.5</f>
        <v>0</v>
      </c>
      <c r="Y12" s="1"/>
      <c r="Z12" s="1">
        <f t="shared" ref="Z12:Z18" si="29">PRODUCT(Y12*400)*0.5</f>
        <v>0</v>
      </c>
      <c r="AA12" s="1"/>
      <c r="AB12" s="1">
        <f t="shared" ref="AB12:AB18" si="30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69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303</v>
      </c>
      <c r="B13" s="13">
        <v>9175005368</v>
      </c>
      <c r="C13" s="1">
        <v>3</v>
      </c>
      <c r="D13" s="1">
        <f t="shared" si="19"/>
        <v>150</v>
      </c>
      <c r="E13" s="1"/>
      <c r="F13" s="1">
        <f t="shared" si="20"/>
        <v>0</v>
      </c>
      <c r="G13" s="1"/>
      <c r="H13" s="1">
        <f t="shared" si="21"/>
        <v>0</v>
      </c>
      <c r="I13" s="1"/>
      <c r="J13" s="1">
        <f t="shared" ref="J13:J18" si="31">PRODUCT(I13*300)*0.5</f>
        <v>0</v>
      </c>
      <c r="K13" s="1"/>
      <c r="L13" s="1">
        <f t="shared" si="22"/>
        <v>0</v>
      </c>
      <c r="M13" s="1"/>
      <c r="N13" s="1">
        <f t="shared" si="23"/>
        <v>0</v>
      </c>
      <c r="O13" s="1"/>
      <c r="P13" s="1">
        <f t="shared" si="24"/>
        <v>0</v>
      </c>
      <c r="Q13" s="1"/>
      <c r="R13" s="1">
        <f t="shared" si="25"/>
        <v>0</v>
      </c>
      <c r="S13" s="1"/>
      <c r="T13" s="1">
        <f t="shared" si="26"/>
        <v>0</v>
      </c>
      <c r="U13" s="1"/>
      <c r="V13" s="1">
        <f t="shared" si="27"/>
        <v>0</v>
      </c>
      <c r="W13" s="1"/>
      <c r="X13" s="1">
        <f t="shared" si="28"/>
        <v>0</v>
      </c>
      <c r="Y13" s="1"/>
      <c r="Z13" s="1">
        <f t="shared" si="29"/>
        <v>0</v>
      </c>
      <c r="AA13" s="1"/>
      <c r="AB13" s="1">
        <f t="shared" si="30"/>
        <v>0</v>
      </c>
      <c r="AC13" s="1"/>
      <c r="AD13" s="1"/>
      <c r="AE13" s="1"/>
      <c r="AF13" s="1"/>
      <c r="AG13" s="18"/>
      <c r="AH13" s="113"/>
      <c r="AI13" s="114"/>
      <c r="AJ13" s="11" t="s">
        <v>127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304</v>
      </c>
      <c r="B14" s="14">
        <v>9263078641</v>
      </c>
      <c r="C14" s="1"/>
      <c r="D14" s="1">
        <f t="shared" si="19"/>
        <v>0</v>
      </c>
      <c r="E14" s="1"/>
      <c r="F14" s="1">
        <f t="shared" si="20"/>
        <v>0</v>
      </c>
      <c r="G14" s="1"/>
      <c r="H14" s="1">
        <f t="shared" si="21"/>
        <v>0</v>
      </c>
      <c r="I14" s="1">
        <v>1</v>
      </c>
      <c r="J14" s="1">
        <f t="shared" si="31"/>
        <v>150</v>
      </c>
      <c r="K14" s="1"/>
      <c r="L14" s="1">
        <f t="shared" si="22"/>
        <v>0</v>
      </c>
      <c r="M14" s="1"/>
      <c r="N14" s="1">
        <f t="shared" si="23"/>
        <v>0</v>
      </c>
      <c r="O14" s="1"/>
      <c r="P14" s="1">
        <f t="shared" si="24"/>
        <v>0</v>
      </c>
      <c r="Q14" s="1"/>
      <c r="R14" s="1">
        <f t="shared" si="25"/>
        <v>0</v>
      </c>
      <c r="S14" s="1"/>
      <c r="T14" s="1">
        <f t="shared" si="26"/>
        <v>0</v>
      </c>
      <c r="U14" s="1"/>
      <c r="V14" s="1">
        <f t="shared" si="27"/>
        <v>0</v>
      </c>
      <c r="W14" s="1"/>
      <c r="X14" s="1">
        <f t="shared" si="28"/>
        <v>0</v>
      </c>
      <c r="Y14" s="1"/>
      <c r="Z14" s="1">
        <f t="shared" si="29"/>
        <v>0</v>
      </c>
      <c r="AA14" s="1"/>
      <c r="AB14" s="1">
        <f t="shared" si="30"/>
        <v>0</v>
      </c>
      <c r="AC14" s="1"/>
      <c r="AD14" s="1"/>
      <c r="AE14" s="1"/>
      <c r="AF14" s="1"/>
      <c r="AG14" s="18"/>
      <c r="AH14" s="113"/>
      <c r="AI14" s="114"/>
      <c r="AJ14" s="11" t="s">
        <v>61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264</v>
      </c>
      <c r="B15" s="14"/>
      <c r="C15" s="1"/>
      <c r="D15" s="1">
        <f t="shared" si="19"/>
        <v>0</v>
      </c>
      <c r="E15" s="1"/>
      <c r="F15" s="1">
        <f t="shared" si="20"/>
        <v>0</v>
      </c>
      <c r="G15" s="1"/>
      <c r="H15" s="1">
        <f t="shared" si="21"/>
        <v>0</v>
      </c>
      <c r="I15" s="1"/>
      <c r="J15" s="1">
        <f t="shared" si="31"/>
        <v>0</v>
      </c>
      <c r="K15" s="1"/>
      <c r="L15" s="1">
        <f t="shared" si="22"/>
        <v>0</v>
      </c>
      <c r="M15" s="1"/>
      <c r="N15" s="1">
        <f t="shared" si="23"/>
        <v>0</v>
      </c>
      <c r="O15" s="1"/>
      <c r="P15" s="1">
        <f t="shared" si="24"/>
        <v>0</v>
      </c>
      <c r="Q15" s="1">
        <v>2</v>
      </c>
      <c r="R15" s="1">
        <f t="shared" si="25"/>
        <v>300</v>
      </c>
      <c r="S15" s="1"/>
      <c r="T15" s="1">
        <f t="shared" si="26"/>
        <v>0</v>
      </c>
      <c r="U15" s="1"/>
      <c r="V15" s="1">
        <f t="shared" si="27"/>
        <v>0</v>
      </c>
      <c r="W15" s="1"/>
      <c r="X15" s="1">
        <f t="shared" si="28"/>
        <v>0</v>
      </c>
      <c r="Y15" s="1"/>
      <c r="Z15" s="1">
        <f t="shared" si="29"/>
        <v>0</v>
      </c>
      <c r="AA15" s="1"/>
      <c r="AB15" s="1">
        <f t="shared" si="30"/>
        <v>0</v>
      </c>
      <c r="AC15" s="1"/>
      <c r="AD15" s="1"/>
      <c r="AE15" s="1"/>
      <c r="AF15" s="1"/>
      <c r="AG15" s="18"/>
      <c r="AH15" s="113"/>
      <c r="AI15" s="114"/>
      <c r="AJ15" s="11" t="s">
        <v>305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77</v>
      </c>
      <c r="B16" s="14"/>
      <c r="C16" s="1"/>
      <c r="D16" s="1">
        <f t="shared" si="19"/>
        <v>0</v>
      </c>
      <c r="E16" s="1"/>
      <c r="F16" s="1">
        <f t="shared" si="20"/>
        <v>0</v>
      </c>
      <c r="G16" s="1"/>
      <c r="H16" s="1">
        <f t="shared" si="21"/>
        <v>0</v>
      </c>
      <c r="I16" s="1"/>
      <c r="J16" s="1">
        <f t="shared" si="31"/>
        <v>0</v>
      </c>
      <c r="K16" s="1"/>
      <c r="L16" s="1">
        <f t="shared" si="22"/>
        <v>0</v>
      </c>
      <c r="M16" s="1"/>
      <c r="N16" s="1">
        <f t="shared" si="23"/>
        <v>0</v>
      </c>
      <c r="O16" s="1"/>
      <c r="P16" s="1">
        <f t="shared" si="24"/>
        <v>0</v>
      </c>
      <c r="Q16" s="1"/>
      <c r="R16" s="1">
        <f t="shared" si="25"/>
        <v>0</v>
      </c>
      <c r="S16" s="1"/>
      <c r="T16" s="1">
        <f t="shared" si="26"/>
        <v>0</v>
      </c>
      <c r="U16" s="1">
        <v>1</v>
      </c>
      <c r="V16" s="1">
        <f t="shared" si="27"/>
        <v>325</v>
      </c>
      <c r="W16" s="1"/>
      <c r="X16" s="1">
        <f t="shared" si="28"/>
        <v>0</v>
      </c>
      <c r="Y16" s="1"/>
      <c r="Z16" s="1">
        <f t="shared" si="29"/>
        <v>0</v>
      </c>
      <c r="AA16" s="1"/>
      <c r="AB16" s="1">
        <f t="shared" si="30"/>
        <v>0</v>
      </c>
      <c r="AC16" s="1"/>
      <c r="AD16" s="1"/>
      <c r="AE16" s="1"/>
      <c r="AF16" s="1"/>
      <c r="AG16" s="18"/>
      <c r="AH16" s="113"/>
      <c r="AI16" s="114"/>
      <c r="AJ16" s="11" t="s">
        <v>70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306</v>
      </c>
      <c r="B17" s="14"/>
      <c r="C17" s="1"/>
      <c r="D17" s="1">
        <f t="shared" si="19"/>
        <v>0</v>
      </c>
      <c r="E17" s="1"/>
      <c r="F17" s="1">
        <f t="shared" si="20"/>
        <v>0</v>
      </c>
      <c r="G17" s="1"/>
      <c r="H17" s="1">
        <f t="shared" si="21"/>
        <v>0</v>
      </c>
      <c r="I17" s="1">
        <v>1</v>
      </c>
      <c r="J17" s="1">
        <f t="shared" si="31"/>
        <v>150</v>
      </c>
      <c r="K17" s="1">
        <v>1</v>
      </c>
      <c r="L17" s="1">
        <f t="shared" si="22"/>
        <v>150</v>
      </c>
      <c r="M17" s="1"/>
      <c r="N17" s="1">
        <f t="shared" si="23"/>
        <v>0</v>
      </c>
      <c r="O17" s="1"/>
      <c r="P17" s="1">
        <f t="shared" si="24"/>
        <v>0</v>
      </c>
      <c r="Q17" s="1">
        <v>2</v>
      </c>
      <c r="R17" s="1">
        <f t="shared" si="25"/>
        <v>300</v>
      </c>
      <c r="S17" s="1"/>
      <c r="T17" s="1">
        <f t="shared" si="26"/>
        <v>0</v>
      </c>
      <c r="U17" s="1"/>
      <c r="V17" s="1">
        <f t="shared" si="27"/>
        <v>0</v>
      </c>
      <c r="W17" s="1"/>
      <c r="X17" s="1">
        <f t="shared" si="28"/>
        <v>0</v>
      </c>
      <c r="Y17" s="1"/>
      <c r="Z17" s="1">
        <f t="shared" si="29"/>
        <v>0</v>
      </c>
      <c r="AA17" s="1"/>
      <c r="AB17" s="1">
        <f t="shared" si="30"/>
        <v>0</v>
      </c>
      <c r="AC17" s="1"/>
      <c r="AD17" s="1"/>
      <c r="AE17" s="1"/>
      <c r="AF17" s="1"/>
      <c r="AG17" s="18"/>
      <c r="AH17" s="113"/>
      <c r="AI17" s="114"/>
      <c r="AJ17" s="11" t="s">
        <v>307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308</v>
      </c>
      <c r="B18" s="14">
        <v>9175135673</v>
      </c>
      <c r="C18" s="1"/>
      <c r="D18" s="1">
        <f t="shared" si="19"/>
        <v>0</v>
      </c>
      <c r="E18" s="1"/>
      <c r="F18" s="1">
        <f t="shared" si="20"/>
        <v>0</v>
      </c>
      <c r="G18" s="1"/>
      <c r="H18" s="1">
        <f t="shared" si="21"/>
        <v>0</v>
      </c>
      <c r="I18" s="1"/>
      <c r="J18" s="1">
        <f t="shared" si="31"/>
        <v>0</v>
      </c>
      <c r="K18" s="1">
        <v>1</v>
      </c>
      <c r="L18" s="1">
        <f t="shared" si="22"/>
        <v>150</v>
      </c>
      <c r="M18" s="1">
        <v>1</v>
      </c>
      <c r="N18" s="1">
        <f t="shared" si="23"/>
        <v>150</v>
      </c>
      <c r="O18" s="1"/>
      <c r="P18" s="1">
        <f t="shared" si="24"/>
        <v>0</v>
      </c>
      <c r="Q18" s="1"/>
      <c r="R18" s="1">
        <f t="shared" si="25"/>
        <v>0</v>
      </c>
      <c r="S18" s="1"/>
      <c r="T18" s="1">
        <f t="shared" si="26"/>
        <v>0</v>
      </c>
      <c r="U18" s="1"/>
      <c r="V18" s="1">
        <f t="shared" si="27"/>
        <v>0</v>
      </c>
      <c r="W18" s="1"/>
      <c r="X18" s="1">
        <f t="shared" si="28"/>
        <v>0</v>
      </c>
      <c r="Y18" s="1"/>
      <c r="Z18" s="1">
        <f t="shared" si="29"/>
        <v>0</v>
      </c>
      <c r="AA18" s="1"/>
      <c r="AB18" s="1">
        <f t="shared" si="30"/>
        <v>0</v>
      </c>
      <c r="AC18" s="1"/>
      <c r="AD18" s="1"/>
      <c r="AE18" s="1"/>
      <c r="AF18" s="1"/>
      <c r="AG18" s="18"/>
      <c r="AH18" s="113"/>
      <c r="AI18" s="114"/>
      <c r="AJ18" s="11" t="s">
        <v>108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309</v>
      </c>
      <c r="B19" s="14">
        <v>9209502243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ref="R19:R24" si="32">PRODUCT(Q19*300)*0.5</f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310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311</v>
      </c>
      <c r="B20" s="14">
        <v>9178865696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>
        <v>2</v>
      </c>
      <c r="L20" s="1">
        <f t="shared" si="3"/>
        <v>300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32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81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312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32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114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313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2</v>
      </c>
      <c r="AB22" s="1">
        <f t="shared" si="11"/>
        <v>850</v>
      </c>
      <c r="AC22" s="1"/>
      <c r="AD22" s="1"/>
      <c r="AE22" s="1"/>
      <c r="AF22" s="1"/>
      <c r="AG22" s="18"/>
      <c r="AH22" s="113"/>
      <c r="AI22" s="114"/>
      <c r="AJ22" s="11" t="s">
        <v>315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314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32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>
        <v>1</v>
      </c>
      <c r="AL23" s="1">
        <v>116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316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32"/>
        <v>0</v>
      </c>
      <c r="S24" s="1">
        <v>3</v>
      </c>
      <c r="T24" s="1">
        <f t="shared" si="7"/>
        <v>825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45</v>
      </c>
      <c r="AH24" s="113"/>
      <c r="AI24" s="114"/>
      <c r="AJ24" s="11" t="s">
        <v>317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318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>PRODUCT(Q25*100)*0.5</f>
        <v>100</v>
      </c>
      <c r="S25" s="1">
        <v>2</v>
      </c>
      <c r="T25" s="1">
        <f t="shared" si="7"/>
        <v>550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13"/>
      <c r="AI25" s="114"/>
      <c r="AJ25" s="11" t="s">
        <v>319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320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>
        <v>1</v>
      </c>
      <c r="AB26" s="1">
        <f t="shared" si="11"/>
        <v>425</v>
      </c>
      <c r="AC26" s="1"/>
      <c r="AD26" s="1"/>
      <c r="AE26" s="1"/>
      <c r="AF26" s="1"/>
      <c r="AG26" s="18">
        <v>15</v>
      </c>
      <c r="AH26" s="113"/>
      <c r="AI26" s="114"/>
      <c r="AJ26" s="11" t="s">
        <v>187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321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70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322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>
        <v>4</v>
      </c>
      <c r="H28" s="1">
        <f t="shared" si="16"/>
        <v>1000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13"/>
      <c r="AI28" s="114"/>
      <c r="AJ28" s="11" t="s">
        <v>323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33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AG38" si="34">SUM(C5:C37)</f>
        <v>3</v>
      </c>
      <c r="D38" s="19">
        <f t="shared" si="34"/>
        <v>150</v>
      </c>
      <c r="E38" s="19">
        <f t="shared" si="34"/>
        <v>0</v>
      </c>
      <c r="F38" s="19">
        <f t="shared" si="34"/>
        <v>0</v>
      </c>
      <c r="G38" s="19">
        <f t="shared" si="34"/>
        <v>5</v>
      </c>
      <c r="H38" s="19">
        <f t="shared" si="34"/>
        <v>1250</v>
      </c>
      <c r="I38" s="19">
        <f t="shared" si="34"/>
        <v>6</v>
      </c>
      <c r="J38" s="19">
        <f t="shared" si="34"/>
        <v>900</v>
      </c>
      <c r="K38" s="19">
        <f t="shared" si="34"/>
        <v>7</v>
      </c>
      <c r="L38" s="19">
        <f t="shared" si="34"/>
        <v>1050</v>
      </c>
      <c r="M38" s="19">
        <f t="shared" si="34"/>
        <v>1</v>
      </c>
      <c r="N38" s="44">
        <f t="shared" si="34"/>
        <v>150</v>
      </c>
      <c r="O38" s="19">
        <f t="shared" si="34"/>
        <v>0</v>
      </c>
      <c r="P38" s="19">
        <f t="shared" si="34"/>
        <v>0</v>
      </c>
      <c r="Q38" s="19">
        <f t="shared" si="34"/>
        <v>14</v>
      </c>
      <c r="R38" s="19">
        <f t="shared" si="34"/>
        <v>1900</v>
      </c>
      <c r="S38" s="19">
        <f t="shared" si="34"/>
        <v>6</v>
      </c>
      <c r="T38" s="19">
        <f t="shared" si="34"/>
        <v>1650</v>
      </c>
      <c r="U38" s="19">
        <f t="shared" si="34"/>
        <v>1</v>
      </c>
      <c r="V38" s="19">
        <f t="shared" si="34"/>
        <v>325</v>
      </c>
      <c r="W38" s="19">
        <f t="shared" si="34"/>
        <v>2</v>
      </c>
      <c r="X38" s="19">
        <f t="shared" si="34"/>
        <v>750</v>
      </c>
      <c r="Y38" s="19">
        <f t="shared" si="34"/>
        <v>0</v>
      </c>
      <c r="Z38" s="19">
        <f t="shared" si="34"/>
        <v>0</v>
      </c>
      <c r="AA38" s="19">
        <f t="shared" si="34"/>
        <v>4</v>
      </c>
      <c r="AB38" s="19">
        <f t="shared" si="34"/>
        <v>1700</v>
      </c>
      <c r="AC38" s="19">
        <f t="shared" si="34"/>
        <v>0</v>
      </c>
      <c r="AD38" s="19">
        <f t="shared" si="34"/>
        <v>480</v>
      </c>
      <c r="AE38" s="19">
        <f t="shared" si="34"/>
        <v>0</v>
      </c>
      <c r="AF38" s="19">
        <f t="shared" si="34"/>
        <v>0</v>
      </c>
      <c r="AG38" s="19">
        <f t="shared" si="34"/>
        <v>135</v>
      </c>
      <c r="AH38" s="39">
        <f>AA38+Y38+W38+U38+S38+Q38+O38+M38+K38+I38+G38+E38+C38</f>
        <v>49</v>
      </c>
      <c r="AI38" s="39">
        <f>AG38+AF38+AE38+AD38+AC38+AB38+Z38+X38+V38+T38+R38+P38+N38+L38+J38+H38+F38+D38</f>
        <v>10440</v>
      </c>
      <c r="AJ38" s="29" t="s">
        <v>33</v>
      </c>
      <c r="AK38" s="19">
        <f>AK7+AK5+AK8+AK10+AK11+AK13+AK14+AK15+AK16+AK17+AK18+AK19+AK20+AK21+AK22+AK23+AK24+AK25+AK27+AK28+AK29+AK30+AK31+AK32+AK33+AK34+AK36+AK35+AK37+AK6</f>
        <v>2</v>
      </c>
      <c r="AL38" s="19">
        <f t="shared" ref="AL38:AP38" si="35">AL7+AL5+AL8+AL10+AL11+AL13+AL14+AL15+AL16+AL17+AL18+AL19+AL20+AL21+AL22+AL23+AL24+AL25+AL27+AL28+AL29+AL30+AL31+AL32+AL33+AL34+AL36+AL35+AL37+AL6</f>
        <v>261</v>
      </c>
      <c r="AM38" s="19">
        <f t="shared" si="35"/>
        <v>1</v>
      </c>
      <c r="AN38" s="19">
        <f>AN7+AN5+AN8+AN10+AN11+AN13+AN14+AN15+AN16+AN17+AN18+AN19+AN20+AN21+AN22+AN23+AN24+AN25+AN27+AN28+AN29+AN30+AN31+AN32+AN33+AN34+AN36+AN35+AN37+AN6+AN9</f>
        <v>1100</v>
      </c>
      <c r="AO38" s="19">
        <f t="shared" si="35"/>
        <v>0</v>
      </c>
      <c r="AP38" s="19">
        <f t="shared" si="35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Y16" workbookViewId="0">
      <selection activeCell="A3" sqref="A3:A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08" t="s">
        <v>352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61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0" t="s">
        <v>16</v>
      </c>
      <c r="Z4" s="60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62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324</v>
      </c>
      <c r="B5" s="13">
        <v>9161610362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52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325</v>
      </c>
      <c r="B6" s="13"/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326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>
        <v>1</v>
      </c>
      <c r="P7" s="1">
        <f>PRODUCT(O7*300)*0.5</f>
        <v>150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187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327</v>
      </c>
      <c r="B8" s="13"/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6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328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>
        <v>1</v>
      </c>
      <c r="L9" s="1">
        <f t="shared" ref="L9" si="17">PRODUCT(K9*300)*0.5</f>
        <v>150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 t="s">
        <v>127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329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7"/>
        <v>0</v>
      </c>
      <c r="U10" s="1"/>
      <c r="V10" s="1">
        <f>PRODUCT(U10*650)*0.5</f>
        <v>0</v>
      </c>
      <c r="W10" s="1">
        <v>2</v>
      </c>
      <c r="X10" s="1">
        <f>PRODUCT(W10*750)*0.5</f>
        <v>750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>
        <v>160</v>
      </c>
      <c r="AE10" s="1"/>
      <c r="AF10" s="1"/>
      <c r="AG10" s="18">
        <v>15</v>
      </c>
      <c r="AH10" s="113"/>
      <c r="AI10" s="114"/>
      <c r="AJ10" s="11" t="s">
        <v>129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330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1</v>
      </c>
      <c r="X11" s="1">
        <f>PRODUCT(W11*750)*0.5</f>
        <v>375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15</v>
      </c>
      <c r="AH11" s="113"/>
      <c r="AI11" s="114"/>
      <c r="AJ11" s="11" t="s">
        <v>70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331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/>
      <c r="J12" s="1">
        <f>PRODUCT(I12*300)*0.5</f>
        <v>0</v>
      </c>
      <c r="K12" s="1">
        <v>1</v>
      </c>
      <c r="L12" s="1">
        <f t="shared" ref="L12:L18" si="21">PRODUCT(K12*300)*0.5</f>
        <v>150</v>
      </c>
      <c r="M12" s="1"/>
      <c r="N12" s="1">
        <f t="shared" si="4"/>
        <v>0</v>
      </c>
      <c r="O12" s="1"/>
      <c r="P12" s="1">
        <f t="shared" ref="P12:P18" si="22">PRODUCT(O12*300)*0.5</f>
        <v>0</v>
      </c>
      <c r="Q12" s="1"/>
      <c r="R12" s="1">
        <f t="shared" ref="R12:R21" si="23">PRODUCT(Q12*300)*0.5</f>
        <v>0</v>
      </c>
      <c r="S12" s="1"/>
      <c r="T12" s="1">
        <f t="shared" si="7"/>
        <v>0</v>
      </c>
      <c r="U12" s="1"/>
      <c r="V12" s="1">
        <f t="shared" ref="V12:V18" si="24">PRODUCT(U12*650)*0.5</f>
        <v>0</v>
      </c>
      <c r="W12" s="1"/>
      <c r="X12" s="1">
        <f t="shared" ref="X12:X18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61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332</v>
      </c>
      <c r="B13" s="13"/>
      <c r="C13" s="1"/>
      <c r="D13" s="1">
        <f t="shared" si="18"/>
        <v>0</v>
      </c>
      <c r="E13" s="1"/>
      <c r="F13" s="1">
        <f t="shared" si="19"/>
        <v>0</v>
      </c>
      <c r="G13" s="1"/>
      <c r="H13" s="1">
        <f t="shared" si="20"/>
        <v>0</v>
      </c>
      <c r="I13" s="1">
        <v>1</v>
      </c>
      <c r="J13" s="1">
        <f t="shared" ref="J13:J18" si="28">PRODUCT(I13*300)*0.5</f>
        <v>150</v>
      </c>
      <c r="K13" s="1"/>
      <c r="L13" s="1">
        <f t="shared" si="21"/>
        <v>0</v>
      </c>
      <c r="M13" s="1"/>
      <c r="N13" s="1">
        <f t="shared" si="4"/>
        <v>0</v>
      </c>
      <c r="O13" s="1"/>
      <c r="P13" s="1">
        <f t="shared" si="22"/>
        <v>0</v>
      </c>
      <c r="Q13" s="1"/>
      <c r="R13" s="1">
        <f t="shared" si="23"/>
        <v>0</v>
      </c>
      <c r="S13" s="1"/>
      <c r="T13" s="1">
        <f t="shared" si="7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>
        <v>80</v>
      </c>
      <c r="AE13" s="1"/>
      <c r="AF13" s="1"/>
      <c r="AG13" s="18"/>
      <c r="AH13" s="113"/>
      <c r="AI13" s="114"/>
      <c r="AJ13" s="11" t="s">
        <v>111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333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/>
      <c r="J14" s="1">
        <f t="shared" si="28"/>
        <v>0</v>
      </c>
      <c r="K14" s="1"/>
      <c r="L14" s="1">
        <f t="shared" si="21"/>
        <v>0</v>
      </c>
      <c r="M14" s="1"/>
      <c r="N14" s="1">
        <f t="shared" si="4"/>
        <v>0</v>
      </c>
      <c r="O14" s="1"/>
      <c r="P14" s="1">
        <f t="shared" si="22"/>
        <v>0</v>
      </c>
      <c r="Q14" s="1">
        <v>1</v>
      </c>
      <c r="R14" s="1">
        <f t="shared" si="23"/>
        <v>150</v>
      </c>
      <c r="S14" s="1"/>
      <c r="T14" s="1">
        <f t="shared" si="7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13"/>
      <c r="AI14" s="114"/>
      <c r="AJ14" s="11" t="s">
        <v>114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334</v>
      </c>
      <c r="B15" s="14"/>
      <c r="C15" s="1"/>
      <c r="D15" s="1">
        <f t="shared" si="18"/>
        <v>0</v>
      </c>
      <c r="E15" s="1">
        <v>1</v>
      </c>
      <c r="F15" s="1">
        <f t="shared" si="19"/>
        <v>50</v>
      </c>
      <c r="G15" s="1"/>
      <c r="H15" s="1">
        <f t="shared" si="20"/>
        <v>0</v>
      </c>
      <c r="I15" s="1"/>
      <c r="J15" s="1">
        <f t="shared" si="28"/>
        <v>0</v>
      </c>
      <c r="K15" s="1">
        <v>1</v>
      </c>
      <c r="L15" s="1">
        <f t="shared" si="21"/>
        <v>150</v>
      </c>
      <c r="M15" s="1"/>
      <c r="N15" s="1">
        <f t="shared" si="4"/>
        <v>0</v>
      </c>
      <c r="O15" s="1"/>
      <c r="P15" s="1">
        <f t="shared" si="22"/>
        <v>0</v>
      </c>
      <c r="Q15" s="1"/>
      <c r="R15" s="1">
        <f t="shared" si="23"/>
        <v>0</v>
      </c>
      <c r="S15" s="1"/>
      <c r="T15" s="1">
        <f t="shared" si="7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13"/>
      <c r="AI15" s="114"/>
      <c r="AJ15" s="11" t="s">
        <v>52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335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>
        <v>2</v>
      </c>
      <c r="H16" s="1">
        <f t="shared" si="20"/>
        <v>500</v>
      </c>
      <c r="I16" s="1"/>
      <c r="J16" s="1">
        <f t="shared" si="28"/>
        <v>0</v>
      </c>
      <c r="K16" s="1"/>
      <c r="L16" s="1">
        <f t="shared" si="21"/>
        <v>0</v>
      </c>
      <c r="M16" s="1"/>
      <c r="N16" s="1">
        <f t="shared" si="4"/>
        <v>0</v>
      </c>
      <c r="O16" s="1"/>
      <c r="P16" s="1">
        <f t="shared" si="22"/>
        <v>0</v>
      </c>
      <c r="Q16" s="1"/>
      <c r="R16" s="1">
        <f t="shared" si="23"/>
        <v>0</v>
      </c>
      <c r="S16" s="1"/>
      <c r="T16" s="1">
        <f t="shared" si="7"/>
        <v>0</v>
      </c>
      <c r="U16" s="1"/>
      <c r="V16" s="1">
        <f t="shared" si="24"/>
        <v>0</v>
      </c>
      <c r="W16" s="1"/>
      <c r="X16" s="1">
        <f t="shared" si="25"/>
        <v>0</v>
      </c>
      <c r="Y16" s="1"/>
      <c r="Z16" s="1">
        <f t="shared" si="26"/>
        <v>0</v>
      </c>
      <c r="AA16" s="1"/>
      <c r="AB16" s="1">
        <f t="shared" si="27"/>
        <v>0</v>
      </c>
      <c r="AC16" s="1"/>
      <c r="AD16" s="1"/>
      <c r="AE16" s="1"/>
      <c r="AF16" s="1"/>
      <c r="AG16" s="18"/>
      <c r="AH16" s="113"/>
      <c r="AI16" s="114"/>
      <c r="AJ16" s="11" t="s">
        <v>336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337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8"/>
        <v>0</v>
      </c>
      <c r="K17" s="1"/>
      <c r="L17" s="1">
        <f t="shared" si="21"/>
        <v>0</v>
      </c>
      <c r="M17" s="1"/>
      <c r="N17" s="1">
        <f t="shared" si="4"/>
        <v>0</v>
      </c>
      <c r="O17" s="1"/>
      <c r="P17" s="1">
        <f t="shared" si="22"/>
        <v>0</v>
      </c>
      <c r="Q17" s="1">
        <v>2</v>
      </c>
      <c r="R17" s="1">
        <f t="shared" si="23"/>
        <v>300</v>
      </c>
      <c r="S17" s="1"/>
      <c r="T17" s="1">
        <f t="shared" si="7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13"/>
      <c r="AI17" s="114"/>
      <c r="AJ17" s="11" t="s">
        <v>338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339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>
        <v>2</v>
      </c>
      <c r="H18" s="1">
        <f t="shared" si="20"/>
        <v>500</v>
      </c>
      <c r="I18" s="1"/>
      <c r="J18" s="1">
        <f t="shared" si="28"/>
        <v>0</v>
      </c>
      <c r="K18" s="1"/>
      <c r="L18" s="1">
        <f t="shared" si="21"/>
        <v>0</v>
      </c>
      <c r="M18" s="1"/>
      <c r="N18" s="1">
        <f t="shared" si="4"/>
        <v>0</v>
      </c>
      <c r="O18" s="1"/>
      <c r="P18" s="1">
        <f t="shared" si="22"/>
        <v>0</v>
      </c>
      <c r="Q18" s="1"/>
      <c r="R18" s="1">
        <f t="shared" si="23"/>
        <v>0</v>
      </c>
      <c r="S18" s="1"/>
      <c r="T18" s="1">
        <f t="shared" si="7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13"/>
      <c r="AI18" s="114"/>
      <c r="AJ18" s="11" t="s">
        <v>340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341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23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342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343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3</v>
      </c>
      <c r="J20" s="1">
        <f t="shared" si="2"/>
        <v>450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13"/>
      <c r="AI20" s="114"/>
      <c r="AJ20" s="11" t="s">
        <v>129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344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3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3</v>
      </c>
      <c r="AB21" s="1">
        <f t="shared" si="11"/>
        <v>1275</v>
      </c>
      <c r="AC21" s="1"/>
      <c r="AD21" s="1"/>
      <c r="AE21" s="1"/>
      <c r="AF21" s="1"/>
      <c r="AG21" s="18">
        <v>45</v>
      </c>
      <c r="AH21" s="113"/>
      <c r="AI21" s="114"/>
      <c r="AJ21" s="11" t="s">
        <v>345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346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117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348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>PRODUCT(Q23*100)*0.5</f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>
        <v>2</v>
      </c>
      <c r="AB23" s="1">
        <f t="shared" si="11"/>
        <v>850</v>
      </c>
      <c r="AC23" s="1"/>
      <c r="AD23" s="1"/>
      <c r="AE23" s="1"/>
      <c r="AF23" s="1"/>
      <c r="AG23" s="18">
        <v>30</v>
      </c>
      <c r="AH23" s="113"/>
      <c r="AI23" s="114"/>
      <c r="AJ23" s="11" t="s">
        <v>349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350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>PRODUCT(I24*100)*0.5</f>
        <v>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>PRODUCT(Q24*100)*0.5</f>
        <v>50</v>
      </c>
      <c r="S24" s="1"/>
      <c r="T24" s="1">
        <f t="shared" si="7"/>
        <v>0</v>
      </c>
      <c r="U24" s="1"/>
      <c r="V24" s="1">
        <f t="shared" si="8"/>
        <v>0</v>
      </c>
      <c r="W24" s="1">
        <v>2</v>
      </c>
      <c r="X24" s="1">
        <f t="shared" si="9"/>
        <v>750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30</v>
      </c>
      <c r="AH24" s="113"/>
      <c r="AI24" s="114"/>
      <c r="AJ24" s="11" t="s">
        <v>81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>PRODUCT(Q25*100)*0.5</f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AG38" si="30">SUM(C5:C37)</f>
        <v>0</v>
      </c>
      <c r="D38" s="19">
        <f t="shared" si="30"/>
        <v>0</v>
      </c>
      <c r="E38" s="19">
        <f t="shared" si="30"/>
        <v>2</v>
      </c>
      <c r="F38" s="19">
        <f t="shared" si="30"/>
        <v>100</v>
      </c>
      <c r="G38" s="19">
        <f t="shared" si="30"/>
        <v>5</v>
      </c>
      <c r="H38" s="19">
        <f t="shared" si="30"/>
        <v>1250</v>
      </c>
      <c r="I38" s="19">
        <f t="shared" si="30"/>
        <v>11</v>
      </c>
      <c r="J38" s="19">
        <f t="shared" si="30"/>
        <v>1550</v>
      </c>
      <c r="K38" s="19">
        <f t="shared" si="30"/>
        <v>4</v>
      </c>
      <c r="L38" s="19">
        <f t="shared" si="30"/>
        <v>600</v>
      </c>
      <c r="M38" s="19">
        <f t="shared" si="30"/>
        <v>0</v>
      </c>
      <c r="N38" s="44">
        <f t="shared" si="30"/>
        <v>0</v>
      </c>
      <c r="O38" s="19">
        <f t="shared" si="30"/>
        <v>1</v>
      </c>
      <c r="P38" s="19">
        <f t="shared" si="30"/>
        <v>150</v>
      </c>
      <c r="Q38" s="19">
        <f t="shared" si="30"/>
        <v>5</v>
      </c>
      <c r="R38" s="19">
        <f t="shared" si="30"/>
        <v>650</v>
      </c>
      <c r="S38" s="19">
        <f t="shared" si="30"/>
        <v>0</v>
      </c>
      <c r="T38" s="19">
        <f t="shared" si="30"/>
        <v>0</v>
      </c>
      <c r="U38" s="19">
        <f t="shared" si="30"/>
        <v>0</v>
      </c>
      <c r="V38" s="19">
        <f t="shared" si="30"/>
        <v>0</v>
      </c>
      <c r="W38" s="19">
        <f t="shared" si="30"/>
        <v>5</v>
      </c>
      <c r="X38" s="19">
        <f t="shared" si="30"/>
        <v>1875</v>
      </c>
      <c r="Y38" s="19">
        <f t="shared" si="30"/>
        <v>0</v>
      </c>
      <c r="Z38" s="19">
        <f t="shared" si="30"/>
        <v>0</v>
      </c>
      <c r="AA38" s="19">
        <f t="shared" si="30"/>
        <v>5</v>
      </c>
      <c r="AB38" s="19">
        <f t="shared" si="30"/>
        <v>2125</v>
      </c>
      <c r="AC38" s="19">
        <f t="shared" si="30"/>
        <v>0</v>
      </c>
      <c r="AD38" s="19">
        <f t="shared" si="30"/>
        <v>320</v>
      </c>
      <c r="AE38" s="19">
        <f t="shared" si="30"/>
        <v>0</v>
      </c>
      <c r="AF38" s="19">
        <f t="shared" si="30"/>
        <v>0</v>
      </c>
      <c r="AG38" s="19">
        <f t="shared" si="30"/>
        <v>135</v>
      </c>
      <c r="AH38" s="39">
        <f>AA38+Y38+W38+U38+S38+Q38+O38+M38+K38+I38+G38+E38+C38</f>
        <v>38</v>
      </c>
      <c r="AI38" s="39">
        <f>AG38+AF38+AE38+AD38+AC38+AB38+Z38+X38+V38+T38+R38+P38+N38+L38+J38+H38+F38+D38</f>
        <v>8755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 t="shared" ref="AL38:AP38" si="31">AL7+AL5+AL8+AL10+AL11+AL13+AL14+AL15+AL16+AL17+AL18+AL19+AL20+AL21+AL22+AL23+AL24+AL25+AL27+AL28+AL29+AL30+AL31+AL32+AL33+AL34+AL36+AL35+AL37+AL6</f>
        <v>0</v>
      </c>
      <c r="AM38" s="19">
        <f t="shared" si="31"/>
        <v>0</v>
      </c>
      <c r="AN38" s="19">
        <f>AN7+AN5+AN8+AN10+AN11+AN13+AN14+AN15+AN16+AN17+AN18+AN19+AN20+AN21+AN22+AN23+AN24+AN25+AN27+AN28+AN29+AN30+AN31+AN32+AN33+AN34+AN36+AN35+AN37+AN6+AN9</f>
        <v>0</v>
      </c>
      <c r="AO38" s="19">
        <f t="shared" si="31"/>
        <v>0</v>
      </c>
      <c r="AP38" s="19">
        <f t="shared" si="31"/>
        <v>0</v>
      </c>
    </row>
    <row r="39" spans="1:42" ht="15.75" thickTop="1" x14ac:dyDescent="0.25">
      <c r="F39">
        <v>0</v>
      </c>
    </row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X6" workbookViewId="0">
      <selection activeCell="AI41" sqref="AI41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08" t="s">
        <v>351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64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3" t="s">
        <v>16</v>
      </c>
      <c r="Z4" s="63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65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371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11"/>
      <c r="AI5" s="112"/>
      <c r="AJ5" s="11" t="s">
        <v>127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357</v>
      </c>
      <c r="B6" s="13">
        <v>9209079957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PRODUCT(Q6*300)*0.5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108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372</v>
      </c>
      <c r="B7" s="13">
        <v>9277906322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69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373</v>
      </c>
      <c r="B8" s="13">
        <v>9175003058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6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374</v>
      </c>
      <c r="B9" s="13">
        <v>9175358664</v>
      </c>
      <c r="C9" s="1">
        <v>1</v>
      </c>
      <c r="D9" s="1">
        <f t="shared" si="0"/>
        <v>50</v>
      </c>
      <c r="E9" s="1">
        <v>1</v>
      </c>
      <c r="F9" s="1">
        <f t="shared" si="1"/>
        <v>50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ref="L9" si="17"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/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375</v>
      </c>
      <c r="B10" s="14">
        <v>9177954063</v>
      </c>
      <c r="C10" s="1">
        <v>1</v>
      </c>
      <c r="D10" s="1">
        <f t="shared" si="0"/>
        <v>50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376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377</v>
      </c>
      <c r="B11" s="13">
        <v>9098889353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13"/>
      <c r="AI11" s="114"/>
      <c r="AJ11" s="11" t="s">
        <v>378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379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>
        <v>1</v>
      </c>
      <c r="J12" s="1">
        <f>PRODUCT(I12*300)*0.5</f>
        <v>150</v>
      </c>
      <c r="K12" s="1"/>
      <c r="L12" s="1">
        <f t="shared" ref="L12:L18" si="21">PRODUCT(K12*300)*0.5</f>
        <v>0</v>
      </c>
      <c r="M12" s="1"/>
      <c r="N12" s="1">
        <f t="shared" si="4"/>
        <v>0</v>
      </c>
      <c r="O12" s="1"/>
      <c r="P12" s="1">
        <f t="shared" ref="P12:P18" si="22">PRODUCT(O12*300)*0.5</f>
        <v>0</v>
      </c>
      <c r="Q12" s="1"/>
      <c r="R12" s="1">
        <f t="shared" ref="R12:R25" si="23">PRODUCT(Q12*300)*0.5</f>
        <v>0</v>
      </c>
      <c r="S12" s="1"/>
      <c r="T12" s="1">
        <f t="shared" si="7"/>
        <v>0</v>
      </c>
      <c r="U12" s="1"/>
      <c r="V12" s="1">
        <f t="shared" ref="V12:V18" si="24">PRODUCT(U12*650)*0.5</f>
        <v>0</v>
      </c>
      <c r="W12" s="1"/>
      <c r="X12" s="1">
        <f t="shared" ref="X12:X19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153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380</v>
      </c>
      <c r="B13" s="13"/>
      <c r="C13" s="1">
        <v>2</v>
      </c>
      <c r="D13" s="1">
        <f t="shared" si="18"/>
        <v>100</v>
      </c>
      <c r="E13" s="1">
        <v>2</v>
      </c>
      <c r="F13" s="1">
        <f t="shared" si="19"/>
        <v>100</v>
      </c>
      <c r="G13" s="1"/>
      <c r="H13" s="1">
        <f t="shared" si="20"/>
        <v>0</v>
      </c>
      <c r="I13" s="1"/>
      <c r="J13" s="1">
        <f t="shared" ref="J13:J18" si="28">PRODUCT(I13*300)*0.5</f>
        <v>0</v>
      </c>
      <c r="K13" s="1"/>
      <c r="L13" s="1">
        <f t="shared" si="21"/>
        <v>0</v>
      </c>
      <c r="M13" s="1"/>
      <c r="N13" s="1">
        <f t="shared" si="4"/>
        <v>0</v>
      </c>
      <c r="O13" s="1"/>
      <c r="P13" s="1">
        <f t="shared" si="22"/>
        <v>0</v>
      </c>
      <c r="Q13" s="1"/>
      <c r="R13" s="1">
        <f t="shared" si="23"/>
        <v>0</v>
      </c>
      <c r="S13" s="1"/>
      <c r="T13" s="1">
        <f t="shared" si="7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/>
      <c r="AE13" s="1"/>
      <c r="AF13" s="1"/>
      <c r="AG13" s="18"/>
      <c r="AH13" s="113"/>
      <c r="AI13" s="114"/>
      <c r="AJ13" s="11" t="s">
        <v>383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381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>
        <v>1</v>
      </c>
      <c r="J14" s="1">
        <f t="shared" si="28"/>
        <v>150</v>
      </c>
      <c r="K14" s="1"/>
      <c r="L14" s="1">
        <f t="shared" si="21"/>
        <v>0</v>
      </c>
      <c r="M14" s="1"/>
      <c r="N14" s="1">
        <f t="shared" si="4"/>
        <v>0</v>
      </c>
      <c r="O14" s="1"/>
      <c r="P14" s="1">
        <f t="shared" si="22"/>
        <v>0</v>
      </c>
      <c r="Q14" s="1"/>
      <c r="R14" s="1">
        <f t="shared" si="23"/>
        <v>0</v>
      </c>
      <c r="S14" s="1"/>
      <c r="T14" s="1">
        <f t="shared" si="7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13"/>
      <c r="AI14" s="114"/>
      <c r="AJ14" s="11" t="s">
        <v>114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358</v>
      </c>
      <c r="B15" s="14"/>
      <c r="C15" s="1"/>
      <c r="D15" s="1">
        <f t="shared" si="18"/>
        <v>0</v>
      </c>
      <c r="E15" s="1"/>
      <c r="F15" s="1">
        <f t="shared" si="19"/>
        <v>0</v>
      </c>
      <c r="G15" s="1"/>
      <c r="H15" s="1">
        <f t="shared" si="20"/>
        <v>0</v>
      </c>
      <c r="I15" s="1"/>
      <c r="J15" s="1">
        <f t="shared" si="28"/>
        <v>0</v>
      </c>
      <c r="K15" s="1"/>
      <c r="L15" s="1">
        <f t="shared" si="21"/>
        <v>0</v>
      </c>
      <c r="M15" s="1"/>
      <c r="N15" s="1">
        <f t="shared" si="4"/>
        <v>0</v>
      </c>
      <c r="O15" s="1"/>
      <c r="P15" s="1">
        <f t="shared" si="22"/>
        <v>0</v>
      </c>
      <c r="Q15" s="1">
        <v>3</v>
      </c>
      <c r="R15" s="1">
        <f t="shared" si="23"/>
        <v>450</v>
      </c>
      <c r="S15" s="1"/>
      <c r="T15" s="1">
        <f t="shared" si="7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13"/>
      <c r="AI15" s="114"/>
      <c r="AJ15" s="11" t="s">
        <v>382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363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/>
      <c r="H16" s="1">
        <f t="shared" si="20"/>
        <v>0</v>
      </c>
      <c r="I16" s="1"/>
      <c r="J16" s="1">
        <f t="shared" si="28"/>
        <v>0</v>
      </c>
      <c r="K16" s="1"/>
      <c r="L16" s="1">
        <f t="shared" si="21"/>
        <v>0</v>
      </c>
      <c r="M16" s="1"/>
      <c r="N16" s="1">
        <f t="shared" si="4"/>
        <v>0</v>
      </c>
      <c r="O16" s="1"/>
      <c r="P16" s="1">
        <f t="shared" si="22"/>
        <v>0</v>
      </c>
      <c r="Q16" s="1"/>
      <c r="R16" s="1">
        <f t="shared" si="23"/>
        <v>0</v>
      </c>
      <c r="S16" s="1"/>
      <c r="T16" s="1">
        <f t="shared" si="7"/>
        <v>0</v>
      </c>
      <c r="U16" s="1"/>
      <c r="V16" s="1">
        <f t="shared" si="24"/>
        <v>0</v>
      </c>
      <c r="W16" s="1">
        <v>2</v>
      </c>
      <c r="X16" s="1">
        <v>200</v>
      </c>
      <c r="Y16" s="1"/>
      <c r="Z16" s="1">
        <f t="shared" si="26"/>
        <v>0</v>
      </c>
      <c r="AA16" s="1">
        <v>2</v>
      </c>
      <c r="AB16" s="1">
        <f t="shared" si="27"/>
        <v>850</v>
      </c>
      <c r="AC16" s="1"/>
      <c r="AD16" s="1"/>
      <c r="AE16" s="1"/>
      <c r="AF16" s="1"/>
      <c r="AG16" s="18">
        <v>30</v>
      </c>
      <c r="AH16" s="113"/>
      <c r="AI16" s="114"/>
      <c r="AJ16" s="11" t="s">
        <v>364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359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8"/>
        <v>0</v>
      </c>
      <c r="K17" s="1"/>
      <c r="L17" s="1">
        <f t="shared" si="21"/>
        <v>0</v>
      </c>
      <c r="M17" s="1"/>
      <c r="N17" s="1">
        <f t="shared" si="4"/>
        <v>0</v>
      </c>
      <c r="O17" s="1"/>
      <c r="P17" s="1">
        <f t="shared" si="22"/>
        <v>0</v>
      </c>
      <c r="Q17" s="1">
        <v>1</v>
      </c>
      <c r="R17" s="1">
        <f t="shared" si="23"/>
        <v>150</v>
      </c>
      <c r="S17" s="1"/>
      <c r="T17" s="1">
        <f t="shared" si="7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13"/>
      <c r="AI17" s="114"/>
      <c r="AJ17" s="11" t="s">
        <v>54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360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/>
      <c r="H18" s="1">
        <f t="shared" si="20"/>
        <v>0</v>
      </c>
      <c r="I18" s="1">
        <v>1</v>
      </c>
      <c r="J18" s="1">
        <f t="shared" si="28"/>
        <v>150</v>
      </c>
      <c r="K18" s="1"/>
      <c r="L18" s="1">
        <f t="shared" si="21"/>
        <v>0</v>
      </c>
      <c r="M18" s="1"/>
      <c r="N18" s="1">
        <f t="shared" si="4"/>
        <v>0</v>
      </c>
      <c r="O18" s="1"/>
      <c r="P18" s="1">
        <f t="shared" si="22"/>
        <v>0</v>
      </c>
      <c r="Q18" s="1">
        <v>1</v>
      </c>
      <c r="R18" s="1">
        <f t="shared" si="23"/>
        <v>150</v>
      </c>
      <c r="S18" s="1"/>
      <c r="T18" s="1">
        <f t="shared" si="7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13"/>
      <c r="AI18" s="114"/>
      <c r="AJ18" s="11" t="s">
        <v>123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361</v>
      </c>
      <c r="B19" s="14">
        <v>9432366583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3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5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13"/>
      <c r="AI19" s="114"/>
      <c r="AJ19" s="11" t="s">
        <v>362</v>
      </c>
      <c r="AK19" s="1">
        <v>1</v>
      </c>
      <c r="AL19" s="1">
        <f t="shared" si="12"/>
        <v>145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384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30</v>
      </c>
      <c r="AH20" s="113"/>
      <c r="AI20" s="114"/>
      <c r="AJ20" s="11" t="s">
        <v>385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386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3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387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365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3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4</v>
      </c>
      <c r="AB22" s="1">
        <f t="shared" si="11"/>
        <v>1700</v>
      </c>
      <c r="AC22" s="1"/>
      <c r="AD22" s="1"/>
      <c r="AE22" s="1"/>
      <c r="AF22" s="1"/>
      <c r="AG22" s="18">
        <v>60</v>
      </c>
      <c r="AH22" s="113"/>
      <c r="AI22" s="114"/>
      <c r="AJ22" s="11" t="s">
        <v>388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389</v>
      </c>
      <c r="B23" s="14">
        <v>9178819754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2</v>
      </c>
      <c r="J23" s="1">
        <f t="shared" si="2"/>
        <v>300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3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90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367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23"/>
        <v>150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 t="s">
        <v>90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390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2</v>
      </c>
      <c r="J25" s="1">
        <f t="shared" si="2"/>
        <v>300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3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391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392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>
        <v>2</v>
      </c>
      <c r="R26" s="1">
        <f t="shared" si="6"/>
        <v>300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 t="s">
        <v>366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393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>
        <v>1</v>
      </c>
      <c r="L27" s="1">
        <f t="shared" si="3"/>
        <v>150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395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394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1</v>
      </c>
      <c r="J28" s="1">
        <f>PRODUCT(I28*300)*0.5</f>
        <v>150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80</v>
      </c>
      <c r="AE28" s="1"/>
      <c r="AF28" s="1"/>
      <c r="AG28" s="18"/>
      <c r="AH28" s="113"/>
      <c r="AI28" s="114"/>
      <c r="AJ28" s="11" t="s">
        <v>153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 t="s">
        <v>396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>
        <v>1</v>
      </c>
      <c r="H29" s="1">
        <f t="shared" si="15"/>
        <v>250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 t="s">
        <v>111</v>
      </c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 t="s">
        <v>397</v>
      </c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>
        <v>1</v>
      </c>
      <c r="R30" s="1">
        <f t="shared" si="6"/>
        <v>150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 t="s">
        <v>387</v>
      </c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 t="s">
        <v>368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 t="s">
        <v>376</v>
      </c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 t="s">
        <v>398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>
        <v>2</v>
      </c>
      <c r="R32" s="1">
        <f t="shared" si="6"/>
        <v>300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 t="s">
        <v>366</v>
      </c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 t="s">
        <v>399</v>
      </c>
      <c r="B33" s="14">
        <v>9175506895</v>
      </c>
      <c r="C33" s="1">
        <v>2</v>
      </c>
      <c r="D33" s="1">
        <f t="shared" si="0"/>
        <v>100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 t="s">
        <v>52</v>
      </c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 t="s">
        <v>400</v>
      </c>
      <c r="B34" s="14"/>
      <c r="C34" s="1"/>
      <c r="D34" s="1">
        <f t="shared" si="0"/>
        <v>0</v>
      </c>
      <c r="E34" s="1">
        <v>1</v>
      </c>
      <c r="F34" s="1">
        <f t="shared" si="1"/>
        <v>50</v>
      </c>
      <c r="G34" s="1"/>
      <c r="H34" s="1">
        <f t="shared" si="15"/>
        <v>0</v>
      </c>
      <c r="I34" s="1">
        <v>1</v>
      </c>
      <c r="J34" s="1">
        <f t="shared" si="2"/>
        <v>150</v>
      </c>
      <c r="K34" s="1"/>
      <c r="L34" s="1">
        <f t="shared" si="3"/>
        <v>0</v>
      </c>
      <c r="M34" s="1">
        <v>1</v>
      </c>
      <c r="N34" s="1">
        <f t="shared" si="4"/>
        <v>150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 t="s">
        <v>86</v>
      </c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 t="s">
        <v>401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>
        <v>2</v>
      </c>
      <c r="J35" s="1">
        <f t="shared" si="2"/>
        <v>300</v>
      </c>
      <c r="K35" s="1">
        <v>2</v>
      </c>
      <c r="L35" s="1">
        <f t="shared" si="3"/>
        <v>300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 t="s">
        <v>402</v>
      </c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 t="s">
        <v>370</v>
      </c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>
        <v>1</v>
      </c>
      <c r="J36" s="1">
        <f t="shared" si="2"/>
        <v>150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>
        <v>80</v>
      </c>
      <c r="AE36" s="1"/>
      <c r="AF36" s="1"/>
      <c r="AG36" s="18"/>
      <c r="AH36" s="113"/>
      <c r="AI36" s="114"/>
      <c r="AJ36" s="11" t="s">
        <v>111</v>
      </c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 t="s">
        <v>403</v>
      </c>
      <c r="B37" s="14">
        <v>9178346908</v>
      </c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>
        <v>1.5</v>
      </c>
      <c r="J37" s="1">
        <f t="shared" si="2"/>
        <v>225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>
        <v>1.5</v>
      </c>
      <c r="R37" s="1">
        <f t="shared" si="6"/>
        <v>225</v>
      </c>
      <c r="S37" s="1"/>
      <c r="T37" s="1">
        <f t="shared" si="7"/>
        <v>0</v>
      </c>
      <c r="U37" s="1"/>
      <c r="V37" s="1">
        <f t="shared" ref="V37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 t="s">
        <v>404</v>
      </c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 t="s">
        <v>405</v>
      </c>
      <c r="B38" s="14"/>
      <c r="C38" s="1"/>
      <c r="D38" s="1">
        <f t="shared" ref="D38" si="30">PRODUCT(C38*50)</f>
        <v>0</v>
      </c>
      <c r="E38" s="1"/>
      <c r="F38" s="1">
        <f t="shared" ref="F38" si="31">PRODUCT(E38*50)</f>
        <v>0</v>
      </c>
      <c r="G38" s="1"/>
      <c r="H38" s="1">
        <f t="shared" ref="H38" si="32">PRODUCT(G38*250)</f>
        <v>0</v>
      </c>
      <c r="I38" s="1">
        <v>2</v>
      </c>
      <c r="J38" s="1">
        <f t="shared" ref="J38" si="33">PRODUCT(I38*300)*0.5</f>
        <v>300</v>
      </c>
      <c r="K38" s="1"/>
      <c r="L38" s="1">
        <f t="shared" ref="L38" si="34">PRODUCT(K38*300)*0.5</f>
        <v>0</v>
      </c>
      <c r="M38" s="1"/>
      <c r="N38" s="1">
        <f t="shared" ref="N38" si="35">PRODUCT(M38*300)*0.5</f>
        <v>0</v>
      </c>
      <c r="O38" s="1"/>
      <c r="P38" s="1">
        <f t="shared" ref="P38" si="36">PRODUCT(O38*300)*0.5</f>
        <v>0</v>
      </c>
      <c r="Q38" s="1"/>
      <c r="R38" s="1">
        <f t="shared" ref="R38" si="37">PRODUCT(Q38*300)*0.5</f>
        <v>0</v>
      </c>
      <c r="S38" s="1"/>
      <c r="T38" s="1">
        <f t="shared" ref="T38" si="38">PRODUCT(S38*550)*0.5</f>
        <v>0</v>
      </c>
      <c r="U38" s="1"/>
      <c r="V38" s="1">
        <f t="shared" ref="V38" si="39">PRODUCT(U38*650)</f>
        <v>0</v>
      </c>
      <c r="W38" s="1"/>
      <c r="X38" s="1">
        <f t="shared" ref="X38" si="40">PRODUCT(W38*750)*0.5</f>
        <v>0</v>
      </c>
      <c r="Y38" s="1"/>
      <c r="Z38" s="1">
        <f t="shared" ref="Z38" si="41">PRODUCT(Y38*400)*0.5</f>
        <v>0</v>
      </c>
      <c r="AA38" s="1"/>
      <c r="AB38" s="1">
        <f t="shared" ref="AB38" si="42">PRODUCT(AA38*850)*0.5</f>
        <v>0</v>
      </c>
      <c r="AC38" s="1"/>
      <c r="AD38" s="1"/>
      <c r="AE38" s="1"/>
      <c r="AF38" s="1"/>
      <c r="AG38" s="18"/>
      <c r="AH38" s="66"/>
      <c r="AI38" s="67"/>
      <c r="AJ38" s="11" t="s">
        <v>86</v>
      </c>
      <c r="AK38" s="1"/>
      <c r="AL38" s="1">
        <f t="shared" ref="AL38" si="43">PRODUCT(AK38*145)</f>
        <v>0</v>
      </c>
      <c r="AM38" s="1"/>
      <c r="AN38" s="1">
        <f t="shared" ref="AN38" si="44">PRODUCT(AM38*550)</f>
        <v>0</v>
      </c>
      <c r="AO38" s="1"/>
      <c r="AP38" s="1">
        <f t="shared" ref="AP38" si="45">PRODUCT(AO38*250)</f>
        <v>0</v>
      </c>
    </row>
    <row r="39" spans="1:42" s="20" customFormat="1" ht="31.5" customHeight="1" thickTop="1" thickBot="1" x14ac:dyDescent="0.7">
      <c r="A39" s="109"/>
      <c r="B39" s="110"/>
      <c r="C39" s="19">
        <f t="shared" ref="C39:Q39" si="46">SUM(C5:C38)</f>
        <v>6</v>
      </c>
      <c r="D39" s="19">
        <f t="shared" si="46"/>
        <v>300</v>
      </c>
      <c r="E39" s="19">
        <f t="shared" si="46"/>
        <v>4</v>
      </c>
      <c r="F39" s="19">
        <f t="shared" si="46"/>
        <v>200</v>
      </c>
      <c r="G39" s="19">
        <f t="shared" si="46"/>
        <v>1</v>
      </c>
      <c r="H39" s="19">
        <f t="shared" si="46"/>
        <v>250</v>
      </c>
      <c r="I39" s="19">
        <f t="shared" si="46"/>
        <v>26.5</v>
      </c>
      <c r="J39" s="19">
        <f t="shared" si="46"/>
        <v>3975</v>
      </c>
      <c r="K39" s="19">
        <f t="shared" si="46"/>
        <v>4</v>
      </c>
      <c r="L39" s="19">
        <f t="shared" si="46"/>
        <v>600</v>
      </c>
      <c r="M39" s="19">
        <f t="shared" si="46"/>
        <v>1</v>
      </c>
      <c r="N39" s="19">
        <f t="shared" si="46"/>
        <v>150</v>
      </c>
      <c r="O39" s="19">
        <f t="shared" si="46"/>
        <v>0</v>
      </c>
      <c r="P39" s="19">
        <f t="shared" si="46"/>
        <v>0</v>
      </c>
      <c r="Q39" s="19">
        <f t="shared" si="46"/>
        <v>14.5</v>
      </c>
      <c r="R39" s="19">
        <f>SUM(R5:R38)</f>
        <v>2175</v>
      </c>
      <c r="S39" s="19">
        <f t="shared" ref="S39:AG39" si="47">SUM(S5:S38)</f>
        <v>0</v>
      </c>
      <c r="T39" s="19">
        <f t="shared" si="47"/>
        <v>0</v>
      </c>
      <c r="U39" s="19">
        <f t="shared" si="47"/>
        <v>0</v>
      </c>
      <c r="V39" s="19">
        <f t="shared" si="47"/>
        <v>0</v>
      </c>
      <c r="W39" s="19">
        <f t="shared" si="47"/>
        <v>2</v>
      </c>
      <c r="X39" s="19">
        <f t="shared" si="47"/>
        <v>200</v>
      </c>
      <c r="Y39" s="19">
        <f t="shared" si="47"/>
        <v>0</v>
      </c>
      <c r="Z39" s="19">
        <f t="shared" si="47"/>
        <v>0</v>
      </c>
      <c r="AA39" s="19">
        <f t="shared" si="47"/>
        <v>8</v>
      </c>
      <c r="AB39" s="19">
        <f t="shared" si="47"/>
        <v>3400</v>
      </c>
      <c r="AC39" s="19">
        <f t="shared" si="47"/>
        <v>0</v>
      </c>
      <c r="AD39" s="19">
        <f t="shared" si="47"/>
        <v>400</v>
      </c>
      <c r="AE39" s="19">
        <f t="shared" si="47"/>
        <v>0</v>
      </c>
      <c r="AF39" s="19">
        <f t="shared" si="47"/>
        <v>0</v>
      </c>
      <c r="AG39" s="19">
        <f t="shared" si="47"/>
        <v>120</v>
      </c>
      <c r="AH39" s="39">
        <f>AA39+Y39+W39+U39+S39+Q39+O39+M39+K39+I39+G39+E39+C39</f>
        <v>67</v>
      </c>
      <c r="AI39" s="39">
        <f>AG39+AF39+AE39+AD39+AC39+AB39+Z39+X39+V39+T39+R39+P39+N39+L39+J39+H39+F39+D39</f>
        <v>11770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 t="shared" ref="AL39:AP39" si="48">AL7+AL5+AL8+AL10+AL11+AL13+AL14+AL15+AL16+AL17+AL18+AL19+AL20+AL21+AL22+AL23+AL24+AL25+AL27+AL28+AL29+AL30+AL31+AL32+AL33+AL34+AL36+AL35+AL37+AL6</f>
        <v>145</v>
      </c>
      <c r="AM39" s="19">
        <f t="shared" si="48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48"/>
        <v>0</v>
      </c>
      <c r="AP39" s="19">
        <f t="shared" si="48"/>
        <v>0</v>
      </c>
    </row>
    <row r="40" spans="1:42" ht="15.75" thickTop="1" x14ac:dyDescent="0.25"/>
    <row r="41" spans="1:42" x14ac:dyDescent="0.25">
      <c r="AI41" s="20">
        <f>11770+AL39</f>
        <v>11915</v>
      </c>
    </row>
  </sheetData>
  <mergeCells count="21">
    <mergeCell ref="AH5:AI37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3"/>
  <sheetViews>
    <sheetView topLeftCell="AA13" workbookViewId="0">
      <selection activeCell="AI39" sqref="AI39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08" t="s">
        <v>406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  <c r="AQ1" s="91"/>
      <c r="AR1" s="91"/>
    </row>
    <row r="2" spans="1:44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70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21" t="s">
        <v>3</v>
      </c>
      <c r="AQ3" s="106" t="s">
        <v>25</v>
      </c>
      <c r="AR3" s="106" t="s">
        <v>3</v>
      </c>
    </row>
    <row r="4" spans="1:44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9" t="s">
        <v>16</v>
      </c>
      <c r="Z4" s="69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71" t="s">
        <v>79</v>
      </c>
      <c r="AH4" s="118"/>
      <c r="AI4" s="118"/>
      <c r="AJ4" s="92"/>
      <c r="AK4" s="106"/>
      <c r="AL4" s="106"/>
      <c r="AM4" s="107"/>
      <c r="AN4" s="106"/>
      <c r="AO4" s="106"/>
      <c r="AP4" s="122"/>
      <c r="AQ4" s="106"/>
      <c r="AR4" s="106"/>
    </row>
    <row r="5" spans="1:44" ht="16.5" thickTop="1" thickBot="1" x14ac:dyDescent="0.3">
      <c r="A5" s="1" t="s">
        <v>407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/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38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11"/>
      <c r="AI5" s="112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408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/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>PRODUCT(Q6*300)*0.5</f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13"/>
      <c r="AI6" s="114"/>
      <c r="AJ6" s="40" t="s">
        <v>108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140</v>
      </c>
      <c r="B7" s="13">
        <v>9355521245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/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>PRODUCT(Q7*300)*0.5</f>
        <v>150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409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410</v>
      </c>
      <c r="B8" s="13">
        <v>9065070304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/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ref="R8:R10" si="16"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>PRODUCT(W8*200)*0.5</f>
        <v>100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>
        <v>15</v>
      </c>
      <c r="AH8" s="113"/>
      <c r="AI8" s="114"/>
      <c r="AJ8" s="11" t="s">
        <v>61</v>
      </c>
      <c r="AK8" s="1">
        <v>1</v>
      </c>
      <c r="AL8" s="1">
        <f t="shared" si="11"/>
        <v>145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411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/>
      <c r="L9" s="1"/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16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13"/>
      <c r="AI9" s="114"/>
      <c r="AJ9" s="11" t="s">
        <v>111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296</v>
      </c>
      <c r="B10" s="14">
        <v>9177997118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/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/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412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/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>
        <v>1</v>
      </c>
      <c r="AB11" s="1">
        <f>PRODUCT(AA11*850)*0.5</f>
        <v>425</v>
      </c>
      <c r="AC11" s="1"/>
      <c r="AD11" s="1"/>
      <c r="AE11" s="1"/>
      <c r="AF11" s="1"/>
      <c r="AG11" s="18">
        <v>15</v>
      </c>
      <c r="AH11" s="113"/>
      <c r="AI11" s="114"/>
      <c r="AJ11" s="11" t="s">
        <v>108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413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/>
      <c r="J12" s="1">
        <f>PRODUCT(I12*300)*0.5</f>
        <v>0</v>
      </c>
      <c r="K12" s="1"/>
      <c r="L12" s="1"/>
      <c r="M12" s="1"/>
      <c r="N12" s="1">
        <f t="shared" si="3"/>
        <v>0</v>
      </c>
      <c r="O12" s="1"/>
      <c r="P12" s="1">
        <f t="shared" ref="P12:P18" si="20">PRODUCT(O12*300)*0.5</f>
        <v>0</v>
      </c>
      <c r="Q12" s="1"/>
      <c r="R12" s="1">
        <f t="shared" ref="R12:R25" si="21">PRODUCT(Q12*300)*0.5</f>
        <v>0</v>
      </c>
      <c r="S12" s="1">
        <v>2</v>
      </c>
      <c r="T12" s="1">
        <f t="shared" si="6"/>
        <v>550</v>
      </c>
      <c r="U12" s="1"/>
      <c r="V12" s="1">
        <f t="shared" ref="V12:V18" si="22">PRODUCT(U12*650)*0.5</f>
        <v>0</v>
      </c>
      <c r="W12" s="1"/>
      <c r="X12" s="1">
        <f t="shared" ref="X12:X19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>
        <v>30</v>
      </c>
      <c r="AH12" s="113"/>
      <c r="AI12" s="114"/>
      <c r="AJ12" s="11" t="s">
        <v>305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414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>
        <v>1</v>
      </c>
      <c r="J13" s="1">
        <f t="shared" ref="J13:J18" si="26">PRODUCT(I13*300)*0.5</f>
        <v>150</v>
      </c>
      <c r="K13" s="1"/>
      <c r="L13" s="1"/>
      <c r="M13" s="1"/>
      <c r="N13" s="1">
        <f t="shared" si="3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6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/>
      <c r="AH13" s="113"/>
      <c r="AI13" s="114"/>
      <c r="AJ13" s="11" t="s">
        <v>6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200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6"/>
        <v>0</v>
      </c>
      <c r="K14" s="1"/>
      <c r="L14" s="1"/>
      <c r="M14" s="1"/>
      <c r="N14" s="1">
        <f t="shared" si="3"/>
        <v>0</v>
      </c>
      <c r="O14" s="1"/>
      <c r="P14" s="1">
        <f t="shared" si="20"/>
        <v>0</v>
      </c>
      <c r="Q14" s="1"/>
      <c r="R14" s="1">
        <f t="shared" si="21"/>
        <v>0</v>
      </c>
      <c r="S14" s="1"/>
      <c r="T14" s="1">
        <f t="shared" si="6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>
        <v>1</v>
      </c>
      <c r="AB14" s="1">
        <f t="shared" si="25"/>
        <v>425</v>
      </c>
      <c r="AC14" s="1"/>
      <c r="AD14" s="1"/>
      <c r="AE14" s="1"/>
      <c r="AF14" s="1"/>
      <c r="AG14" s="18"/>
      <c r="AH14" s="113"/>
      <c r="AI14" s="114"/>
      <c r="AJ14" s="11" t="s">
        <v>409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415</v>
      </c>
      <c r="B15" s="14"/>
      <c r="C15" s="1"/>
      <c r="D15" s="1">
        <f t="shared" si="17"/>
        <v>0</v>
      </c>
      <c r="E15" s="1"/>
      <c r="F15" s="1">
        <f t="shared" si="18"/>
        <v>0</v>
      </c>
      <c r="G15" s="1"/>
      <c r="H15" s="1">
        <f t="shared" si="19"/>
        <v>0</v>
      </c>
      <c r="I15" s="1"/>
      <c r="J15" s="1">
        <f t="shared" si="26"/>
        <v>0</v>
      </c>
      <c r="K15" s="1"/>
      <c r="L15" s="1"/>
      <c r="M15" s="1"/>
      <c r="N15" s="1">
        <f t="shared" si="3"/>
        <v>0</v>
      </c>
      <c r="O15" s="1"/>
      <c r="P15" s="1">
        <f t="shared" si="20"/>
        <v>0</v>
      </c>
      <c r="Q15" s="1"/>
      <c r="R15" s="1">
        <f t="shared" si="21"/>
        <v>0</v>
      </c>
      <c r="S15" s="1"/>
      <c r="T15" s="1">
        <f t="shared" si="6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13"/>
      <c r="AI15" s="114"/>
      <c r="AJ15" s="11"/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>
        <v>2</v>
      </c>
      <c r="AR15" s="1">
        <f>PRODUCT(AQ15*150)</f>
        <v>300</v>
      </c>
    </row>
    <row r="16" spans="1:44" ht="16.5" thickTop="1" thickBot="1" x14ac:dyDescent="0.3">
      <c r="A16" s="1" t="s">
        <v>416</v>
      </c>
      <c r="B16" s="14">
        <v>9155664435</v>
      </c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>
        <v>1</v>
      </c>
      <c r="J16" s="1">
        <f t="shared" si="26"/>
        <v>150</v>
      </c>
      <c r="K16" s="1"/>
      <c r="L16" s="1"/>
      <c r="M16" s="1"/>
      <c r="N16" s="1">
        <f t="shared" si="3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6"/>
        <v>0</v>
      </c>
      <c r="U16" s="1"/>
      <c r="V16" s="1">
        <f t="shared" si="22"/>
        <v>0</v>
      </c>
      <c r="W16" s="1"/>
      <c r="X16" s="1"/>
      <c r="Y16" s="1"/>
      <c r="Z16" s="1">
        <f t="shared" si="24"/>
        <v>0</v>
      </c>
      <c r="AA16" s="1"/>
      <c r="AB16" s="1">
        <f t="shared" si="25"/>
        <v>0</v>
      </c>
      <c r="AC16" s="1"/>
      <c r="AD16" s="1"/>
      <c r="AE16" s="1"/>
      <c r="AF16" s="1"/>
      <c r="AG16" s="18"/>
      <c r="AH16" s="113"/>
      <c r="AI16" s="114"/>
      <c r="AJ16" s="11" t="s">
        <v>69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417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>
        <v>1</v>
      </c>
      <c r="J17" s="1">
        <f t="shared" si="26"/>
        <v>150</v>
      </c>
      <c r="K17" s="1"/>
      <c r="L17" s="1"/>
      <c r="M17" s="1"/>
      <c r="N17" s="1">
        <f t="shared" si="3"/>
        <v>0</v>
      </c>
      <c r="O17" s="1"/>
      <c r="P17" s="1">
        <f t="shared" si="20"/>
        <v>0</v>
      </c>
      <c r="Q17" s="1"/>
      <c r="R17" s="1">
        <f t="shared" si="21"/>
        <v>0</v>
      </c>
      <c r="S17" s="1"/>
      <c r="T17" s="1">
        <f t="shared" si="6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13"/>
      <c r="AI17" s="114"/>
      <c r="AJ17" s="11" t="s">
        <v>111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369</v>
      </c>
      <c r="B18" s="14">
        <v>9175506895</v>
      </c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/>
      <c r="J18" s="1">
        <f t="shared" si="26"/>
        <v>0</v>
      </c>
      <c r="K18" s="1"/>
      <c r="L18" s="1"/>
      <c r="M18" s="1"/>
      <c r="N18" s="1">
        <f t="shared" si="3"/>
        <v>0</v>
      </c>
      <c r="O18" s="1"/>
      <c r="P18" s="1">
        <f t="shared" si="20"/>
        <v>0</v>
      </c>
      <c r="Q18" s="1">
        <v>1</v>
      </c>
      <c r="R18" s="1">
        <f t="shared" si="21"/>
        <v>150</v>
      </c>
      <c r="S18" s="1"/>
      <c r="T18" s="1">
        <f t="shared" si="6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13"/>
      <c r="AI18" s="114"/>
      <c r="AJ18" s="11" t="s">
        <v>108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7"/>
        <v>0</v>
      </c>
    </row>
    <row r="19" spans="1:44" ht="16.5" thickTop="1" thickBot="1" x14ac:dyDescent="0.3">
      <c r="A19" s="1"/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/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1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3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13"/>
      <c r="AI19" s="114"/>
      <c r="AJ19" s="11"/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7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/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1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/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1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/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1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/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1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/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1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/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1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/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/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5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/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5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/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5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/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5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/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5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/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5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/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5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/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5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/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5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/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5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/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5"/>
        <v>0</v>
      </c>
      <c r="S37" s="1"/>
      <c r="T37" s="1">
        <f t="shared" si="6"/>
        <v>0</v>
      </c>
      <c r="U37" s="1"/>
      <c r="V37" s="1">
        <f t="shared" ref="V37:V38" si="28"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ref="L38" si="29">PRODUCT(K38*300)*0.5</f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5"/>
        <v>0</v>
      </c>
      <c r="S38" s="1"/>
      <c r="T38" s="1">
        <f t="shared" si="6"/>
        <v>0</v>
      </c>
      <c r="U38" s="1"/>
      <c r="V38" s="1">
        <f t="shared" si="28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72"/>
      <c r="AI38" s="73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09"/>
      <c r="B39" s="110"/>
      <c r="C39" s="19">
        <f t="shared" ref="C39:Q39" si="30">SUM(C5:C38)</f>
        <v>0</v>
      </c>
      <c r="D39" s="19">
        <f t="shared" si="30"/>
        <v>0</v>
      </c>
      <c r="E39" s="19">
        <f t="shared" si="30"/>
        <v>0</v>
      </c>
      <c r="F39" s="19">
        <f t="shared" si="30"/>
        <v>0</v>
      </c>
      <c r="G39" s="19">
        <f t="shared" si="30"/>
        <v>0</v>
      </c>
      <c r="H39" s="19">
        <f t="shared" si="30"/>
        <v>0</v>
      </c>
      <c r="I39" s="19">
        <f t="shared" si="30"/>
        <v>5</v>
      </c>
      <c r="J39" s="19">
        <f t="shared" si="30"/>
        <v>750</v>
      </c>
      <c r="K39" s="19">
        <f t="shared" si="30"/>
        <v>0</v>
      </c>
      <c r="L39" s="19">
        <f t="shared" si="30"/>
        <v>0</v>
      </c>
      <c r="M39" s="19">
        <f t="shared" si="30"/>
        <v>0</v>
      </c>
      <c r="N39" s="19">
        <f t="shared" si="30"/>
        <v>0</v>
      </c>
      <c r="O39" s="19">
        <f t="shared" si="30"/>
        <v>0</v>
      </c>
      <c r="P39" s="19">
        <f t="shared" si="30"/>
        <v>0</v>
      </c>
      <c r="Q39" s="19">
        <f t="shared" si="30"/>
        <v>3</v>
      </c>
      <c r="R39" s="19">
        <f>SUM(R5:R38)</f>
        <v>450</v>
      </c>
      <c r="S39" s="19">
        <f t="shared" ref="S39:AG39" si="31">SUM(S5:S38)</f>
        <v>2</v>
      </c>
      <c r="T39" s="19">
        <f t="shared" si="31"/>
        <v>550</v>
      </c>
      <c r="U39" s="19">
        <f t="shared" si="31"/>
        <v>0</v>
      </c>
      <c r="V39" s="19">
        <f t="shared" si="31"/>
        <v>0</v>
      </c>
      <c r="W39" s="19">
        <f t="shared" si="31"/>
        <v>1</v>
      </c>
      <c r="X39" s="19">
        <f t="shared" si="31"/>
        <v>100</v>
      </c>
      <c r="Y39" s="19">
        <f t="shared" si="31"/>
        <v>0</v>
      </c>
      <c r="Z39" s="19">
        <f t="shared" si="31"/>
        <v>0</v>
      </c>
      <c r="AA39" s="19">
        <f t="shared" si="31"/>
        <v>5</v>
      </c>
      <c r="AB39" s="19">
        <f t="shared" si="31"/>
        <v>2125</v>
      </c>
      <c r="AC39" s="19">
        <f t="shared" si="31"/>
        <v>0</v>
      </c>
      <c r="AD39" s="19">
        <f t="shared" si="31"/>
        <v>0</v>
      </c>
      <c r="AE39" s="19">
        <f t="shared" si="31"/>
        <v>0</v>
      </c>
      <c r="AF39" s="19">
        <f t="shared" si="31"/>
        <v>0</v>
      </c>
      <c r="AG39" s="19">
        <f t="shared" si="31"/>
        <v>75</v>
      </c>
      <c r="AH39" s="39">
        <f>AA39+Y39+W39+U39+S39+Q39+O39+M39+K39+I39+G39+E39+C39</f>
        <v>16</v>
      </c>
      <c r="AI39" s="39">
        <f>AG39+AF39+AE39+AD39+AC39+AB39+Z39+X39+V39+T39+R39+P39+N39+L39+J39+H39+F39+D39</f>
        <v>4050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 t="shared" ref="AL39:AP39" si="32">AL7+AL5+AL8+AL10+AL11+AL13+AL14+AL15+AL16+AL17+AL18+AL19+AL20+AL21+AL22+AL23+AL24+AL25+AL27+AL28+AL29+AL30+AL31+AL32+AL33+AL34+AL36+AL35+AL37+AL6</f>
        <v>145</v>
      </c>
      <c r="AM39" s="19">
        <f t="shared" si="32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2"/>
        <v>0</v>
      </c>
      <c r="AP39" s="19">
        <f t="shared" si="32"/>
        <v>0</v>
      </c>
      <c r="AQ39" s="19">
        <f t="shared" ref="AQ39:AR39" si="33">AQ7+AQ5+AQ8+AQ10+AQ11+AQ13+AQ14+AQ15+AQ16+AQ17+AQ18+AQ19+AQ20+AQ21+AQ22+AQ23+AQ24+AQ25+AQ27+AQ28+AQ29+AQ30+AQ31+AQ32+AQ33+AQ34+AQ36+AQ35+AQ37+AQ6</f>
        <v>2</v>
      </c>
      <c r="AR39" s="79">
        <f t="shared" si="33"/>
        <v>300</v>
      </c>
    </row>
    <row r="40" spans="1:44" ht="15.75" thickTop="1" x14ac:dyDescent="0.25">
      <c r="AR40" s="80"/>
    </row>
    <row r="43" spans="1:44" x14ac:dyDescent="0.25">
      <c r="AI43" s="20">
        <f>AI39+AL39+AR39</f>
        <v>4495</v>
      </c>
    </row>
  </sheetData>
  <mergeCells count="23">
    <mergeCell ref="A1:AJ2"/>
    <mergeCell ref="A3:A4"/>
    <mergeCell ref="B3:B4"/>
    <mergeCell ref="C3:R3"/>
    <mergeCell ref="S3:X3"/>
    <mergeCell ref="Y3:Z3"/>
    <mergeCell ref="AA3:AA4"/>
    <mergeCell ref="AB3:AB4"/>
    <mergeCell ref="AC3:AF3"/>
    <mergeCell ref="AH5:AI37"/>
    <mergeCell ref="A39:B39"/>
    <mergeCell ref="AQ3:AQ4"/>
    <mergeCell ref="AH3:AH4"/>
    <mergeCell ref="AI3:AI4"/>
    <mergeCell ref="AJ3:AJ4"/>
    <mergeCell ref="AK3:AK4"/>
    <mergeCell ref="AL3:AL4"/>
    <mergeCell ref="AM3:AM4"/>
    <mergeCell ref="AR3:AR4"/>
    <mergeCell ref="AK1:AR2"/>
    <mergeCell ref="AN3:AN4"/>
    <mergeCell ref="AO3:AO4"/>
    <mergeCell ref="AP3:AP4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0"/>
  <sheetViews>
    <sheetView topLeftCell="V5" workbookViewId="0">
      <selection activeCell="M23" sqref="M23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08" t="s">
        <v>423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  <c r="AQ1" s="91"/>
      <c r="AR1" s="91"/>
    </row>
    <row r="2" spans="1:44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75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21" t="s">
        <v>3</v>
      </c>
      <c r="AQ3" s="106" t="s">
        <v>25</v>
      </c>
      <c r="AR3" s="106" t="s">
        <v>3</v>
      </c>
    </row>
    <row r="4" spans="1:44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4" t="s">
        <v>16</v>
      </c>
      <c r="Z4" s="74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76" t="s">
        <v>79</v>
      </c>
      <c r="AH4" s="118"/>
      <c r="AI4" s="118"/>
      <c r="AJ4" s="92"/>
      <c r="AK4" s="106"/>
      <c r="AL4" s="106"/>
      <c r="AM4" s="107"/>
      <c r="AN4" s="106"/>
      <c r="AO4" s="106"/>
      <c r="AP4" s="122"/>
      <c r="AQ4" s="106"/>
      <c r="AR4" s="106"/>
    </row>
    <row r="5" spans="1:44" ht="16.5" thickTop="1" thickBot="1" x14ac:dyDescent="0.3">
      <c r="A5" s="1" t="s">
        <v>418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1</v>
      </c>
      <c r="R5" s="1">
        <f t="shared" ref="R5:R38" si="6">PRODUCT(Q5*300)*0.5</f>
        <v>150</v>
      </c>
      <c r="S5" s="1"/>
      <c r="T5" s="1">
        <f t="shared" ref="T5:T38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52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  <c r="AQ5" s="1"/>
      <c r="AR5" s="1">
        <f t="shared" ref="AR5:AR14" si="15">PRODUCT(AQ5*150)</f>
        <v>0</v>
      </c>
    </row>
    <row r="6" spans="1:44" ht="16.5" thickTop="1" thickBot="1" x14ac:dyDescent="0.3">
      <c r="A6" s="1" t="s">
        <v>419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  <c r="AQ6" s="1"/>
      <c r="AR6" s="1">
        <f t="shared" si="15"/>
        <v>0</v>
      </c>
    </row>
    <row r="7" spans="1:44" ht="16.5" thickTop="1" thickBot="1" x14ac:dyDescent="0.3">
      <c r="A7" s="1" t="s">
        <v>420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3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13"/>
      <c r="AI7" s="114"/>
      <c r="AJ7" s="11" t="s">
        <v>52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5"/>
        <v>0</v>
      </c>
    </row>
    <row r="8" spans="1:44" ht="16.5" thickTop="1" thickBot="1" x14ac:dyDescent="0.3">
      <c r="A8" s="1" t="s">
        <v>180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>
        <f t="shared" si="3"/>
        <v>0</v>
      </c>
      <c r="M8" s="1">
        <v>1</v>
      </c>
      <c r="N8" s="1">
        <f t="shared" si="4"/>
        <v>150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>PRODUCT(W8*200)*0.5</f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108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  <c r="AQ8" s="1"/>
      <c r="AR8" s="1">
        <f t="shared" si="15"/>
        <v>0</v>
      </c>
    </row>
    <row r="9" spans="1:44" ht="16.5" thickTop="1" thickBot="1" x14ac:dyDescent="0.3">
      <c r="A9" s="1" t="s">
        <v>421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7"/>
        <v>0</v>
      </c>
      <c r="S9" s="1"/>
      <c r="T9" s="1">
        <f t="shared" si="7"/>
        <v>0</v>
      </c>
      <c r="U9" s="1">
        <v>1</v>
      </c>
      <c r="V9" s="1">
        <f t="shared" si="8"/>
        <v>325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>
        <v>15</v>
      </c>
      <c r="AH9" s="113"/>
      <c r="AI9" s="114"/>
      <c r="AJ9" s="11" t="s">
        <v>72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  <c r="AQ9" s="1"/>
      <c r="AR9" s="1">
        <f t="shared" si="15"/>
        <v>0</v>
      </c>
    </row>
    <row r="10" spans="1:44" ht="16.5" thickTop="1" thickBot="1" x14ac:dyDescent="0.3">
      <c r="A10" s="1" t="s">
        <v>422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3"/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 t="shared" si="17"/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187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5"/>
        <v>0</v>
      </c>
    </row>
    <row r="11" spans="1:44" ht="16.5" thickTop="1" thickBot="1" x14ac:dyDescent="0.3">
      <c r="A11" s="1" t="s">
        <v>110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>PRODUCT(Q11*300)*0.5</f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187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5"/>
        <v>0</v>
      </c>
    </row>
    <row r="12" spans="1:44" ht="16.5" thickTop="1" thickBot="1" x14ac:dyDescent="0.3">
      <c r="A12" s="1" t="s">
        <v>424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/>
      <c r="J12" s="1">
        <f>PRODUCT(I12*300)*0.5</f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ref="P12:P18" si="21">PRODUCT(O12*300)*0.5</f>
        <v>0</v>
      </c>
      <c r="Q12" s="1">
        <v>1</v>
      </c>
      <c r="R12" s="1">
        <v>50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>
        <v>1</v>
      </c>
      <c r="X12" s="1">
        <f t="shared" ref="X12:X19" si="23">PRODUCT(W12*750)*0.5</f>
        <v>375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127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  <c r="AQ12" s="1"/>
      <c r="AR12" s="1">
        <f t="shared" si="15"/>
        <v>0</v>
      </c>
    </row>
    <row r="13" spans="1:44" ht="16.5" thickTop="1" thickBot="1" x14ac:dyDescent="0.3">
      <c r="A13" s="1" t="s">
        <v>425</v>
      </c>
      <c r="B13" s="13"/>
      <c r="C13" s="1"/>
      <c r="D13" s="1">
        <f t="shared" si="18"/>
        <v>0</v>
      </c>
      <c r="E13" s="1"/>
      <c r="F13" s="1">
        <f t="shared" si="19"/>
        <v>0</v>
      </c>
      <c r="G13" s="1"/>
      <c r="H13" s="1">
        <f t="shared" si="20"/>
        <v>0</v>
      </c>
      <c r="I13" s="1"/>
      <c r="J13" s="1">
        <f t="shared" ref="J13:J18" si="26">PRODUCT(I13*300)*0.5</f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21"/>
        <v>0</v>
      </c>
      <c r="Q13" s="1">
        <v>2</v>
      </c>
      <c r="R13" s="1">
        <f>PRODUCT(Q13*100)*0.5</f>
        <v>100</v>
      </c>
      <c r="S13" s="1"/>
      <c r="T13" s="1">
        <f t="shared" si="7"/>
        <v>0</v>
      </c>
      <c r="U13" s="1"/>
      <c r="V13" s="1">
        <f t="shared" si="22"/>
        <v>0</v>
      </c>
      <c r="W13" s="1">
        <v>2</v>
      </c>
      <c r="X13" s="1">
        <f t="shared" si="23"/>
        <v>750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>
        <v>30</v>
      </c>
      <c r="AH13" s="113"/>
      <c r="AI13" s="114"/>
      <c r="AJ13" s="11" t="s">
        <v>338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  <c r="AQ13" s="1"/>
      <c r="AR13" s="1">
        <f t="shared" si="15"/>
        <v>0</v>
      </c>
    </row>
    <row r="14" spans="1:44" ht="16.5" thickTop="1" thickBot="1" x14ac:dyDescent="0.3">
      <c r="A14" s="1" t="s">
        <v>426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/>
      <c r="J14" s="1">
        <f t="shared" si="26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21"/>
        <v>0</v>
      </c>
      <c r="Q14" s="1"/>
      <c r="R14" s="1">
        <f t="shared" ref="R14:R25" si="27">PRODUCT(Q14*300)*0.5</f>
        <v>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13"/>
      <c r="AI14" s="114"/>
      <c r="AJ14" s="11" t="s">
        <v>108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  <c r="AQ14" s="1"/>
      <c r="AR14" s="1">
        <f t="shared" si="15"/>
        <v>0</v>
      </c>
    </row>
    <row r="15" spans="1:44" ht="16.5" thickTop="1" thickBot="1" x14ac:dyDescent="0.3">
      <c r="A15" s="1" t="s">
        <v>427</v>
      </c>
      <c r="B15" s="14"/>
      <c r="C15" s="1"/>
      <c r="D15" s="1">
        <f t="shared" si="18"/>
        <v>0</v>
      </c>
      <c r="E15" s="1"/>
      <c r="F15" s="1">
        <f t="shared" si="19"/>
        <v>0</v>
      </c>
      <c r="G15" s="1"/>
      <c r="H15" s="1">
        <f t="shared" si="20"/>
        <v>0</v>
      </c>
      <c r="I15" s="1">
        <v>2</v>
      </c>
      <c r="J15" s="1">
        <f t="shared" si="26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21"/>
        <v>0</v>
      </c>
      <c r="Q15" s="1"/>
      <c r="R15" s="1">
        <f t="shared" si="27"/>
        <v>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>
        <v>80</v>
      </c>
      <c r="AE15" s="1"/>
      <c r="AF15" s="1"/>
      <c r="AG15" s="18"/>
      <c r="AH15" s="113"/>
      <c r="AI15" s="114"/>
      <c r="AJ15" s="11" t="s">
        <v>428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429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/>
      <c r="H16" s="1">
        <f t="shared" si="20"/>
        <v>0</v>
      </c>
      <c r="I16" s="1"/>
      <c r="J16" s="1">
        <f t="shared" si="26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21"/>
        <v>0</v>
      </c>
      <c r="Q16" s="1"/>
      <c r="R16" s="1">
        <f t="shared" si="27"/>
        <v>0</v>
      </c>
      <c r="S16" s="1"/>
      <c r="T16" s="1">
        <f t="shared" si="7"/>
        <v>0</v>
      </c>
      <c r="U16" s="1"/>
      <c r="V16" s="1">
        <f t="shared" si="22"/>
        <v>0</v>
      </c>
      <c r="W16" s="1"/>
      <c r="X16" s="1"/>
      <c r="Y16" s="1"/>
      <c r="Z16" s="1">
        <f t="shared" si="24"/>
        <v>0</v>
      </c>
      <c r="AA16" s="1">
        <v>1</v>
      </c>
      <c r="AB16" s="1">
        <f t="shared" si="25"/>
        <v>425</v>
      </c>
      <c r="AC16" s="1"/>
      <c r="AD16" s="1"/>
      <c r="AE16" s="1"/>
      <c r="AF16" s="1"/>
      <c r="AG16" s="18">
        <v>15</v>
      </c>
      <c r="AH16" s="113"/>
      <c r="AI16" s="114"/>
      <c r="AJ16" s="11" t="s">
        <v>127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  <c r="AQ16" s="1"/>
      <c r="AR16" s="1">
        <f t="shared" ref="AR16:AR38" si="28">PRODUCT(AQ16*150)</f>
        <v>0</v>
      </c>
    </row>
    <row r="17" spans="1:44" ht="16.5" thickTop="1" thickBot="1" x14ac:dyDescent="0.3">
      <c r="A17" s="1" t="s">
        <v>430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6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21"/>
        <v>0</v>
      </c>
      <c r="Q17" s="1"/>
      <c r="R17" s="1">
        <f t="shared" si="27"/>
        <v>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>
        <v>2</v>
      </c>
      <c r="AB17" s="1">
        <f t="shared" si="25"/>
        <v>850</v>
      </c>
      <c r="AC17" s="1"/>
      <c r="AD17" s="1"/>
      <c r="AE17" s="1"/>
      <c r="AF17" s="1"/>
      <c r="AG17" s="18">
        <v>30</v>
      </c>
      <c r="AH17" s="113"/>
      <c r="AI17" s="114"/>
      <c r="AJ17" s="11" t="s">
        <v>338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  <c r="AQ17" s="1"/>
      <c r="AR17" s="1">
        <f t="shared" si="28"/>
        <v>0</v>
      </c>
    </row>
    <row r="18" spans="1:44" ht="16.5" thickTop="1" thickBot="1" x14ac:dyDescent="0.3">
      <c r="A18" s="1" t="s">
        <v>431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/>
      <c r="H18" s="1">
        <f t="shared" si="20"/>
        <v>0</v>
      </c>
      <c r="I18" s="1">
        <v>1</v>
      </c>
      <c r="J18" s="1">
        <f t="shared" si="26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21"/>
        <v>0</v>
      </c>
      <c r="Q18" s="1"/>
      <c r="R18" s="1">
        <f t="shared" si="27"/>
        <v>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13"/>
      <c r="AI18" s="114"/>
      <c r="AJ18" s="11" t="s">
        <v>187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  <c r="AQ18" s="1"/>
      <c r="AR18" s="1">
        <f t="shared" si="28"/>
        <v>0</v>
      </c>
    </row>
    <row r="19" spans="1:44" ht="16.5" thickTop="1" thickBot="1" x14ac:dyDescent="0.3">
      <c r="A19" s="1" t="s">
        <v>432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7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3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108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  <c r="AQ19" s="1"/>
      <c r="AR19" s="1">
        <f t="shared" si="28"/>
        <v>0</v>
      </c>
    </row>
    <row r="20" spans="1:44" ht="16.5" thickTop="1" thickBot="1" x14ac:dyDescent="0.3">
      <c r="A20" s="1" t="s">
        <v>433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7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125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  <c r="AQ20" s="1"/>
      <c r="AR20" s="1">
        <f t="shared" si="28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7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  <c r="AQ21" s="1"/>
      <c r="AR21" s="1">
        <f t="shared" si="28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7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  <c r="AQ22" s="1"/>
      <c r="AR22" s="1">
        <f t="shared" si="28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7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  <c r="AQ23" s="1"/>
      <c r="AR23" s="1">
        <f t="shared" si="28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7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  <c r="AQ24" s="1"/>
      <c r="AR24" s="1">
        <f t="shared" si="28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7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  <c r="AQ25" s="1"/>
      <c r="AR25" s="1">
        <f t="shared" si="28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  <c r="AQ26" s="1"/>
      <c r="AR26" s="1">
        <f t="shared" si="28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  <c r="AQ27" s="1"/>
      <c r="AR27" s="1">
        <f t="shared" si="28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>PRODUCT(I28*300)*0.5</f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  <c r="AQ28" s="1"/>
      <c r="AR28" s="1">
        <f t="shared" si="28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  <c r="AQ29" s="1"/>
      <c r="AR29" s="1">
        <f t="shared" si="28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  <c r="AQ30" s="1"/>
      <c r="AR30" s="1">
        <f t="shared" si="28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  <c r="AQ31" s="1"/>
      <c r="AR31" s="1">
        <f t="shared" si="28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  <c r="AQ32" s="1"/>
      <c r="AR32" s="1">
        <f t="shared" si="28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  <c r="AQ33" s="1"/>
      <c r="AR33" s="1">
        <f t="shared" si="28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  <c r="AQ34" s="1"/>
      <c r="AR34" s="1">
        <f t="shared" si="28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  <c r="AQ35" s="1"/>
      <c r="AR35" s="1">
        <f t="shared" si="28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  <c r="AQ36" s="1"/>
      <c r="AR36" s="1">
        <f t="shared" si="28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:V38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  <c r="AQ37" s="1"/>
      <c r="AR37" s="1">
        <f t="shared" si="28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si="29"/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77"/>
      <c r="AI38" s="78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  <c r="AQ38" s="1"/>
      <c r="AR38" s="1">
        <f t="shared" si="28"/>
        <v>0</v>
      </c>
    </row>
    <row r="39" spans="1:44" s="20" customFormat="1" ht="31.5" customHeight="1" thickTop="1" thickBot="1" x14ac:dyDescent="0.7">
      <c r="A39" s="109"/>
      <c r="B39" s="110"/>
      <c r="C39" s="19">
        <f t="shared" ref="C39:Q39" si="30">SUM(C5:C38)</f>
        <v>0</v>
      </c>
      <c r="D39" s="19">
        <f t="shared" si="30"/>
        <v>0</v>
      </c>
      <c r="E39" s="19">
        <f t="shared" si="30"/>
        <v>0</v>
      </c>
      <c r="F39" s="19">
        <f t="shared" si="30"/>
        <v>0</v>
      </c>
      <c r="G39" s="19">
        <f t="shared" si="30"/>
        <v>0</v>
      </c>
      <c r="H39" s="19">
        <f t="shared" si="30"/>
        <v>0</v>
      </c>
      <c r="I39" s="19">
        <f t="shared" si="30"/>
        <v>6</v>
      </c>
      <c r="J39" s="19">
        <f t="shared" si="30"/>
        <v>900</v>
      </c>
      <c r="K39" s="19">
        <f t="shared" si="30"/>
        <v>0</v>
      </c>
      <c r="L39" s="19">
        <f t="shared" si="30"/>
        <v>0</v>
      </c>
      <c r="M39" s="19">
        <f t="shared" si="30"/>
        <v>2</v>
      </c>
      <c r="N39" s="19">
        <f t="shared" si="30"/>
        <v>300</v>
      </c>
      <c r="O39" s="19">
        <f t="shared" si="30"/>
        <v>0</v>
      </c>
      <c r="P39" s="19">
        <f t="shared" si="30"/>
        <v>0</v>
      </c>
      <c r="Q39" s="19">
        <f t="shared" si="30"/>
        <v>8</v>
      </c>
      <c r="R39" s="19">
        <f>SUM(R5:R38)</f>
        <v>900</v>
      </c>
      <c r="S39" s="19">
        <f t="shared" ref="S39:AG39" si="31">SUM(S5:S38)</f>
        <v>0</v>
      </c>
      <c r="T39" s="19">
        <f t="shared" si="31"/>
        <v>0</v>
      </c>
      <c r="U39" s="19">
        <f t="shared" si="31"/>
        <v>1</v>
      </c>
      <c r="V39" s="19">
        <f t="shared" si="31"/>
        <v>325</v>
      </c>
      <c r="W39" s="19">
        <f t="shared" si="31"/>
        <v>3</v>
      </c>
      <c r="X39" s="19">
        <f t="shared" si="31"/>
        <v>1125</v>
      </c>
      <c r="Y39" s="19">
        <f t="shared" si="31"/>
        <v>0</v>
      </c>
      <c r="Z39" s="19">
        <f t="shared" si="31"/>
        <v>0</v>
      </c>
      <c r="AA39" s="19">
        <f t="shared" si="31"/>
        <v>3</v>
      </c>
      <c r="AB39" s="19">
        <f t="shared" si="31"/>
        <v>1275</v>
      </c>
      <c r="AC39" s="19">
        <f t="shared" si="31"/>
        <v>0</v>
      </c>
      <c r="AD39" s="19">
        <f t="shared" si="31"/>
        <v>240</v>
      </c>
      <c r="AE39" s="19">
        <f t="shared" si="31"/>
        <v>0</v>
      </c>
      <c r="AF39" s="19">
        <f t="shared" si="31"/>
        <v>0</v>
      </c>
      <c r="AG39" s="19">
        <f t="shared" si="31"/>
        <v>90</v>
      </c>
      <c r="AH39" s="39">
        <f>AA39+Y39+W39+U39+S39+Q39+O39+M39+K39+I39+G39+E39+C39</f>
        <v>23</v>
      </c>
      <c r="AI39" s="39">
        <f>AG39+AF39+AE39+AD39+AC39+AB39+Z39+X39+V39+T39+R39+P39+N39+L39+J39+H39+F39+D39</f>
        <v>5155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2">AL7+AL5+AL8+AL10+AL11+AL13+AL14+AL15+AL16+AL17+AL18+AL19+AL20+AL21+AL22+AL23+AL24+AL25+AL27+AL28+AL29+AL30+AL31+AL32+AL33+AL34+AL36+AL35+AL37+AL6</f>
        <v>0</v>
      </c>
      <c r="AM39" s="19">
        <f t="shared" si="32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2"/>
        <v>0</v>
      </c>
      <c r="AP39" s="19">
        <f t="shared" si="32"/>
        <v>0</v>
      </c>
      <c r="AQ39" s="19">
        <f t="shared" si="32"/>
        <v>0</v>
      </c>
      <c r="AR39" s="79">
        <f t="shared" si="32"/>
        <v>0</v>
      </c>
    </row>
    <row r="40" spans="1:44" ht="15.75" thickTop="1" x14ac:dyDescent="0.25">
      <c r="AR40" s="80"/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abSelected="1" topLeftCell="A5" workbookViewId="0">
      <selection activeCell="A20" sqref="A20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08" t="s">
        <v>434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  <c r="AQ1" s="91"/>
      <c r="AR1" s="91"/>
    </row>
    <row r="2" spans="1:44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82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21" t="s">
        <v>3</v>
      </c>
      <c r="AQ3" s="106" t="s">
        <v>25</v>
      </c>
      <c r="AR3" s="106" t="s">
        <v>3</v>
      </c>
    </row>
    <row r="4" spans="1:44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1" t="s">
        <v>16</v>
      </c>
      <c r="Z4" s="81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83" t="s">
        <v>79</v>
      </c>
      <c r="AH4" s="118"/>
      <c r="AI4" s="118"/>
      <c r="AJ4" s="92"/>
      <c r="AK4" s="106"/>
      <c r="AL4" s="106"/>
      <c r="AM4" s="107"/>
      <c r="AN4" s="106"/>
      <c r="AO4" s="106"/>
      <c r="AP4" s="122"/>
      <c r="AQ4" s="106"/>
      <c r="AR4" s="106"/>
    </row>
    <row r="5" spans="1:44" ht="16.5" thickTop="1" thickBot="1" x14ac:dyDescent="0.3">
      <c r="A5" s="1" t="s">
        <v>435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L38" si="2">PRODUCT(I5*300)*0.5</f>
        <v>0</v>
      </c>
      <c r="K5" s="1">
        <v>1</v>
      </c>
      <c r="L5" s="1">
        <f t="shared" si="2"/>
        <v>150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>
        <v>1</v>
      </c>
      <c r="R5" s="1">
        <f t="shared" ref="R5:R38" si="5">PRODUCT(Q5*300)*0.5</f>
        <v>150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11"/>
      <c r="AI5" s="112"/>
      <c r="AJ5" s="11" t="s">
        <v>125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436</v>
      </c>
      <c r="B6" s="13">
        <v>9989653530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>PRODUCT(Q6*300)*0.5</f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1</v>
      </c>
      <c r="AB6" s="1">
        <f t="shared" si="10"/>
        <v>425</v>
      </c>
      <c r="AC6" s="1"/>
      <c r="AD6" s="1"/>
      <c r="AE6" s="1"/>
      <c r="AF6" s="1"/>
      <c r="AG6" s="18">
        <v>15</v>
      </c>
      <c r="AH6" s="113"/>
      <c r="AI6" s="114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437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1.5</v>
      </c>
      <c r="R7" s="1">
        <f>PRODUCT(Q7*300)*0.5</f>
        <v>225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61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63</v>
      </c>
      <c r="B8" s="13">
        <v>9196371188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ref="R8:R10" si="16"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/>
      <c r="AH8" s="113"/>
      <c r="AI8" s="114"/>
      <c r="AJ8" s="11" t="s">
        <v>114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438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>
        <v>1</v>
      </c>
      <c r="R9" s="1">
        <f t="shared" si="16"/>
        <v>150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13"/>
      <c r="AI9" s="114"/>
      <c r="AJ9" s="11" t="s">
        <v>52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439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440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6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125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442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20">PRODUCT(O12*300)*0.5</f>
        <v>0</v>
      </c>
      <c r="Q12" s="1"/>
      <c r="R12" s="1">
        <f>PRODUCT(Q12*300)*0.5</f>
        <v>0</v>
      </c>
      <c r="S12" s="1"/>
      <c r="T12" s="1">
        <f t="shared" si="6"/>
        <v>0</v>
      </c>
      <c r="U12" s="1"/>
      <c r="V12" s="1">
        <f t="shared" ref="V12:V18" si="21">PRODUCT(U12*650)*0.5</f>
        <v>0</v>
      </c>
      <c r="W12" s="1"/>
      <c r="X12" s="1">
        <f t="shared" ref="X12:X19" si="22">PRODUCT(W12*750)*0.5</f>
        <v>0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61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443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/>
      <c r="J13" s="1">
        <f t="shared" ref="J13:J18" si="25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20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1"/>
        <v>0</v>
      </c>
      <c r="W13" s="1"/>
      <c r="X13" s="1">
        <f t="shared" si="22"/>
        <v>0</v>
      </c>
      <c r="Y13" s="1"/>
      <c r="Z13" s="1">
        <f t="shared" si="23"/>
        <v>0</v>
      </c>
      <c r="AA13" s="1">
        <v>3</v>
      </c>
      <c r="AB13" s="1">
        <f t="shared" si="24"/>
        <v>1275</v>
      </c>
      <c r="AC13" s="1"/>
      <c r="AD13" s="1"/>
      <c r="AE13" s="1"/>
      <c r="AF13" s="1"/>
      <c r="AG13" s="18">
        <v>45</v>
      </c>
      <c r="AH13" s="113"/>
      <c r="AI13" s="114"/>
      <c r="AJ13" s="11" t="s">
        <v>444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445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5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20"/>
        <v>0</v>
      </c>
      <c r="Q14" s="1"/>
      <c r="R14" s="1">
        <f t="shared" ref="R14:R25" si="26">PRODUCT(Q14*300)*0.5</f>
        <v>0</v>
      </c>
      <c r="S14" s="1"/>
      <c r="T14" s="1">
        <f t="shared" si="6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>
        <v>2</v>
      </c>
      <c r="AB14" s="1">
        <f t="shared" si="24"/>
        <v>850</v>
      </c>
      <c r="AC14" s="1"/>
      <c r="AD14" s="1"/>
      <c r="AE14" s="1"/>
      <c r="AF14" s="1"/>
      <c r="AG14" s="18">
        <v>15</v>
      </c>
      <c r="AH14" s="113"/>
      <c r="AI14" s="114"/>
      <c r="AJ14" s="11" t="s">
        <v>127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446</v>
      </c>
      <c r="B15" s="14"/>
      <c r="C15" s="1">
        <v>2</v>
      </c>
      <c r="D15" s="1">
        <f t="shared" si="17"/>
        <v>100</v>
      </c>
      <c r="E15" s="1"/>
      <c r="F15" s="1">
        <f t="shared" si="18"/>
        <v>0</v>
      </c>
      <c r="G15" s="1"/>
      <c r="H15" s="1">
        <f t="shared" si="19"/>
        <v>0</v>
      </c>
      <c r="I15" s="1"/>
      <c r="J15" s="1">
        <f t="shared" si="25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20"/>
        <v>0</v>
      </c>
      <c r="Q15" s="1">
        <v>2</v>
      </c>
      <c r="R15" s="1">
        <f t="shared" si="26"/>
        <v>300</v>
      </c>
      <c r="S15" s="1"/>
      <c r="T15" s="1">
        <f t="shared" si="6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/>
      <c r="AE15" s="1"/>
      <c r="AF15" s="1"/>
      <c r="AG15" s="18"/>
      <c r="AH15" s="113"/>
      <c r="AI15" s="114"/>
      <c r="AJ15" s="11" t="s">
        <v>447</v>
      </c>
      <c r="AK15" s="1"/>
      <c r="AL15" s="1">
        <f t="shared" si="11"/>
        <v>0</v>
      </c>
      <c r="AM15" s="1">
        <v>1</v>
      </c>
      <c r="AN15" s="1">
        <f t="shared" si="12"/>
        <v>550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448</v>
      </c>
      <c r="B16" s="14"/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/>
      <c r="J16" s="1">
        <f t="shared" si="25"/>
        <v>0</v>
      </c>
      <c r="K16" s="1"/>
      <c r="L16" s="1">
        <f t="shared" si="2"/>
        <v>0</v>
      </c>
      <c r="M16" s="1">
        <v>2</v>
      </c>
      <c r="N16" s="1">
        <f t="shared" si="3"/>
        <v>300</v>
      </c>
      <c r="O16" s="1"/>
      <c r="P16" s="1">
        <f t="shared" si="20"/>
        <v>0</v>
      </c>
      <c r="Q16" s="1"/>
      <c r="R16" s="1">
        <f t="shared" si="26"/>
        <v>0</v>
      </c>
      <c r="S16" s="1"/>
      <c r="T16" s="1">
        <f t="shared" si="6"/>
        <v>0</v>
      </c>
      <c r="U16" s="1"/>
      <c r="V16" s="1">
        <f t="shared" si="21"/>
        <v>0</v>
      </c>
      <c r="W16" s="1"/>
      <c r="X16" s="1">
        <f t="shared" si="22"/>
        <v>0</v>
      </c>
      <c r="Y16" s="1"/>
      <c r="Z16" s="1">
        <f t="shared" si="23"/>
        <v>0</v>
      </c>
      <c r="AA16" s="1"/>
      <c r="AB16" s="1">
        <f t="shared" si="24"/>
        <v>0</v>
      </c>
      <c r="AC16" s="1"/>
      <c r="AD16" s="1"/>
      <c r="AE16" s="1"/>
      <c r="AF16" s="1"/>
      <c r="AG16" s="18"/>
      <c r="AH16" s="113"/>
      <c r="AI16" s="114"/>
      <c r="AJ16" s="11" t="s">
        <v>449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450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/>
      <c r="J17" s="1">
        <f t="shared" si="25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20"/>
        <v>0</v>
      </c>
      <c r="Q17" s="1"/>
      <c r="R17" s="1">
        <f t="shared" si="26"/>
        <v>0</v>
      </c>
      <c r="S17" s="1"/>
      <c r="T17" s="1">
        <f t="shared" si="6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>
        <v>2</v>
      </c>
      <c r="AB17" s="1">
        <f t="shared" si="24"/>
        <v>850</v>
      </c>
      <c r="AC17" s="1"/>
      <c r="AD17" s="1"/>
      <c r="AE17" s="1"/>
      <c r="AF17" s="1"/>
      <c r="AG17" s="18"/>
      <c r="AH17" s="113"/>
      <c r="AI17" s="114"/>
      <c r="AJ17" s="11" t="s">
        <v>340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451</v>
      </c>
      <c r="B18" s="14"/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/>
      <c r="J18" s="1">
        <f t="shared" si="25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20"/>
        <v>0</v>
      </c>
      <c r="Q18" s="1">
        <v>2</v>
      </c>
      <c r="R18" s="1">
        <f t="shared" si="26"/>
        <v>300</v>
      </c>
      <c r="S18" s="1"/>
      <c r="T18" s="1">
        <f t="shared" si="6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>
        <v>80</v>
      </c>
      <c r="AE18" s="1"/>
      <c r="AF18" s="1"/>
      <c r="AG18" s="18"/>
      <c r="AH18" s="113"/>
      <c r="AI18" s="114"/>
      <c r="AJ18" s="11" t="s">
        <v>428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7"/>
        <v>0</v>
      </c>
    </row>
    <row r="19" spans="1:44" ht="16.5" thickTop="1" thickBot="1" x14ac:dyDescent="0.3">
      <c r="A19" s="1" t="s">
        <v>224</v>
      </c>
      <c r="B19" s="14"/>
      <c r="C19" s="1">
        <v>2</v>
      </c>
      <c r="D19" s="1">
        <f t="shared" si="0"/>
        <v>100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6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2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13"/>
      <c r="AI19" s="114"/>
      <c r="AJ19" s="11" t="s">
        <v>428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7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6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6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6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6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6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6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5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5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5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5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5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5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5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5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5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5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5"/>
        <v>0</v>
      </c>
      <c r="S37" s="1"/>
      <c r="T37" s="1">
        <f t="shared" si="6"/>
        <v>0</v>
      </c>
      <c r="U37" s="1"/>
      <c r="V37" s="1">
        <f t="shared" ref="V37:V38" si="28"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5"/>
        <v>0</v>
      </c>
      <c r="S38" s="1"/>
      <c r="T38" s="1">
        <f t="shared" si="6"/>
        <v>0</v>
      </c>
      <c r="U38" s="1"/>
      <c r="V38" s="1">
        <f t="shared" si="28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4"/>
      <c r="AI38" s="8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09" t="s">
        <v>102</v>
      </c>
      <c r="B39" s="110"/>
      <c r="C39" s="19">
        <f t="shared" ref="C39:Q39" si="29">SUM(C5:C38)</f>
        <v>4</v>
      </c>
      <c r="D39" s="19">
        <f t="shared" si="29"/>
        <v>200</v>
      </c>
      <c r="E39" s="19">
        <f t="shared" si="29"/>
        <v>0</v>
      </c>
      <c r="F39" s="19">
        <f t="shared" si="29"/>
        <v>0</v>
      </c>
      <c r="G39" s="19">
        <f t="shared" si="29"/>
        <v>0</v>
      </c>
      <c r="H39" s="19">
        <f t="shared" si="29"/>
        <v>0</v>
      </c>
      <c r="I39" s="19">
        <f t="shared" si="29"/>
        <v>1</v>
      </c>
      <c r="J39" s="19">
        <f t="shared" si="29"/>
        <v>150</v>
      </c>
      <c r="K39" s="19">
        <f t="shared" si="29"/>
        <v>1</v>
      </c>
      <c r="L39" s="19">
        <f t="shared" si="29"/>
        <v>150</v>
      </c>
      <c r="M39" s="19">
        <f t="shared" si="29"/>
        <v>2</v>
      </c>
      <c r="N39" s="19">
        <f t="shared" si="29"/>
        <v>300</v>
      </c>
      <c r="O39" s="19">
        <f t="shared" si="29"/>
        <v>0</v>
      </c>
      <c r="P39" s="19">
        <f t="shared" si="29"/>
        <v>0</v>
      </c>
      <c r="Q39" s="19">
        <f t="shared" si="29"/>
        <v>7.5</v>
      </c>
      <c r="R39" s="19">
        <f>SUM(R5:R38)</f>
        <v>1125</v>
      </c>
      <c r="S39" s="19">
        <f t="shared" ref="S39:AG39" si="30">SUM(S5:S38)</f>
        <v>0</v>
      </c>
      <c r="T39" s="19">
        <f t="shared" si="30"/>
        <v>0</v>
      </c>
      <c r="U39" s="19">
        <f t="shared" si="30"/>
        <v>0</v>
      </c>
      <c r="V39" s="19">
        <f t="shared" si="30"/>
        <v>0</v>
      </c>
      <c r="W39" s="19">
        <f t="shared" si="30"/>
        <v>2</v>
      </c>
      <c r="X39" s="19">
        <f t="shared" si="30"/>
        <v>750</v>
      </c>
      <c r="Y39" s="19">
        <f t="shared" si="30"/>
        <v>0</v>
      </c>
      <c r="Z39" s="19">
        <f t="shared" si="30"/>
        <v>0</v>
      </c>
      <c r="AA39" s="19">
        <f t="shared" si="30"/>
        <v>11</v>
      </c>
      <c r="AB39" s="19">
        <f t="shared" si="30"/>
        <v>4675</v>
      </c>
      <c r="AC39" s="19">
        <f t="shared" si="30"/>
        <v>0</v>
      </c>
      <c r="AD39" s="19">
        <f t="shared" si="30"/>
        <v>80</v>
      </c>
      <c r="AE39" s="19">
        <f t="shared" si="30"/>
        <v>0</v>
      </c>
      <c r="AF39" s="19">
        <f t="shared" si="30"/>
        <v>0</v>
      </c>
      <c r="AG39" s="19">
        <f t="shared" si="30"/>
        <v>105</v>
      </c>
      <c r="AH39" s="39">
        <f>AA39+Y39+W39+U39+S39+Q39+O39+M39+K39+I39+G39+E39+C39</f>
        <v>28.5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1">AL7+AL5+AL8+AL10+AL11+AL13+AL14+AL15+AL16+AL17+AL18+AL19+AL20+AL21+AL22+AL23+AL24+AL25+AL27+AL28+AL29+AL30+AL31+AL32+AL33+AL34+AL36+AL35+AL37+AL6</f>
        <v>0</v>
      </c>
      <c r="AM39" s="19">
        <f t="shared" si="31"/>
        <v>1</v>
      </c>
      <c r="AN39" s="19">
        <f>AN7+AN5+AN8+AN10+AN11+AN13+AN14+AN15+AN16+AN17+AN18+AN19+AN20+AN21+AN22+AN23+AN24+AN25+AN27+AN28+AN29+AN30+AN31+AN32+AN33+AN34+AN36+AN35+AN37+AN6+AN9</f>
        <v>550</v>
      </c>
      <c r="AO39" s="19">
        <f t="shared" si="31"/>
        <v>0</v>
      </c>
      <c r="AP39" s="19">
        <f t="shared" si="31"/>
        <v>0</v>
      </c>
      <c r="AQ39" s="19">
        <f t="shared" si="31"/>
        <v>0</v>
      </c>
      <c r="AR39" s="79">
        <f t="shared" si="31"/>
        <v>0</v>
      </c>
    </row>
    <row r="40" spans="1:44" ht="15.75" thickTop="1" x14ac:dyDescent="0.25">
      <c r="AR40" s="80"/>
    </row>
    <row r="42" spans="1:44" x14ac:dyDescent="0.25">
      <c r="AI42" s="20">
        <f>AI39+AN39</f>
        <v>8085</v>
      </c>
    </row>
    <row r="47" spans="1:44" x14ac:dyDescent="0.25">
      <c r="P47" t="s">
        <v>441</v>
      </c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H5:AI37"/>
    <mergeCell ref="AH3:AH4"/>
    <mergeCell ref="AI3:AI4"/>
    <mergeCell ref="AJ3:AJ4"/>
    <mergeCell ref="AK3:AK4"/>
    <mergeCell ref="AL3:AL4"/>
    <mergeCell ref="AM3:AM4"/>
    <mergeCell ref="A39:B39"/>
    <mergeCell ref="AN3:AN4"/>
    <mergeCell ref="AO3:AO4"/>
    <mergeCell ref="AP3:AP4"/>
    <mergeCell ref="AQ3:AQ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workbookViewId="0">
      <pane xSplit="1" topLeftCell="B1" activePane="topRight" state="frozen"/>
      <selection pane="topRight" activeCell="A57" sqref="A57"/>
    </sheetView>
  </sheetViews>
  <sheetFormatPr defaultRowHeight="15" x14ac:dyDescent="0.25"/>
  <cols>
    <col min="1" max="1" width="22.5703125" customWidth="1"/>
    <col min="2" max="2" width="22.5703125" style="12" customWidth="1"/>
    <col min="3" max="7" width="9.140625" customWidth="1"/>
    <col min="8" max="8" width="12.7109375" bestFit="1" customWidth="1"/>
    <col min="9" max="9" width="9.140625" customWidth="1"/>
    <col min="10" max="10" width="15.42578125" bestFit="1" customWidth="1"/>
    <col min="11" max="15" width="9.140625" customWidth="1"/>
    <col min="16" max="16" width="12.7109375" bestFit="1" customWidth="1"/>
    <col min="17" max="17" width="9.140625" customWidth="1"/>
    <col min="18" max="18" width="13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5" width="7.7109375" bestFit="1" customWidth="1"/>
    <col min="26" max="26" width="7.85546875" customWidth="1"/>
    <col min="27" max="27" width="10.85546875" customWidth="1"/>
    <col min="28" max="28" width="12.7109375" bestFit="1" customWidth="1"/>
    <col min="29" max="29" width="19" style="20" customWidth="1"/>
    <col min="30" max="33" width="15.7109375" customWidth="1"/>
    <col min="34" max="34" width="15.7109375" style="20" customWidth="1"/>
    <col min="35" max="35" width="15.7109375" customWidth="1"/>
    <col min="36" max="36" width="36.42578125" style="12" bestFit="1" customWidth="1"/>
    <col min="37" max="37" width="11" customWidth="1"/>
    <col min="40" max="40" width="14.5703125" bestFit="1" customWidth="1"/>
  </cols>
  <sheetData>
    <row r="1" spans="1:42" ht="15" customHeight="1" x14ac:dyDescent="0.25">
      <c r="A1" s="108">
        <v>41254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15.7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99" t="s">
        <v>20</v>
      </c>
      <c r="AD3" s="103" t="s">
        <v>38</v>
      </c>
      <c r="AE3" s="104"/>
      <c r="AF3" s="104"/>
      <c r="AG3" s="105"/>
      <c r="AH3" s="21"/>
      <c r="AI3" s="101" t="s">
        <v>3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" t="s">
        <v>16</v>
      </c>
      <c r="Z4" s="9" t="s">
        <v>3</v>
      </c>
      <c r="AA4" s="98"/>
      <c r="AB4" s="98"/>
      <c r="AC4" s="100"/>
      <c r="AD4" s="10" t="s">
        <v>37</v>
      </c>
      <c r="AE4" s="10" t="s">
        <v>34</v>
      </c>
      <c r="AF4" s="10" t="s">
        <v>35</v>
      </c>
      <c r="AG4" s="10" t="s">
        <v>36</v>
      </c>
      <c r="AH4" s="22" t="s">
        <v>79</v>
      </c>
      <c r="AI4" s="102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60</v>
      </c>
      <c r="B5" s="13">
        <v>9436598180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1</v>
      </c>
      <c r="J5" s="1">
        <f>PRODUCT(I5*300)*0.5</f>
        <v>150</v>
      </c>
      <c r="K5" s="1"/>
      <c r="L5" s="1">
        <f>PRODUCT(K5*300)*0.5</f>
        <v>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8">
        <f>AB5+Z5+X5+V5+T5+R5+P5+N5+L5+J5+H5+F5+D5</f>
        <v>150</v>
      </c>
      <c r="AD5" s="1"/>
      <c r="AE5" s="1"/>
      <c r="AF5" s="1"/>
      <c r="AG5" s="1"/>
      <c r="AH5" s="18"/>
      <c r="AI5" s="1">
        <f>AD5+AE5+AF5+AG5</f>
        <v>0</v>
      </c>
      <c r="AJ5" s="11" t="s">
        <v>61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62</v>
      </c>
      <c r="B6" s="13">
        <v>9293738536</v>
      </c>
      <c r="C6" s="1"/>
      <c r="D6" s="1">
        <f t="shared" ref="D6:D36" si="0">PRODUCT(C6*50)</f>
        <v>0</v>
      </c>
      <c r="E6" s="1"/>
      <c r="F6" s="1">
        <f t="shared" ref="F6:F36" si="1">PRODUCT(E6*50)</f>
        <v>0</v>
      </c>
      <c r="G6" s="1"/>
      <c r="H6" s="1">
        <f>PRODUCT(G6*250)</f>
        <v>0</v>
      </c>
      <c r="I6" s="1">
        <v>2</v>
      </c>
      <c r="J6" s="1">
        <f t="shared" ref="J6:J36" si="2">PRODUCT(I6*300)*0.5</f>
        <v>300</v>
      </c>
      <c r="K6" s="1"/>
      <c r="L6" s="1">
        <f t="shared" ref="L6:L36" si="3">PRODUCT(K6*300)*0.5</f>
        <v>0</v>
      </c>
      <c r="M6" s="1"/>
      <c r="N6" s="1">
        <f t="shared" ref="N6:N36" si="4">PRODUCT(M6*300)*0.5</f>
        <v>0</v>
      </c>
      <c r="O6" s="1"/>
      <c r="P6" s="1">
        <f t="shared" ref="P6:P36" si="5">PRODUCT(O6*300)*0.5</f>
        <v>0</v>
      </c>
      <c r="Q6" s="1"/>
      <c r="R6" s="1">
        <f t="shared" ref="R6:R36" si="6">PRODUCT(Q6*300)*0.5</f>
        <v>0</v>
      </c>
      <c r="S6" s="1"/>
      <c r="T6" s="1">
        <f t="shared" ref="T6:T36" si="7">PRODUCT(S6*550)*0.5</f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8"/>
      <c r="AI6" s="1">
        <f t="shared" ref="AI6:AI36" si="13">AD6+AE6+AF6+AG6</f>
        <v>0</v>
      </c>
      <c r="AJ6" s="11" t="s">
        <v>73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63</v>
      </c>
      <c r="B7" s="13">
        <v>9196371188</v>
      </c>
      <c r="C7" s="1"/>
      <c r="D7" s="1">
        <f t="shared" si="0"/>
        <v>0</v>
      </c>
      <c r="E7" s="1"/>
      <c r="F7" s="1">
        <f t="shared" si="1"/>
        <v>0</v>
      </c>
      <c r="G7" s="1"/>
      <c r="H7" s="1">
        <f t="shared" ref="H7:H36" si="17">PRODUCT(G7*250)</f>
        <v>0</v>
      </c>
      <c r="I7" s="1"/>
      <c r="J7" s="1">
        <f t="shared" si="2"/>
        <v>0</v>
      </c>
      <c r="K7" s="1"/>
      <c r="L7" s="1">
        <f t="shared" si="3"/>
        <v>0</v>
      </c>
      <c r="M7" s="1"/>
      <c r="N7" s="1">
        <f t="shared" si="4"/>
        <v>0</v>
      </c>
      <c r="O7" s="1"/>
      <c r="P7" s="1">
        <f t="shared" si="5"/>
        <v>0</v>
      </c>
      <c r="Q7" s="1">
        <v>1</v>
      </c>
      <c r="R7" s="1">
        <f t="shared" si="6"/>
        <v>150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8"/>
      <c r="AI7" s="1">
        <f t="shared" si="13"/>
        <v>0</v>
      </c>
      <c r="AJ7" s="11" t="s">
        <v>61</v>
      </c>
      <c r="AK7" s="1"/>
      <c r="AL7" s="1">
        <f t="shared" si="14"/>
        <v>0</v>
      </c>
      <c r="AM7" s="1">
        <v>1</v>
      </c>
      <c r="AN7" s="1">
        <f t="shared" si="15"/>
        <v>550</v>
      </c>
      <c r="AO7" s="1"/>
      <c r="AP7" s="1">
        <f t="shared" si="16"/>
        <v>0</v>
      </c>
    </row>
    <row r="8" spans="1:42" ht="16.5" thickTop="1" thickBot="1" x14ac:dyDescent="0.3">
      <c r="A8" s="1" t="s">
        <v>67</v>
      </c>
      <c r="B8" s="14"/>
      <c r="C8" s="1"/>
      <c r="D8" s="1">
        <f>PRODUCT(C8*50)</f>
        <v>0</v>
      </c>
      <c r="E8" s="1"/>
      <c r="F8" s="1">
        <f>PRODUCT(E8*50)</f>
        <v>0</v>
      </c>
      <c r="G8" s="1"/>
      <c r="H8" s="1">
        <f>PRODUCT(G8*250)</f>
        <v>0</v>
      </c>
      <c r="I8" s="1">
        <v>2</v>
      </c>
      <c r="J8" s="1">
        <f>PRODUCT(I8*300)*0.5</f>
        <v>300</v>
      </c>
      <c r="K8" s="1"/>
      <c r="L8" s="1">
        <f>PRODUCT(K8*300)*0.5</f>
        <v>0</v>
      </c>
      <c r="M8" s="1"/>
      <c r="N8" s="1">
        <f>PRODUCT(M8*300)*0.5</f>
        <v>0</v>
      </c>
      <c r="O8" s="1"/>
      <c r="P8" s="1">
        <f>PRODUCT(O8*300)*0.5</f>
        <v>0</v>
      </c>
      <c r="Q8" s="1"/>
      <c r="R8" s="1">
        <f>PRODUCT(Q8*300)*0.5</f>
        <v>0</v>
      </c>
      <c r="S8" s="1"/>
      <c r="T8" s="1">
        <f>PRODUCT(S8*550)*0.5</f>
        <v>0</v>
      </c>
      <c r="U8" s="1"/>
      <c r="V8" s="1">
        <f>PRODUCT(U8*650)*0.5</f>
        <v>0</v>
      </c>
      <c r="W8" s="1"/>
      <c r="X8" s="1">
        <f>PRODUCT(W8*750)*0.5</f>
        <v>0</v>
      </c>
      <c r="Y8" s="1"/>
      <c r="Z8" s="1">
        <f>PRODUCT(Y8*400)*0.5</f>
        <v>0</v>
      </c>
      <c r="AA8" s="1"/>
      <c r="AB8" s="1">
        <f>PRODUCT(AA8*850)*0.5</f>
        <v>0</v>
      </c>
      <c r="AC8" s="18">
        <f>AB8+Z8+X8+V8+T8+R8+P8+N8+L8+J8+H8+F8+D8</f>
        <v>300</v>
      </c>
      <c r="AD8" s="1"/>
      <c r="AE8" s="1"/>
      <c r="AF8" s="1"/>
      <c r="AG8" s="1"/>
      <c r="AH8" s="18"/>
      <c r="AI8" s="1">
        <f>AD8+AE8+AF8+AG8</f>
        <v>0</v>
      </c>
      <c r="AJ8" s="11" t="s">
        <v>68</v>
      </c>
      <c r="AK8" s="1"/>
      <c r="AL8" s="1">
        <f>PRODUCT(AK8*145)</f>
        <v>0</v>
      </c>
      <c r="AM8" s="1"/>
      <c r="AN8" s="1">
        <f>PRODUCT(AM8*550)</f>
        <v>0</v>
      </c>
      <c r="AO8" s="1"/>
      <c r="AP8" s="1">
        <f>PRODUCT(AO8*250)</f>
        <v>0</v>
      </c>
    </row>
    <row r="9" spans="1:42" ht="16.5" thickTop="1" thickBot="1" x14ac:dyDescent="0.3">
      <c r="A9" s="1" t="s">
        <v>64</v>
      </c>
      <c r="B9" s="13"/>
      <c r="C9" s="1"/>
      <c r="D9" s="1">
        <f t="shared" si="0"/>
        <v>0</v>
      </c>
      <c r="E9" s="1"/>
      <c r="F9" s="1">
        <f t="shared" si="1"/>
        <v>0</v>
      </c>
      <c r="G9" s="1">
        <v>1</v>
      </c>
      <c r="H9" s="1">
        <f t="shared" si="17"/>
        <v>250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250</v>
      </c>
      <c r="AD9" s="1"/>
      <c r="AE9" s="1"/>
      <c r="AF9" s="1"/>
      <c r="AG9" s="1"/>
      <c r="AH9" s="18"/>
      <c r="AI9" s="1">
        <f t="shared" si="13"/>
        <v>0</v>
      </c>
      <c r="AJ9" s="11" t="s">
        <v>69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66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>PRODUCT(I10*300)*0.5</f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>PRODUCT(S10*550)*0.5</f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8">
        <f>AB10+Z10+X10+V10+T10+R10+P10+N10+L10+J10+H10+F10+D10</f>
        <v>150</v>
      </c>
      <c r="AD10" s="1"/>
      <c r="AE10" s="1"/>
      <c r="AF10" s="1"/>
      <c r="AG10" s="1"/>
      <c r="AH10" s="18"/>
      <c r="AI10" s="1">
        <f>AD10+AE10+AF10+AG10</f>
        <v>0</v>
      </c>
      <c r="AJ10" s="11" t="s">
        <v>70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65</v>
      </c>
      <c r="B11" s="13">
        <v>9326008189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7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150</v>
      </c>
      <c r="AD11" s="1"/>
      <c r="AE11" s="1"/>
      <c r="AF11" s="1"/>
      <c r="AG11" s="1"/>
      <c r="AH11" s="18"/>
      <c r="AI11" s="1">
        <f t="shared" si="13"/>
        <v>0</v>
      </c>
      <c r="AJ11" s="11" t="s">
        <v>52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7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f t="shared" si="6"/>
        <v>150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150</v>
      </c>
      <c r="AD12" s="1"/>
      <c r="AE12" s="1"/>
      <c r="AF12" s="1"/>
      <c r="AG12" s="1"/>
      <c r="AH12" s="18"/>
      <c r="AI12" s="1">
        <f t="shared" si="13"/>
        <v>0</v>
      </c>
      <c r="AJ12" s="11" t="s">
        <v>72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74</v>
      </c>
      <c r="B13" s="13">
        <v>9234161786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7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6"/>
        <v>0</v>
      </c>
      <c r="S13" s="1">
        <v>1</v>
      </c>
      <c r="T13" s="1">
        <f t="shared" si="7"/>
        <v>275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275</v>
      </c>
      <c r="AD13" s="1"/>
      <c r="AE13" s="1"/>
      <c r="AF13" s="1"/>
      <c r="AG13" s="1"/>
      <c r="AH13" s="18"/>
      <c r="AI13" s="1">
        <f t="shared" si="13"/>
        <v>0</v>
      </c>
      <c r="AJ13" s="11" t="s">
        <v>61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75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7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>
        <v>2</v>
      </c>
      <c r="T14" s="1">
        <f t="shared" si="7"/>
        <v>550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550</v>
      </c>
      <c r="AD14" s="1"/>
      <c r="AE14" s="1"/>
      <c r="AF14" s="1"/>
      <c r="AG14" s="1"/>
      <c r="AH14" s="18">
        <v>30</v>
      </c>
      <c r="AI14" s="1">
        <v>30</v>
      </c>
      <c r="AJ14" s="11" t="s">
        <v>76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 t="s">
        <v>77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7"/>
        <v>0</v>
      </c>
      <c r="I15" s="1">
        <v>2</v>
      </c>
      <c r="J15" s="1">
        <f t="shared" si="2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300</v>
      </c>
      <c r="AD15" s="1"/>
      <c r="AE15" s="1"/>
      <c r="AF15" s="1"/>
      <c r="AG15" s="1"/>
      <c r="AH15" s="18"/>
      <c r="AI15" s="1">
        <f t="shared" si="13"/>
        <v>0</v>
      </c>
      <c r="AJ15" s="11" t="s">
        <v>81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 t="s">
        <v>78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7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>
        <v>1</v>
      </c>
      <c r="T16" s="1">
        <f t="shared" si="7"/>
        <v>275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275</v>
      </c>
      <c r="AD16" s="1"/>
      <c r="AE16" s="1"/>
      <c r="AF16" s="1"/>
      <c r="AG16" s="1"/>
      <c r="AH16" s="18">
        <v>15</v>
      </c>
      <c r="AI16" s="1">
        <v>15</v>
      </c>
      <c r="AJ16" s="11" t="s">
        <v>70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 t="s">
        <v>82</v>
      </c>
      <c r="B17" s="14">
        <v>9173205808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7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>
        <v>1</v>
      </c>
      <c r="P17" s="1">
        <f t="shared" si="5"/>
        <v>150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300</v>
      </c>
      <c r="AD17" s="1"/>
      <c r="AE17" s="1"/>
      <c r="AF17" s="1"/>
      <c r="AG17" s="1"/>
      <c r="AH17" s="18"/>
      <c r="AI17" s="1">
        <f t="shared" si="13"/>
        <v>0</v>
      </c>
      <c r="AJ17" s="11" t="s">
        <v>86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 t="s">
        <v>83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7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/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8">
        <f t="shared" si="12"/>
        <v>425</v>
      </c>
      <c r="AD18" s="1"/>
      <c r="AE18" s="1"/>
      <c r="AF18" s="1"/>
      <c r="AG18" s="1"/>
      <c r="AH18" s="18"/>
      <c r="AI18" s="1">
        <f t="shared" si="13"/>
        <v>0</v>
      </c>
      <c r="AJ18" s="11" t="s">
        <v>52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 t="s">
        <v>84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7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150</v>
      </c>
      <c r="AD19" s="1"/>
      <c r="AE19" s="1"/>
      <c r="AF19" s="1"/>
      <c r="AG19" s="1"/>
      <c r="AH19" s="18"/>
      <c r="AI19" s="1">
        <f t="shared" si="13"/>
        <v>0</v>
      </c>
      <c r="AJ19" s="11" t="s">
        <v>69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 t="s">
        <v>87</v>
      </c>
      <c r="B20" s="14">
        <v>9277037494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7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>
        <v>2</v>
      </c>
      <c r="R20" s="1">
        <f t="shared" si="6"/>
        <v>300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300</v>
      </c>
      <c r="AD20" s="1"/>
      <c r="AE20" s="1"/>
      <c r="AF20" s="1"/>
      <c r="AG20" s="1"/>
      <c r="AH20" s="18"/>
      <c r="AI20" s="1">
        <f t="shared" si="13"/>
        <v>0</v>
      </c>
      <c r="AJ20" s="11"/>
      <c r="AK20" s="1" t="s">
        <v>85</v>
      </c>
      <c r="AL20" s="1"/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 t="s">
        <v>88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7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150</v>
      </c>
      <c r="AD21" s="1"/>
      <c r="AE21" s="1"/>
      <c r="AF21" s="1"/>
      <c r="AG21" s="1"/>
      <c r="AH21" s="18"/>
      <c r="AI21" s="1">
        <f t="shared" si="13"/>
        <v>0</v>
      </c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 t="s">
        <v>91</v>
      </c>
      <c r="B22" s="14">
        <v>9053438171</v>
      </c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7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50</v>
      </c>
      <c r="AD22" s="1"/>
      <c r="AE22" s="1"/>
      <c r="AF22" s="1"/>
      <c r="AG22" s="1"/>
      <c r="AH22" s="18"/>
      <c r="AI22" s="1">
        <f t="shared" si="13"/>
        <v>0</v>
      </c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 t="s">
        <v>92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7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2</v>
      </c>
      <c r="R23" s="1">
        <f t="shared" si="6"/>
        <v>300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300</v>
      </c>
      <c r="AD23" s="1"/>
      <c r="AE23" s="1"/>
      <c r="AF23" s="1"/>
      <c r="AG23" s="1"/>
      <c r="AH23" s="18"/>
      <c r="AI23" s="1">
        <f t="shared" si="13"/>
        <v>0</v>
      </c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7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8"/>
      <c r="AI24" s="1">
        <f t="shared" si="13"/>
        <v>0</v>
      </c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7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8"/>
      <c r="AI25" s="1">
        <f t="shared" si="13"/>
        <v>0</v>
      </c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7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8"/>
      <c r="AI26" s="1">
        <f t="shared" si="13"/>
        <v>0</v>
      </c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7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8"/>
      <c r="AI27" s="1">
        <f t="shared" si="13"/>
        <v>0</v>
      </c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7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8"/>
      <c r="AI28" s="1">
        <f t="shared" si="13"/>
        <v>0</v>
      </c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7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8"/>
      <c r="AI29" s="1">
        <f t="shared" si="13"/>
        <v>0</v>
      </c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7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8"/>
      <c r="AI30" s="1">
        <f t="shared" si="13"/>
        <v>0</v>
      </c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7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8"/>
      <c r="AI31" s="1">
        <f t="shared" si="13"/>
        <v>0</v>
      </c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7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8"/>
      <c r="AI32" s="1">
        <f t="shared" si="13"/>
        <v>0</v>
      </c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7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8"/>
      <c r="AI33" s="1">
        <f t="shared" si="13"/>
        <v>0</v>
      </c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7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8"/>
      <c r="AI34" s="1">
        <f t="shared" si="13"/>
        <v>0</v>
      </c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7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8"/>
      <c r="AI35" s="1">
        <f t="shared" si="13"/>
        <v>0</v>
      </c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7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ref="V36" si="18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8"/>
      <c r="AI36" s="1">
        <f t="shared" si="13"/>
        <v>0</v>
      </c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s="20" customFormat="1" ht="24" customHeight="1" thickTop="1" thickBot="1" x14ac:dyDescent="0.4">
      <c r="A37" s="109" t="s">
        <v>80</v>
      </c>
      <c r="B37" s="110"/>
      <c r="C37" s="34">
        <f t="shared" ref="C37:AC37" si="19">C5+C6+C7+C9+C11+C10+C8+C12+C13+C14+C15+C16+C17+C18+C19+C20+C21+C22+C23+C24+C25+C26+C27+C28+C29+C30+C31+C32+C33+C34+C35+C36</f>
        <v>1</v>
      </c>
      <c r="D37" s="33">
        <v>50</v>
      </c>
      <c r="E37" s="34">
        <f t="shared" si="19"/>
        <v>0</v>
      </c>
      <c r="F37" s="33">
        <f t="shared" si="19"/>
        <v>0</v>
      </c>
      <c r="G37" s="34">
        <f t="shared" si="19"/>
        <v>1</v>
      </c>
      <c r="H37" s="33">
        <f t="shared" si="19"/>
        <v>250</v>
      </c>
      <c r="I37" s="34">
        <v>10</v>
      </c>
      <c r="J37" s="33">
        <f t="shared" si="19"/>
        <v>1500</v>
      </c>
      <c r="K37" s="34">
        <f t="shared" si="19"/>
        <v>0</v>
      </c>
      <c r="L37" s="33">
        <f t="shared" si="19"/>
        <v>0</v>
      </c>
      <c r="M37" s="34">
        <f t="shared" si="19"/>
        <v>0</v>
      </c>
      <c r="N37" s="33">
        <f t="shared" si="19"/>
        <v>0</v>
      </c>
      <c r="O37" s="34">
        <f t="shared" si="19"/>
        <v>1</v>
      </c>
      <c r="P37" s="33">
        <f t="shared" si="19"/>
        <v>150</v>
      </c>
      <c r="Q37" s="34">
        <f t="shared" si="19"/>
        <v>8</v>
      </c>
      <c r="R37" s="33">
        <f t="shared" si="19"/>
        <v>1200</v>
      </c>
      <c r="S37" s="34">
        <f t="shared" si="19"/>
        <v>4</v>
      </c>
      <c r="T37" s="33">
        <f t="shared" si="19"/>
        <v>1100</v>
      </c>
      <c r="U37" s="34">
        <f t="shared" si="19"/>
        <v>0</v>
      </c>
      <c r="V37" s="33">
        <f t="shared" si="19"/>
        <v>0</v>
      </c>
      <c r="W37" s="34">
        <f t="shared" si="19"/>
        <v>0</v>
      </c>
      <c r="X37" s="19">
        <f t="shared" si="19"/>
        <v>0</v>
      </c>
      <c r="Y37" s="28">
        <f t="shared" si="19"/>
        <v>0</v>
      </c>
      <c r="Z37" s="19">
        <f t="shared" si="19"/>
        <v>0</v>
      </c>
      <c r="AA37" s="34">
        <f t="shared" si="19"/>
        <v>1</v>
      </c>
      <c r="AB37" s="33">
        <f t="shared" si="19"/>
        <v>425</v>
      </c>
      <c r="AC37" s="33">
        <f t="shared" si="19"/>
        <v>4675</v>
      </c>
      <c r="AD37" s="33">
        <f>AD5+AD6+AD7+AD9+AD11+AD10+AD8+AD12+AD13+AD15+AD14+AD16+AD17+AD18+AD19+AD20+AD21+AD22+AD24+AD23+AD25+AD26+AD27+AD28+AD29+AD30+AD31+AD32+AD33+AD34+AD35+AD36</f>
        <v>0</v>
      </c>
      <c r="AE37" s="33">
        <f>AE5+AE6+AE7+AE9+AE11+AE10+AE8+AE12+AE13+AE15+AE14+AE16+AE17+AE18+AE19+AE20+AE21+AE22+AE24+AE23+AE25+AE26+AE27+AE28+AE29+AE30+AE31+AE32+AE33+AE34+AE35+AE36</f>
        <v>0</v>
      </c>
      <c r="AF37" s="33">
        <f>AF5+AF6+AF7+AF9+AF11+AF10+AF8+AF12+AF13+AF15+AF14+AF16+AF17+AF18+AF19+AF20+AF21+AF22+AF24+AF23+AF25+AF26+AF27+AF28+AF29+AF30+AF31+AF32+AF33+AF34+AF35+AF36</f>
        <v>0</v>
      </c>
      <c r="AG37" s="33">
        <f>AG5+AG6+AG7+AG9+AG11+AG10+AG8+AG12+AG13+AG15+AG14+AG16+AG17+AG18+AG19+AG20+AG21+AG22+AG24+AG23+AG25+AG26+AG27+AG28+AG29+AG30+AG31+AG32+AG33+AG34+AG35+AG36</f>
        <v>0</v>
      </c>
      <c r="AH37" s="33">
        <f>AH5+AH6+AH7+AH9+AH11+AH10+AH8+AH12+AH13+AH15+AH14+AH16+AH17+AH18+AH19+AH20+AH21+AH22+AH24+AH23+AH25+AH26+AH27+AH28+AH29+AH30+AH31+AH32+AH33+AH34+AH35+AH36</f>
        <v>45</v>
      </c>
      <c r="AI37" s="33">
        <f>AC37+AD37+AE37+AF37+AG37+AH37+AH37</f>
        <v>4765</v>
      </c>
      <c r="AJ37" s="35" t="s">
        <v>33</v>
      </c>
      <c r="AK37" s="33"/>
      <c r="AL37" s="33"/>
      <c r="AM37" s="33">
        <f>AM5+AM6+AM7+AM9+AM11+AM10+AM8+AM12+AM13+AM14+AM15+AM16+AM17+AM18+AM19+AM20+AM21+AM22+AM23+AM24+AM25+AM26+AM27+AM28+AM29+AM30+AM31+AM32+AM33+AM34+AM35+AM36</f>
        <v>1</v>
      </c>
      <c r="AN37" s="33">
        <f>AN5+AN6+AN7+AN9+AN11+AN10+AN8+AN12+AN13+AN14+AN15+AN16+AN17+AN18+AN19+AN20+AN21+AN22+AN23+AN24+AN25+AN26+AN27+AN28+AN29+AN30+AN31+AN32+AN33+AN34+AN35+AN36</f>
        <v>550</v>
      </c>
      <c r="AO37" s="33">
        <f>AO5+AO6+AO7+AO9+AO11+AO10+AO8+AO12+AO13+AO14+AO15+AO16+AO17+AO18+AO19+AO20+AO21+AO22+AO23+AO24+AO25+AO26+AO27+AO28+AO29+AO30+AO31+AO32+AO33+AO34+AO35+AO36</f>
        <v>0</v>
      </c>
      <c r="AP37" s="33">
        <f>AP5+AP6+AP7+AP9+AP11+AP10+AP8+AP12+AP13+AP14+AP15+AP16+AP17+AP18+AP19+AP20+AP21+AP22+AP23+AP24+AP25+AP26+AP27+AP28+AP29+AP30+AP31+AP32+AP33+AP34+AP35+AP36</f>
        <v>0</v>
      </c>
    </row>
    <row r="38" spans="1:42" ht="15.75" thickTop="1" x14ac:dyDescent="0.25"/>
    <row r="49" spans="1:1" x14ac:dyDescent="0.25">
      <c r="A49">
        <v>3</v>
      </c>
    </row>
    <row r="50" spans="1:1" x14ac:dyDescent="0.25">
      <c r="A50" s="68" t="s">
        <v>347</v>
      </c>
    </row>
  </sheetData>
  <mergeCells count="20">
    <mergeCell ref="A37:B37"/>
    <mergeCell ref="AD3:AG3"/>
    <mergeCell ref="AI3:AI4"/>
    <mergeCell ref="AJ3:AJ4"/>
    <mergeCell ref="AK3:AK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N3:AN4"/>
    <mergeCell ref="AO3:AO4"/>
    <mergeCell ref="AP3:AP4"/>
    <mergeCell ref="AL3:AL4"/>
    <mergeCell ref="AM3:AM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workbookViewId="0">
      <pane xSplit="1" topLeftCell="B1" activePane="topRight" state="frozen"/>
      <selection pane="topRight" activeCell="AJ17" sqref="AJ17"/>
    </sheetView>
  </sheetViews>
  <sheetFormatPr defaultRowHeight="15" x14ac:dyDescent="0.25"/>
  <cols>
    <col min="1" max="1" width="22.5703125" customWidth="1"/>
    <col min="2" max="2" width="22.5703125" style="12" customWidth="1"/>
    <col min="3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9.140625" customWidth="1"/>
    <col min="18" max="18" width="12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08" t="s">
        <v>165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15.7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31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30" t="s">
        <v>16</v>
      </c>
      <c r="Z4" s="30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32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89</v>
      </c>
      <c r="B5" s="13"/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2</v>
      </c>
      <c r="J5" s="1">
        <f>PRODUCT(I5*300)*0.5</f>
        <v>300</v>
      </c>
      <c r="K5" s="1">
        <v>2</v>
      </c>
      <c r="L5" s="1">
        <f>PRODUCT(K5*300)*0.5</f>
        <v>300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 t="shared" ref="T5:T36" si="0"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"/>
      <c r="AD5" s="1"/>
      <c r="AE5" s="1"/>
      <c r="AF5" s="1"/>
      <c r="AG5" s="18"/>
      <c r="AH5" s="111"/>
      <c r="AI5" s="112"/>
      <c r="AJ5" s="11" t="s">
        <v>90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94</v>
      </c>
      <c r="B6" s="13"/>
      <c r="C6" s="1"/>
      <c r="D6" s="1">
        <f t="shared" ref="D6:D36" si="1">PRODUCT(C6*50)</f>
        <v>0</v>
      </c>
      <c r="E6" s="1"/>
      <c r="F6" s="1">
        <f t="shared" ref="F6:F36" si="2">PRODUCT(E6*50)</f>
        <v>0</v>
      </c>
      <c r="G6" s="1"/>
      <c r="H6" s="1">
        <f>PRODUCT(G6*250)</f>
        <v>0</v>
      </c>
      <c r="I6" s="1">
        <v>2</v>
      </c>
      <c r="J6" s="1">
        <f t="shared" ref="J6:J36" si="3">PRODUCT(I6*300)*0.5</f>
        <v>300</v>
      </c>
      <c r="K6" s="1"/>
      <c r="L6" s="1">
        <f t="shared" ref="L6:L36" si="4">PRODUCT(K6*300)*0.5</f>
        <v>0</v>
      </c>
      <c r="M6" s="1"/>
      <c r="N6" s="1">
        <f t="shared" ref="N6:N36" si="5">PRODUCT(M6*300)*0.5</f>
        <v>0</v>
      </c>
      <c r="O6" s="1"/>
      <c r="P6" s="1">
        <f t="shared" ref="P6:P36" si="6">PRODUCT(O6*300)*0.5</f>
        <v>0</v>
      </c>
      <c r="Q6" s="1"/>
      <c r="R6" s="1">
        <f t="shared" ref="R6:R36" si="7">PRODUCT(Q6*300)*0.5</f>
        <v>0</v>
      </c>
      <c r="S6" s="1"/>
      <c r="T6" s="1">
        <f t="shared" si="0"/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"/>
      <c r="AD6" s="1"/>
      <c r="AE6" s="1"/>
      <c r="AF6" s="1"/>
      <c r="AG6" s="18"/>
      <c r="AH6" s="113"/>
      <c r="AI6" s="114"/>
      <c r="AJ6" s="11" t="s">
        <v>90</v>
      </c>
      <c r="AK6" s="1"/>
      <c r="AL6" s="1">
        <f t="shared" ref="AL6:AL36" si="12">PRODUCT(AK6*145)</f>
        <v>0</v>
      </c>
      <c r="AM6" s="1"/>
      <c r="AN6" s="1">
        <f t="shared" ref="AN6:AN36" si="13">PRODUCT(AM6*550)</f>
        <v>0</v>
      </c>
      <c r="AO6" s="1"/>
      <c r="AP6" s="1">
        <f t="shared" ref="AP6:AP36" si="14">PRODUCT(AO6*250)</f>
        <v>0</v>
      </c>
    </row>
    <row r="7" spans="1:42" ht="16.5" thickTop="1" thickBot="1" x14ac:dyDescent="0.3">
      <c r="A7" s="1" t="s">
        <v>109</v>
      </c>
      <c r="B7" s="13"/>
      <c r="C7" s="1"/>
      <c r="D7" s="1">
        <f t="shared" si="1"/>
        <v>0</v>
      </c>
      <c r="E7" s="1"/>
      <c r="F7" s="1">
        <f t="shared" si="2"/>
        <v>0</v>
      </c>
      <c r="G7" s="1"/>
      <c r="H7" s="1">
        <f t="shared" ref="H7:H36" si="15">PRODUCT(G7*250)</f>
        <v>0</v>
      </c>
      <c r="I7" s="1"/>
      <c r="J7" s="1">
        <f t="shared" si="3"/>
        <v>0</v>
      </c>
      <c r="K7" s="1"/>
      <c r="L7" s="1">
        <f t="shared" si="4"/>
        <v>0</v>
      </c>
      <c r="M7" s="1"/>
      <c r="N7" s="1">
        <f t="shared" si="5"/>
        <v>0</v>
      </c>
      <c r="O7" s="1"/>
      <c r="P7" s="1">
        <f t="shared" si="6"/>
        <v>0</v>
      </c>
      <c r="Q7" s="1"/>
      <c r="R7" s="1">
        <f t="shared" si="7"/>
        <v>0</v>
      </c>
      <c r="S7" s="1"/>
      <c r="T7" s="1">
        <f t="shared" si="0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"/>
      <c r="AD7" s="1"/>
      <c r="AE7" s="1"/>
      <c r="AF7" s="1"/>
      <c r="AG7" s="18"/>
      <c r="AH7" s="113"/>
      <c r="AI7" s="114"/>
      <c r="AJ7" s="40" t="s">
        <v>97</v>
      </c>
      <c r="AK7" s="1">
        <v>1</v>
      </c>
      <c r="AL7" s="1">
        <f t="shared" si="12"/>
        <v>145</v>
      </c>
      <c r="AM7" s="1"/>
      <c r="AN7" s="1">
        <f t="shared" si="13"/>
        <v>0</v>
      </c>
      <c r="AO7" s="1"/>
      <c r="AP7" s="1">
        <f t="shared" si="14"/>
        <v>0</v>
      </c>
    </row>
    <row r="8" spans="1:42" ht="16.5" thickTop="1" thickBot="1" x14ac:dyDescent="0.3">
      <c r="A8" s="1" t="s">
        <v>107</v>
      </c>
      <c r="B8" s="13"/>
      <c r="C8" s="1"/>
      <c r="D8" s="1">
        <f t="shared" si="1"/>
        <v>0</v>
      </c>
      <c r="E8" s="1"/>
      <c r="F8" s="1">
        <f t="shared" si="2"/>
        <v>0</v>
      </c>
      <c r="G8" s="1"/>
      <c r="H8" s="1">
        <f t="shared" si="15"/>
        <v>0</v>
      </c>
      <c r="I8" s="1"/>
      <c r="J8" s="1">
        <f t="shared" si="3"/>
        <v>0</v>
      </c>
      <c r="K8" s="1"/>
      <c r="L8" s="1">
        <f t="shared" si="4"/>
        <v>0</v>
      </c>
      <c r="M8" s="1"/>
      <c r="N8" s="1">
        <f t="shared" si="5"/>
        <v>0</v>
      </c>
      <c r="O8" s="1"/>
      <c r="P8" s="1">
        <f t="shared" si="6"/>
        <v>0</v>
      </c>
      <c r="Q8" s="1"/>
      <c r="R8" s="1">
        <f t="shared" si="7"/>
        <v>0</v>
      </c>
      <c r="S8" s="1">
        <v>2</v>
      </c>
      <c r="T8" s="1">
        <f t="shared" si="0"/>
        <v>550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>
        <v>15</v>
      </c>
      <c r="AH8" s="113"/>
      <c r="AI8" s="114"/>
      <c r="AJ8" s="11" t="s">
        <v>99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98</v>
      </c>
      <c r="B9" s="14"/>
      <c r="C9" s="1"/>
      <c r="D9" s="1">
        <f t="shared" si="1"/>
        <v>0</v>
      </c>
      <c r="E9" s="1">
        <v>3</v>
      </c>
      <c r="F9" s="1">
        <f>PRODUCT(E9*50)</f>
        <v>150</v>
      </c>
      <c r="G9" s="1"/>
      <c r="H9" s="1">
        <f>PRODUCT(G9*250)</f>
        <v>0</v>
      </c>
      <c r="I9" s="1"/>
      <c r="J9" s="1">
        <f t="shared" si="3"/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0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13"/>
      <c r="AI9" s="114"/>
      <c r="AJ9" s="11" t="s">
        <v>108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100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0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101</v>
      </c>
      <c r="B11" s="13"/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15"/>
        <v>0</v>
      </c>
      <c r="I11" s="1"/>
      <c r="J11" s="1">
        <f t="shared" si="3"/>
        <v>0</v>
      </c>
      <c r="K11" s="1"/>
      <c r="L11" s="1">
        <f t="shared" si="4"/>
        <v>0</v>
      </c>
      <c r="M11" s="1"/>
      <c r="N11" s="1">
        <f t="shared" si="5"/>
        <v>0</v>
      </c>
      <c r="O11" s="1"/>
      <c r="P11" s="1">
        <f t="shared" si="6"/>
        <v>0</v>
      </c>
      <c r="Q11" s="1">
        <v>1</v>
      </c>
      <c r="R11" s="1">
        <f t="shared" si="7"/>
        <v>150</v>
      </c>
      <c r="S11" s="1"/>
      <c r="T11" s="1">
        <f t="shared" si="0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13"/>
      <c r="AI11" s="114"/>
      <c r="AJ11" s="11" t="s">
        <v>108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110</v>
      </c>
      <c r="B12" s="13"/>
      <c r="C12" s="1"/>
      <c r="D12" s="1">
        <f t="shared" si="1"/>
        <v>0</v>
      </c>
      <c r="E12" s="1"/>
      <c r="F12" s="1">
        <f t="shared" si="2"/>
        <v>0</v>
      </c>
      <c r="G12" s="1"/>
      <c r="H12" s="1">
        <f t="shared" si="15"/>
        <v>0</v>
      </c>
      <c r="I12" s="1"/>
      <c r="J12" s="1">
        <f t="shared" si="3"/>
        <v>0</v>
      </c>
      <c r="K12" s="1"/>
      <c r="L12" s="1">
        <f t="shared" si="4"/>
        <v>0</v>
      </c>
      <c r="M12" s="1"/>
      <c r="N12" s="1">
        <f t="shared" si="5"/>
        <v>0</v>
      </c>
      <c r="O12" s="1"/>
      <c r="P12" s="1">
        <f t="shared" si="6"/>
        <v>0</v>
      </c>
      <c r="Q12" s="1">
        <v>1</v>
      </c>
      <c r="R12" s="1">
        <f t="shared" si="7"/>
        <v>150</v>
      </c>
      <c r="S12" s="1"/>
      <c r="T12" s="1">
        <f t="shared" si="0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111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104</v>
      </c>
      <c r="B13" s="13"/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15"/>
        <v>0</v>
      </c>
      <c r="I13" s="1"/>
      <c r="J13" s="1">
        <f t="shared" si="3"/>
        <v>0</v>
      </c>
      <c r="K13" s="1"/>
      <c r="L13" s="1">
        <f t="shared" si="4"/>
        <v>0</v>
      </c>
      <c r="M13" s="1"/>
      <c r="N13" s="1">
        <f t="shared" si="5"/>
        <v>0</v>
      </c>
      <c r="O13" s="1"/>
      <c r="P13" s="1">
        <f t="shared" si="6"/>
        <v>0</v>
      </c>
      <c r="Q13" s="1"/>
      <c r="R13" s="1">
        <f t="shared" si="7"/>
        <v>0</v>
      </c>
      <c r="S13" s="1"/>
      <c r="T13" s="1">
        <f t="shared" si="0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>
        <v>1</v>
      </c>
      <c r="AB13" s="1">
        <f t="shared" si="11"/>
        <v>425</v>
      </c>
      <c r="AC13" s="1"/>
      <c r="AD13" s="1"/>
      <c r="AE13" s="1"/>
      <c r="AF13" s="1"/>
      <c r="AG13" s="18">
        <v>15</v>
      </c>
      <c r="AH13" s="113"/>
      <c r="AI13" s="114"/>
      <c r="AJ13" s="11" t="s">
        <v>70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103</v>
      </c>
      <c r="B14" s="13"/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15"/>
        <v>0</v>
      </c>
      <c r="I14" s="1"/>
      <c r="J14" s="1">
        <f t="shared" si="3"/>
        <v>0</v>
      </c>
      <c r="K14" s="1"/>
      <c r="L14" s="1">
        <f t="shared" si="4"/>
        <v>0</v>
      </c>
      <c r="M14" s="1"/>
      <c r="N14" s="1">
        <f t="shared" si="5"/>
        <v>0</v>
      </c>
      <c r="O14" s="1"/>
      <c r="P14" s="1">
        <f t="shared" si="6"/>
        <v>0</v>
      </c>
      <c r="Q14" s="1"/>
      <c r="R14" s="1">
        <f t="shared" si="7"/>
        <v>0</v>
      </c>
      <c r="S14" s="1"/>
      <c r="T14" s="1">
        <f t="shared" si="0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>
        <v>3</v>
      </c>
      <c r="AB14" s="1">
        <f t="shared" si="11"/>
        <v>1275</v>
      </c>
      <c r="AC14" s="1"/>
      <c r="AD14" s="1"/>
      <c r="AE14" s="1"/>
      <c r="AF14" s="1"/>
      <c r="AG14" s="18">
        <v>15</v>
      </c>
      <c r="AH14" s="113"/>
      <c r="AI14" s="114"/>
      <c r="AJ14" s="11" t="s">
        <v>112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113</v>
      </c>
      <c r="B15" s="14"/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15"/>
        <v>0</v>
      </c>
      <c r="I15" s="1">
        <v>1</v>
      </c>
      <c r="J15" s="1">
        <f t="shared" si="3"/>
        <v>150</v>
      </c>
      <c r="K15" s="1"/>
      <c r="L15" s="1">
        <f t="shared" si="4"/>
        <v>0</v>
      </c>
      <c r="M15" s="1"/>
      <c r="N15" s="1">
        <f t="shared" si="5"/>
        <v>0</v>
      </c>
      <c r="O15" s="1"/>
      <c r="P15" s="1">
        <f t="shared" si="6"/>
        <v>0</v>
      </c>
      <c r="Q15" s="1"/>
      <c r="R15" s="1">
        <f t="shared" si="7"/>
        <v>0</v>
      </c>
      <c r="S15" s="1"/>
      <c r="T15" s="1">
        <f t="shared" si="0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114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105</v>
      </c>
      <c r="B16" s="14">
        <v>9437075115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15"/>
        <v>0</v>
      </c>
      <c r="I16" s="1">
        <v>4</v>
      </c>
      <c r="J16" s="1">
        <f t="shared" si="3"/>
        <v>600</v>
      </c>
      <c r="K16" s="1"/>
      <c r="L16" s="1">
        <f t="shared" si="4"/>
        <v>0</v>
      </c>
      <c r="M16" s="1"/>
      <c r="N16" s="1">
        <f t="shared" si="5"/>
        <v>0</v>
      </c>
      <c r="O16" s="1"/>
      <c r="P16" s="1">
        <f t="shared" si="6"/>
        <v>0</v>
      </c>
      <c r="Q16" s="1"/>
      <c r="R16" s="1">
        <f t="shared" si="7"/>
        <v>0</v>
      </c>
      <c r="S16" s="1"/>
      <c r="T16" s="1">
        <f t="shared" si="0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>
        <v>80</v>
      </c>
      <c r="AE16" s="1"/>
      <c r="AF16" s="1"/>
      <c r="AG16" s="18"/>
      <c r="AH16" s="113"/>
      <c r="AI16" s="114"/>
      <c r="AJ16" s="11" t="s">
        <v>115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116</v>
      </c>
      <c r="B17" s="14"/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15"/>
        <v>0</v>
      </c>
      <c r="I17" s="1"/>
      <c r="J17" s="1">
        <f t="shared" si="3"/>
        <v>0</v>
      </c>
      <c r="K17" s="1">
        <v>2</v>
      </c>
      <c r="L17" s="1">
        <f t="shared" si="4"/>
        <v>300</v>
      </c>
      <c r="M17" s="1"/>
      <c r="N17" s="1">
        <f t="shared" si="5"/>
        <v>0</v>
      </c>
      <c r="O17" s="1"/>
      <c r="P17" s="1"/>
      <c r="Q17" s="1">
        <v>2</v>
      </c>
      <c r="R17" s="1">
        <f t="shared" si="7"/>
        <v>300</v>
      </c>
      <c r="S17" s="1"/>
      <c r="T17" s="1">
        <f t="shared" si="0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117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118</v>
      </c>
      <c r="B18" s="14"/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15"/>
        <v>0</v>
      </c>
      <c r="I18" s="1"/>
      <c r="J18" s="1">
        <f t="shared" si="3"/>
        <v>0</v>
      </c>
      <c r="K18" s="1"/>
      <c r="L18" s="1">
        <f t="shared" si="4"/>
        <v>0</v>
      </c>
      <c r="M18" s="1"/>
      <c r="N18" s="1"/>
      <c r="O18" s="1"/>
      <c r="P18" s="1">
        <f t="shared" si="6"/>
        <v>0</v>
      </c>
      <c r="Q18" s="1"/>
      <c r="R18" s="1">
        <f t="shared" si="7"/>
        <v>0</v>
      </c>
      <c r="S18" s="1"/>
      <c r="T18" s="1">
        <f t="shared" si="0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"/>
      <c r="AD18" s="1"/>
      <c r="AE18" s="1"/>
      <c r="AF18" s="1"/>
      <c r="AG18" s="18"/>
      <c r="AH18" s="113"/>
      <c r="AI18" s="114"/>
      <c r="AJ18" s="11" t="s">
        <v>70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119</v>
      </c>
      <c r="B19" s="14"/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15"/>
        <v>0</v>
      </c>
      <c r="I19" s="1">
        <v>1</v>
      </c>
      <c r="J19" s="1">
        <f t="shared" si="3"/>
        <v>150</v>
      </c>
      <c r="K19" s="1"/>
      <c r="L19" s="1">
        <f t="shared" si="4"/>
        <v>0</v>
      </c>
      <c r="M19" s="1"/>
      <c r="N19" s="1">
        <f t="shared" si="5"/>
        <v>0</v>
      </c>
      <c r="O19" s="1"/>
      <c r="P19" s="1">
        <f t="shared" si="6"/>
        <v>0</v>
      </c>
      <c r="Q19" s="1">
        <v>1</v>
      </c>
      <c r="R19" s="1">
        <f t="shared" si="7"/>
        <v>150</v>
      </c>
      <c r="S19" s="1"/>
      <c r="T19" s="1">
        <f t="shared" si="0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120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121</v>
      </c>
      <c r="B20" s="14">
        <v>9285550738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15"/>
        <v>0</v>
      </c>
      <c r="I20" s="1"/>
      <c r="J20" s="1" t="s">
        <v>102</v>
      </c>
      <c r="K20" s="1"/>
      <c r="L20" s="1">
        <f t="shared" si="4"/>
        <v>0</v>
      </c>
      <c r="M20" s="1"/>
      <c r="N20" s="1">
        <f t="shared" si="5"/>
        <v>0</v>
      </c>
      <c r="O20" s="1"/>
      <c r="P20" s="1">
        <f t="shared" si="6"/>
        <v>0</v>
      </c>
      <c r="Q20" s="1"/>
      <c r="R20" s="1">
        <f t="shared" si="7"/>
        <v>0</v>
      </c>
      <c r="S20" s="1"/>
      <c r="T20" s="1">
        <f t="shared" si="0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15</v>
      </c>
      <c r="AH20" s="113"/>
      <c r="AI20" s="114"/>
      <c r="AJ20" s="11" t="s">
        <v>123</v>
      </c>
      <c r="AK20" s="1" t="s">
        <v>85</v>
      </c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122</v>
      </c>
      <c r="B21" s="14">
        <v>9988641955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15"/>
        <v>0</v>
      </c>
      <c r="I21" s="1">
        <v>1</v>
      </c>
      <c r="J21" s="1">
        <f t="shared" si="3"/>
        <v>150</v>
      </c>
      <c r="K21" s="1"/>
      <c r="L21" s="1">
        <f t="shared" si="4"/>
        <v>0</v>
      </c>
      <c r="M21" s="1"/>
      <c r="N21" s="1">
        <f t="shared" si="5"/>
        <v>0</v>
      </c>
      <c r="O21" s="1"/>
      <c r="P21" s="1">
        <f t="shared" si="6"/>
        <v>0</v>
      </c>
      <c r="Q21" s="1"/>
      <c r="R21" s="1">
        <f t="shared" si="7"/>
        <v>0</v>
      </c>
      <c r="S21" s="1"/>
      <c r="T21" s="1">
        <f t="shared" si="0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69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15"/>
        <v>0</v>
      </c>
      <c r="I22" s="1"/>
      <c r="J22" s="1">
        <f t="shared" si="3"/>
        <v>0</v>
      </c>
      <c r="K22" s="1"/>
      <c r="L22" s="1">
        <f t="shared" si="4"/>
        <v>0</v>
      </c>
      <c r="M22" s="1"/>
      <c r="N22" s="1">
        <f t="shared" si="5"/>
        <v>0</v>
      </c>
      <c r="O22" s="1"/>
      <c r="P22" s="1">
        <f t="shared" si="6"/>
        <v>0</v>
      </c>
      <c r="Q22" s="1"/>
      <c r="R22" s="1">
        <f t="shared" si="7"/>
        <v>0</v>
      </c>
      <c r="S22" s="1"/>
      <c r="T22" s="1">
        <f t="shared" si="0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15"/>
        <v>0</v>
      </c>
      <c r="I23" s="1"/>
      <c r="J23" s="1">
        <f t="shared" si="3"/>
        <v>0</v>
      </c>
      <c r="K23" s="1"/>
      <c r="L23" s="1">
        <f t="shared" si="4"/>
        <v>0</v>
      </c>
      <c r="M23" s="1"/>
      <c r="N23" s="1">
        <f t="shared" si="5"/>
        <v>0</v>
      </c>
      <c r="O23" s="1"/>
      <c r="P23" s="1">
        <f t="shared" si="6"/>
        <v>0</v>
      </c>
      <c r="Q23" s="1"/>
      <c r="R23" s="1">
        <f t="shared" si="7"/>
        <v>0</v>
      </c>
      <c r="S23" s="1"/>
      <c r="T23" s="1">
        <f t="shared" si="0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15"/>
        <v>0</v>
      </c>
      <c r="I24" s="1"/>
      <c r="J24" s="1">
        <f t="shared" si="3"/>
        <v>0</v>
      </c>
      <c r="K24" s="1"/>
      <c r="L24" s="1">
        <f t="shared" si="4"/>
        <v>0</v>
      </c>
      <c r="M24" s="1"/>
      <c r="N24" s="1">
        <f t="shared" si="5"/>
        <v>0</v>
      </c>
      <c r="O24" s="1"/>
      <c r="P24" s="1">
        <f t="shared" si="6"/>
        <v>0</v>
      </c>
      <c r="Q24" s="1"/>
      <c r="R24" s="1">
        <f t="shared" si="7"/>
        <v>0</v>
      </c>
      <c r="S24" s="1"/>
      <c r="T24" s="1">
        <f t="shared" si="0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15"/>
        <v>0</v>
      </c>
      <c r="I25" s="1"/>
      <c r="J25" s="1">
        <f t="shared" si="3"/>
        <v>0</v>
      </c>
      <c r="K25" s="1"/>
      <c r="L25" s="1">
        <f t="shared" si="4"/>
        <v>0</v>
      </c>
      <c r="M25" s="1"/>
      <c r="N25" s="1">
        <f t="shared" si="5"/>
        <v>0</v>
      </c>
      <c r="O25" s="1"/>
      <c r="P25" s="1">
        <f t="shared" si="6"/>
        <v>0</v>
      </c>
      <c r="Q25" s="1"/>
      <c r="R25" s="1">
        <f t="shared" si="7"/>
        <v>0</v>
      </c>
      <c r="S25" s="1"/>
      <c r="T25" s="1">
        <f t="shared" si="0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15"/>
        <v>0</v>
      </c>
      <c r="I26" s="1"/>
      <c r="J26" s="1">
        <f t="shared" si="3"/>
        <v>0</v>
      </c>
      <c r="K26" s="1"/>
      <c r="L26" s="1">
        <f t="shared" si="4"/>
        <v>0</v>
      </c>
      <c r="M26" s="1"/>
      <c r="N26" s="1">
        <f t="shared" si="5"/>
        <v>0</v>
      </c>
      <c r="O26" s="1"/>
      <c r="P26" s="1">
        <f t="shared" si="6"/>
        <v>0</v>
      </c>
      <c r="Q26" s="1"/>
      <c r="R26" s="1">
        <f t="shared" si="7"/>
        <v>0</v>
      </c>
      <c r="S26" s="1"/>
      <c r="T26" s="1">
        <f t="shared" si="0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15"/>
        <v>0</v>
      </c>
      <c r="I27" s="1"/>
      <c r="J27" s="1">
        <f t="shared" si="3"/>
        <v>0</v>
      </c>
      <c r="K27" s="1"/>
      <c r="L27" s="1">
        <f t="shared" si="4"/>
        <v>0</v>
      </c>
      <c r="M27" s="1"/>
      <c r="N27" s="1">
        <f t="shared" si="5"/>
        <v>0</v>
      </c>
      <c r="O27" s="1"/>
      <c r="P27" s="1">
        <f t="shared" si="6"/>
        <v>0</v>
      </c>
      <c r="Q27" s="1"/>
      <c r="R27" s="1">
        <f t="shared" si="7"/>
        <v>0</v>
      </c>
      <c r="S27" s="1"/>
      <c r="T27" s="1">
        <f t="shared" si="0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15"/>
        <v>0</v>
      </c>
      <c r="I28" s="1"/>
      <c r="J28" s="1">
        <f t="shared" si="3"/>
        <v>0</v>
      </c>
      <c r="K28" s="1"/>
      <c r="L28" s="1">
        <f t="shared" si="4"/>
        <v>0</v>
      </c>
      <c r="M28" s="1"/>
      <c r="N28" s="1">
        <f t="shared" si="5"/>
        <v>0</v>
      </c>
      <c r="O28" s="1"/>
      <c r="P28" s="1">
        <f t="shared" si="6"/>
        <v>0</v>
      </c>
      <c r="Q28" s="1"/>
      <c r="R28" s="1">
        <f t="shared" si="7"/>
        <v>0</v>
      </c>
      <c r="S28" s="1"/>
      <c r="T28" s="1">
        <f t="shared" si="0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15"/>
        <v>0</v>
      </c>
      <c r="I29" s="1"/>
      <c r="J29" s="1">
        <f t="shared" si="3"/>
        <v>0</v>
      </c>
      <c r="K29" s="1"/>
      <c r="L29" s="1">
        <f t="shared" si="4"/>
        <v>0</v>
      </c>
      <c r="M29" s="1"/>
      <c r="N29" s="1">
        <f t="shared" si="5"/>
        <v>0</v>
      </c>
      <c r="O29" s="1"/>
      <c r="P29" s="1">
        <f t="shared" si="6"/>
        <v>0</v>
      </c>
      <c r="Q29" s="1"/>
      <c r="R29" s="1">
        <f t="shared" si="7"/>
        <v>0</v>
      </c>
      <c r="S29" s="1"/>
      <c r="T29" s="1">
        <f t="shared" si="0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15"/>
        <v>0</v>
      </c>
      <c r="I30" s="1"/>
      <c r="J30" s="1">
        <f t="shared" si="3"/>
        <v>0</v>
      </c>
      <c r="K30" s="1"/>
      <c r="L30" s="1">
        <f t="shared" si="4"/>
        <v>0</v>
      </c>
      <c r="M30" s="1"/>
      <c r="N30" s="1">
        <f t="shared" si="5"/>
        <v>0</v>
      </c>
      <c r="O30" s="1"/>
      <c r="P30" s="1">
        <f t="shared" si="6"/>
        <v>0</v>
      </c>
      <c r="Q30" s="1"/>
      <c r="R30" s="1">
        <f t="shared" si="7"/>
        <v>0</v>
      </c>
      <c r="S30" s="1"/>
      <c r="T30" s="1">
        <f t="shared" si="0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15"/>
        <v>0</v>
      </c>
      <c r="I31" s="1"/>
      <c r="J31" s="1">
        <f t="shared" si="3"/>
        <v>0</v>
      </c>
      <c r="K31" s="1"/>
      <c r="L31" s="1">
        <f t="shared" si="4"/>
        <v>0</v>
      </c>
      <c r="M31" s="1"/>
      <c r="N31" s="1">
        <f t="shared" si="5"/>
        <v>0</v>
      </c>
      <c r="O31" s="1"/>
      <c r="P31" s="1">
        <f t="shared" si="6"/>
        <v>0</v>
      </c>
      <c r="Q31" s="1"/>
      <c r="R31" s="1">
        <f t="shared" si="7"/>
        <v>0</v>
      </c>
      <c r="S31" s="1"/>
      <c r="T31" s="1">
        <f t="shared" si="0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15"/>
        <v>0</v>
      </c>
      <c r="I32" s="1"/>
      <c r="J32" s="1">
        <f t="shared" si="3"/>
        <v>0</v>
      </c>
      <c r="K32" s="1"/>
      <c r="L32" s="1">
        <f t="shared" si="4"/>
        <v>0</v>
      </c>
      <c r="M32" s="1"/>
      <c r="N32" s="1">
        <f t="shared" si="5"/>
        <v>0</v>
      </c>
      <c r="O32" s="1"/>
      <c r="P32" s="1">
        <f t="shared" si="6"/>
        <v>0</v>
      </c>
      <c r="Q32" s="1"/>
      <c r="R32" s="1">
        <f t="shared" si="7"/>
        <v>0</v>
      </c>
      <c r="S32" s="1"/>
      <c r="T32" s="1">
        <f t="shared" si="0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15"/>
        <v>0</v>
      </c>
      <c r="I33" s="1"/>
      <c r="J33" s="1">
        <f t="shared" si="3"/>
        <v>0</v>
      </c>
      <c r="K33" s="1"/>
      <c r="L33" s="1">
        <f t="shared" si="4"/>
        <v>0</v>
      </c>
      <c r="M33" s="1"/>
      <c r="N33" s="1">
        <f t="shared" si="5"/>
        <v>0</v>
      </c>
      <c r="O33" s="1"/>
      <c r="P33" s="1">
        <f t="shared" si="6"/>
        <v>0</v>
      </c>
      <c r="Q33" s="1"/>
      <c r="R33" s="1">
        <f t="shared" si="7"/>
        <v>0</v>
      </c>
      <c r="S33" s="1"/>
      <c r="T33" s="1">
        <f t="shared" si="0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15"/>
        <v>0</v>
      </c>
      <c r="I34" s="1"/>
      <c r="J34" s="1">
        <f t="shared" si="3"/>
        <v>0</v>
      </c>
      <c r="K34" s="1"/>
      <c r="L34" s="1">
        <f t="shared" si="4"/>
        <v>0</v>
      </c>
      <c r="M34" s="1"/>
      <c r="N34" s="1">
        <f t="shared" si="5"/>
        <v>0</v>
      </c>
      <c r="O34" s="1"/>
      <c r="P34" s="1">
        <f t="shared" si="6"/>
        <v>0</v>
      </c>
      <c r="Q34" s="1"/>
      <c r="R34" s="1">
        <f t="shared" si="7"/>
        <v>0</v>
      </c>
      <c r="S34" s="1"/>
      <c r="T34" s="1">
        <f t="shared" si="0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15"/>
        <v>0</v>
      </c>
      <c r="I35" s="1"/>
      <c r="J35" s="1">
        <f t="shared" si="3"/>
        <v>0</v>
      </c>
      <c r="K35" s="1"/>
      <c r="L35" s="1">
        <f t="shared" si="4"/>
        <v>0</v>
      </c>
      <c r="M35" s="1"/>
      <c r="N35" s="1">
        <f t="shared" si="5"/>
        <v>0</v>
      </c>
      <c r="O35" s="1"/>
      <c r="P35" s="1">
        <f t="shared" si="6"/>
        <v>0</v>
      </c>
      <c r="Q35" s="1"/>
      <c r="R35" s="1">
        <f t="shared" si="7"/>
        <v>0</v>
      </c>
      <c r="S35" s="1"/>
      <c r="T35" s="1">
        <f t="shared" si="0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15"/>
        <v>0</v>
      </c>
      <c r="I36" s="1"/>
      <c r="J36" s="1">
        <f t="shared" si="3"/>
        <v>0</v>
      </c>
      <c r="K36" s="1"/>
      <c r="L36" s="1">
        <f t="shared" si="4"/>
        <v>0</v>
      </c>
      <c r="M36" s="1"/>
      <c r="N36" s="1">
        <f t="shared" si="5"/>
        <v>0</v>
      </c>
      <c r="O36" s="1"/>
      <c r="P36" s="1">
        <f t="shared" si="6"/>
        <v>0</v>
      </c>
      <c r="Q36" s="1"/>
      <c r="R36" s="1">
        <f t="shared" si="7"/>
        <v>0</v>
      </c>
      <c r="S36" s="1"/>
      <c r="T36" s="1">
        <f t="shared" si="0"/>
        <v>0</v>
      </c>
      <c r="U36" s="1"/>
      <c r="V36" s="1">
        <f t="shared" ref="V36" si="16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5"/>
      <c r="AI36" s="116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s="20" customFormat="1" ht="31.5" customHeight="1" thickTop="1" thickBot="1" x14ac:dyDescent="0.7">
      <c r="A37" s="109" t="s">
        <v>80</v>
      </c>
      <c r="B37" s="110"/>
      <c r="C37" s="19">
        <f t="shared" ref="C37:H37" si="17">SUM(C5:C36)</f>
        <v>0</v>
      </c>
      <c r="D37" s="19">
        <f t="shared" si="17"/>
        <v>0</v>
      </c>
      <c r="E37" s="19">
        <f t="shared" si="17"/>
        <v>3</v>
      </c>
      <c r="F37" s="19">
        <f t="shared" si="17"/>
        <v>150</v>
      </c>
      <c r="G37" s="19">
        <f t="shared" si="17"/>
        <v>0</v>
      </c>
      <c r="H37" s="19">
        <f t="shared" si="17"/>
        <v>0</v>
      </c>
      <c r="I37" s="19">
        <f>SUM(I5:I36)</f>
        <v>11</v>
      </c>
      <c r="J37" s="19">
        <f>SUM(J5:J36)</f>
        <v>1650</v>
      </c>
      <c r="K37" s="19">
        <f t="shared" ref="K37:AG37" si="18">SUM(K5:K36)</f>
        <v>4</v>
      </c>
      <c r="L37" s="19">
        <f>SUM(L5:L36)</f>
        <v>600</v>
      </c>
      <c r="M37" s="19">
        <f t="shared" si="18"/>
        <v>0</v>
      </c>
      <c r="N37" s="19">
        <f t="shared" si="18"/>
        <v>0</v>
      </c>
      <c r="O37" s="19">
        <f t="shared" si="18"/>
        <v>0</v>
      </c>
      <c r="P37" s="19">
        <f t="shared" si="18"/>
        <v>0</v>
      </c>
      <c r="Q37" s="19">
        <f t="shared" si="18"/>
        <v>5</v>
      </c>
      <c r="R37" s="19">
        <f t="shared" si="18"/>
        <v>750</v>
      </c>
      <c r="S37" s="19">
        <f t="shared" si="18"/>
        <v>2</v>
      </c>
      <c r="T37" s="19">
        <f t="shared" si="18"/>
        <v>550</v>
      </c>
      <c r="U37" s="19">
        <f t="shared" si="18"/>
        <v>0</v>
      </c>
      <c r="V37" s="19">
        <f t="shared" si="18"/>
        <v>0</v>
      </c>
      <c r="W37" s="19">
        <f t="shared" si="18"/>
        <v>0</v>
      </c>
      <c r="X37" s="19">
        <f t="shared" si="18"/>
        <v>0</v>
      </c>
      <c r="Y37" s="19">
        <f t="shared" si="18"/>
        <v>0</v>
      </c>
      <c r="Z37" s="19">
        <f t="shared" si="18"/>
        <v>0</v>
      </c>
      <c r="AA37" s="19">
        <f t="shared" si="18"/>
        <v>8</v>
      </c>
      <c r="AB37" s="19">
        <f t="shared" si="18"/>
        <v>3400</v>
      </c>
      <c r="AC37" s="19">
        <f t="shared" si="18"/>
        <v>0</v>
      </c>
      <c r="AD37" s="19">
        <f t="shared" si="18"/>
        <v>80</v>
      </c>
      <c r="AE37" s="19">
        <f t="shared" si="18"/>
        <v>0</v>
      </c>
      <c r="AF37" s="19">
        <f t="shared" si="18"/>
        <v>0</v>
      </c>
      <c r="AG37" s="19">
        <f t="shared" si="18"/>
        <v>75</v>
      </c>
      <c r="AH37" s="39">
        <f>AA37+Y37+W37+U37+S37+Q37+O37+M37+K37+I37+G37+E37+C37</f>
        <v>33</v>
      </c>
      <c r="AI37" s="39">
        <f>D37+F37+H37+J37+L37+N37+P37+R37+T37+V37+X37+Z37+AB37+AC37+AD37+AE37+AF37+AG37</f>
        <v>7255</v>
      </c>
      <c r="AJ37" s="29" t="s">
        <v>33</v>
      </c>
      <c r="AK37" s="33">
        <v>1</v>
      </c>
      <c r="AL37" s="19">
        <f>AL5+AL6+AL8+AL9+AL10+AL11+AL12+AL13+AL14+AL15+AL16+AL17+AL18+AL19+AL20+AL21+AL22+AL23+AL24+AL25+AL26+AL27+AL28+AL29+AL30+AL31+AL32+AL33+AL35+AL34+AL36+AL7</f>
        <v>145</v>
      </c>
      <c r="AM37" s="19">
        <f t="shared" ref="AM37:AP37" si="19">AM5+AM6+AM8+AM9+AM10+AM11+AM12+AM13+AM14+AM15+AM16+AM17+AM18+AM19+AM20+AM21+AM22+AM23+AM24+AM25+AM26+AM27+AM28+AM29+AM30+AM31+AM32+AM33+AM35+AM34+AM36+AM7</f>
        <v>0</v>
      </c>
      <c r="AN37" s="19">
        <f t="shared" si="19"/>
        <v>0</v>
      </c>
      <c r="AO37" s="19">
        <f t="shared" si="19"/>
        <v>0</v>
      </c>
      <c r="AP37" s="19">
        <f t="shared" si="19"/>
        <v>0</v>
      </c>
    </row>
    <row r="38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6"/>
    <mergeCell ref="A37:B37"/>
    <mergeCell ref="AH3:AH4"/>
    <mergeCell ref="AI3:AI4"/>
    <mergeCell ref="AJ3:AJ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V7" workbookViewId="0">
      <selection activeCell="AI38" sqref="AI3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08" t="s">
        <v>164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26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25" t="s">
        <v>16</v>
      </c>
      <c r="Z4" s="25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27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126</v>
      </c>
      <c r="B5" s="13">
        <v>9175230260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>
        <v>1</v>
      </c>
      <c r="R5" s="1">
        <f t="shared" ref="R5:R37" si="6">PRODUCT(Q5*300)*0.5</f>
        <v>150</v>
      </c>
      <c r="S5" s="1"/>
      <c r="T5" s="1">
        <f t="shared" ref="T5:T20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127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128</v>
      </c>
      <c r="B6" s="13">
        <v>9175262678</v>
      </c>
      <c r="C6" s="1"/>
      <c r="D6" s="1">
        <f t="shared" ref="D6" si="15">PRODUCT(C6*50)</f>
        <v>0</v>
      </c>
      <c r="E6" s="1"/>
      <c r="F6" s="1">
        <f t="shared" ref="F6" si="16">PRODUCT(E6*50)</f>
        <v>0</v>
      </c>
      <c r="G6" s="1"/>
      <c r="H6" s="1">
        <f t="shared" ref="H6" si="17">PRODUCT(G6*250)</f>
        <v>0</v>
      </c>
      <c r="I6" s="1"/>
      <c r="J6" s="1">
        <f t="shared" ref="J6" si="18">PRODUCT(I6*300)*0.5</f>
        <v>0</v>
      </c>
      <c r="K6" s="1"/>
      <c r="L6" s="1">
        <f t="shared" ref="L6" si="19">PRODUCT(K6*300)*0.5</f>
        <v>0</v>
      </c>
      <c r="M6" s="1"/>
      <c r="N6" s="1">
        <f t="shared" ref="N6" si="20">PRODUCT(M6*300)*0.5</f>
        <v>0</v>
      </c>
      <c r="O6" s="1"/>
      <c r="P6" s="1">
        <f t="shared" ref="P6" si="21">PRODUCT(O6*300)*0.5</f>
        <v>0</v>
      </c>
      <c r="Q6" s="1"/>
      <c r="R6" s="1">
        <f t="shared" ref="R6" si="22">PRODUCT(Q6*300)*0.5</f>
        <v>0</v>
      </c>
      <c r="S6" s="1"/>
      <c r="T6" s="1">
        <f t="shared" ref="T6:T7" si="23">PRODUCT(S6*550)*0.5</f>
        <v>0</v>
      </c>
      <c r="U6" s="1"/>
      <c r="V6" s="1">
        <f t="shared" ref="V6" si="24">PRODUCT(U6*650)*0.5</f>
        <v>0</v>
      </c>
      <c r="W6" s="1">
        <v>2</v>
      </c>
      <c r="X6" s="1">
        <f>PRODUCT(W6*200)*0.5</f>
        <v>200</v>
      </c>
      <c r="Y6" s="1"/>
      <c r="Z6" s="1">
        <f t="shared" ref="Z6" si="25">PRODUCT(Y6*400)*0.5</f>
        <v>0</v>
      </c>
      <c r="AA6" s="1">
        <v>2</v>
      </c>
      <c r="AB6" s="1">
        <f t="shared" ref="AB6" si="26">PRODUCT(AA6*850)*0.5</f>
        <v>850</v>
      </c>
      <c r="AC6" s="1"/>
      <c r="AD6" s="1"/>
      <c r="AE6" s="1"/>
      <c r="AF6" s="1"/>
      <c r="AG6" s="18"/>
      <c r="AH6" s="113"/>
      <c r="AI6" s="114"/>
      <c r="AJ6" s="40" t="s">
        <v>129</v>
      </c>
      <c r="AK6" s="1"/>
      <c r="AL6" s="1">
        <f t="shared" ref="AL6" si="27">PRODUCT(AK6*145)</f>
        <v>0</v>
      </c>
      <c r="AM6" s="1"/>
      <c r="AN6" s="1">
        <f t="shared" ref="AN6" si="28">PRODUCT(AM6*550)</f>
        <v>0</v>
      </c>
      <c r="AO6" s="1"/>
      <c r="AP6" s="1">
        <f t="shared" ref="AP6" si="29">PRODUCT(AO6*250)</f>
        <v>0</v>
      </c>
    </row>
    <row r="7" spans="1:42" ht="16.5" thickTop="1" thickBot="1" x14ac:dyDescent="0.3">
      <c r="A7" s="1" t="s">
        <v>124</v>
      </c>
      <c r="B7" s="13">
        <v>9476159948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2</v>
      </c>
      <c r="J7" s="1">
        <f>PRODUCT(I7*300)*0.5</f>
        <v>300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23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125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130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30">PRODUCT(G8*250)</f>
        <v>0</v>
      </c>
      <c r="I8" s="1"/>
      <c r="J8" s="1">
        <f t="shared" si="2"/>
        <v>0</v>
      </c>
      <c r="K8" s="1">
        <v>2</v>
      </c>
      <c r="L8" s="1">
        <f t="shared" si="3"/>
        <v>300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131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132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1</v>
      </c>
      <c r="J9" s="1">
        <f>PRODUCT(I9*50)</f>
        <v>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>
        <v>2</v>
      </c>
      <c r="X9" s="1">
        <f>PRODUCT(W9*750)*0.5</f>
        <v>750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30</v>
      </c>
      <c r="AH9" s="113"/>
      <c r="AI9" s="114"/>
      <c r="AJ9" s="11" t="s">
        <v>133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134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>
        <v>1</v>
      </c>
      <c r="L10" s="1">
        <f>PRODUCT(K10*300)*0.5</f>
        <v>150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111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135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30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>
        <v>2</v>
      </c>
      <c r="R11" s="1">
        <f t="shared" si="6"/>
        <v>300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13"/>
      <c r="AI11" s="114"/>
      <c r="AJ11" s="11" t="s">
        <v>145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136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30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>
        <v>4</v>
      </c>
      <c r="AB12" s="1">
        <f t="shared" si="11"/>
        <v>1700</v>
      </c>
      <c r="AC12" s="1"/>
      <c r="AD12" s="1"/>
      <c r="AE12" s="1"/>
      <c r="AF12" s="1"/>
      <c r="AG12" s="18">
        <v>75</v>
      </c>
      <c r="AH12" s="113"/>
      <c r="AI12" s="114"/>
      <c r="AJ12" s="11" t="s">
        <v>146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137</v>
      </c>
      <c r="B13" s="13">
        <v>9284259316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30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PRODUCT(Q13*100)*0.5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1</v>
      </c>
      <c r="X13" s="1">
        <f t="shared" si="9"/>
        <v>375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15</v>
      </c>
      <c r="AH13" s="113"/>
      <c r="AI13" s="114"/>
      <c r="AJ13" s="11" t="s">
        <v>108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138</v>
      </c>
      <c r="B14" s="13">
        <v>9177770923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30"/>
        <v>0</v>
      </c>
      <c r="I14" s="1">
        <v>2</v>
      </c>
      <c r="J14" s="1">
        <f t="shared" si="2"/>
        <v>300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133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139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30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2</v>
      </c>
      <c r="R15" s="1">
        <f>PRODUCT(Q15*100)*0.5</f>
        <v>100</v>
      </c>
      <c r="S15" s="1"/>
      <c r="T15" s="1">
        <f t="shared" si="7"/>
        <v>0</v>
      </c>
      <c r="U15" s="1"/>
      <c r="V15" s="1">
        <f t="shared" si="8"/>
        <v>0</v>
      </c>
      <c r="W15" s="1">
        <v>2</v>
      </c>
      <c r="X15" s="1">
        <f t="shared" si="9"/>
        <v>750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13"/>
      <c r="AI15" s="114"/>
      <c r="AJ15" s="11" t="s">
        <v>145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140</v>
      </c>
      <c r="B16" s="14"/>
      <c r="C16" s="1"/>
      <c r="D16" s="1">
        <f t="shared" si="0"/>
        <v>0</v>
      </c>
      <c r="E16" s="1">
        <v>1</v>
      </c>
      <c r="F16" s="1">
        <f t="shared" si="1"/>
        <v>50</v>
      </c>
      <c r="G16" s="1"/>
      <c r="H16" s="1">
        <f t="shared" si="30"/>
        <v>0</v>
      </c>
      <c r="I16" s="1"/>
      <c r="J16" s="1">
        <f t="shared" si="2"/>
        <v>0</v>
      </c>
      <c r="K16" s="1">
        <v>1</v>
      </c>
      <c r="L16" s="1">
        <f t="shared" si="3"/>
        <v>150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111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141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30"/>
        <v>0</v>
      </c>
      <c r="I17" s="1">
        <v>3</v>
      </c>
      <c r="J17" s="1">
        <f t="shared" si="2"/>
        <v>450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>
        <v>160</v>
      </c>
      <c r="AE17" s="1"/>
      <c r="AF17" s="1"/>
      <c r="AG17" s="18"/>
      <c r="AH17" s="113"/>
      <c r="AI17" s="114"/>
      <c r="AJ17" s="11" t="s">
        <v>147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142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30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>
        <v>2</v>
      </c>
      <c r="X18" s="1">
        <f t="shared" si="9"/>
        <v>750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30</v>
      </c>
      <c r="AH18" s="113"/>
      <c r="AI18" s="114"/>
      <c r="AJ18" s="11" t="s">
        <v>148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143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30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111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144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30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149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169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30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ref="T21:T37" si="31">PRODUCT(S21*550)*0.5</f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72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151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30"/>
        <v>0</v>
      </c>
      <c r="I22" s="1">
        <v>1</v>
      </c>
      <c r="J22" s="1">
        <f t="shared" si="2"/>
        <v>150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31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150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152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30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31"/>
        <v>0</v>
      </c>
      <c r="U23" s="1"/>
      <c r="V23" s="1">
        <f t="shared" si="8"/>
        <v>0</v>
      </c>
      <c r="W23" s="1">
        <v>2</v>
      </c>
      <c r="X23" s="1">
        <f t="shared" si="9"/>
        <v>750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>
        <v>30</v>
      </c>
      <c r="AH23" s="113"/>
      <c r="AI23" s="114"/>
      <c r="AJ23" s="11" t="s">
        <v>153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155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30"/>
        <v>0</v>
      </c>
      <c r="I24" s="1">
        <v>0</v>
      </c>
      <c r="J24" s="1">
        <f>PRODUCT(I24*300)*0.5</f>
        <v>0</v>
      </c>
      <c r="K24" s="1">
        <v>1</v>
      </c>
      <c r="L24" s="1">
        <f t="shared" si="3"/>
        <v>150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6"/>
        <v>150</v>
      </c>
      <c r="S24" s="1"/>
      <c r="T24" s="1">
        <f t="shared" si="31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 t="s">
        <v>154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156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30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v>100</v>
      </c>
      <c r="S25" s="1"/>
      <c r="T25" s="1">
        <f t="shared" si="31"/>
        <v>0</v>
      </c>
      <c r="U25" s="1"/>
      <c r="V25" s="1">
        <f t="shared" si="8"/>
        <v>0</v>
      </c>
      <c r="W25" s="1">
        <v>2</v>
      </c>
      <c r="X25" s="1">
        <f t="shared" si="9"/>
        <v>750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13"/>
      <c r="AI25" s="114"/>
      <c r="AJ25" s="11" t="s">
        <v>114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159</v>
      </c>
      <c r="B26" s="14"/>
      <c r="C26" s="1">
        <v>1</v>
      </c>
      <c r="D26" s="1">
        <f t="shared" ref="D26" si="32">PRODUCT(C26*50)</f>
        <v>50</v>
      </c>
      <c r="E26" s="1"/>
      <c r="F26" s="1">
        <f t="shared" ref="F26" si="33">PRODUCT(E26*50)</f>
        <v>0</v>
      </c>
      <c r="G26" s="1"/>
      <c r="H26" s="1">
        <f t="shared" ref="H26" si="34">PRODUCT(G26*250)</f>
        <v>0</v>
      </c>
      <c r="I26" s="1"/>
      <c r="J26" s="1">
        <f t="shared" ref="J26" si="35">PRODUCT(I26*300)*0.5</f>
        <v>0</v>
      </c>
      <c r="K26" s="1"/>
      <c r="L26" s="1">
        <f t="shared" ref="L26" si="36">PRODUCT(K26*300)*0.5</f>
        <v>0</v>
      </c>
      <c r="M26" s="1"/>
      <c r="N26" s="1">
        <f t="shared" ref="N26" si="37">PRODUCT(M26*300)*0.5</f>
        <v>0</v>
      </c>
      <c r="O26" s="1"/>
      <c r="P26" s="1">
        <f t="shared" ref="P26" si="38">PRODUCT(O26*300)*0.5</f>
        <v>0</v>
      </c>
      <c r="Q26" s="1"/>
      <c r="R26" s="1">
        <f t="shared" ref="R26" si="39">PRODUCT(Q26*300)*0.5</f>
        <v>0</v>
      </c>
      <c r="S26" s="1"/>
      <c r="T26" s="1">
        <f t="shared" ref="T26" si="40">PRODUCT(S26*550)*0.5</f>
        <v>0</v>
      </c>
      <c r="U26" s="1"/>
      <c r="V26" s="1">
        <f t="shared" ref="V26" si="41">PRODUCT(U26*650)*0.5</f>
        <v>0</v>
      </c>
      <c r="W26" s="1"/>
      <c r="X26" s="1">
        <f t="shared" ref="X26" si="42">PRODUCT(W26*750)*0.5</f>
        <v>0</v>
      </c>
      <c r="Y26" s="1"/>
      <c r="Z26" s="1">
        <f t="shared" ref="Z26" si="43">PRODUCT(Y26*400)*0.5</f>
        <v>0</v>
      </c>
      <c r="AA26" s="1"/>
      <c r="AB26" s="1">
        <f t="shared" ref="AB26" si="44">PRODUCT(AA26*850)*0.5</f>
        <v>0</v>
      </c>
      <c r="AC26" s="1"/>
      <c r="AD26" s="1"/>
      <c r="AE26" s="1"/>
      <c r="AF26" s="1"/>
      <c r="AG26" s="18"/>
      <c r="AH26" s="113"/>
      <c r="AI26" s="114"/>
      <c r="AJ26" s="11" t="s">
        <v>111</v>
      </c>
      <c r="AK26" s="1"/>
      <c r="AL26" s="1">
        <f t="shared" ref="AL26" si="45">PRODUCT(AK26*145)</f>
        <v>0</v>
      </c>
      <c r="AM26" s="1"/>
      <c r="AN26" s="1">
        <f t="shared" ref="AN26" si="46">PRODUCT(AM26*550)</f>
        <v>0</v>
      </c>
      <c r="AO26" s="1"/>
      <c r="AP26" s="1">
        <f t="shared" ref="AP26" si="47">PRODUCT(AO26*250)</f>
        <v>0</v>
      </c>
    </row>
    <row r="27" spans="1:42" ht="16.5" thickTop="1" thickBot="1" x14ac:dyDescent="0.3">
      <c r="A27" s="1" t="s">
        <v>157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>
        <v>2</v>
      </c>
      <c r="H27" s="1">
        <f t="shared" si="30"/>
        <v>500</v>
      </c>
      <c r="I27" s="1">
        <v>0</v>
      </c>
      <c r="J27" s="1">
        <f t="shared" si="2"/>
        <v>0</v>
      </c>
      <c r="K27" s="1">
        <v>2</v>
      </c>
      <c r="L27" s="1">
        <f t="shared" si="3"/>
        <v>300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31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13"/>
      <c r="AI27" s="114"/>
      <c r="AJ27" s="11" t="s">
        <v>167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158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30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>
        <v>3</v>
      </c>
      <c r="R28" s="1">
        <f t="shared" si="6"/>
        <v>450</v>
      </c>
      <c r="S28" s="1"/>
      <c r="T28" s="1">
        <f t="shared" si="31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>
        <v>100</v>
      </c>
      <c r="AF28" s="1"/>
      <c r="AG28" s="18"/>
      <c r="AH28" s="113"/>
      <c r="AI28" s="114"/>
      <c r="AJ28" s="11" t="s">
        <v>168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30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31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30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31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30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31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30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31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30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31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30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31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30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31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30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31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30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31"/>
        <v>0</v>
      </c>
      <c r="U37" s="1"/>
      <c r="V37" s="1">
        <f t="shared" ref="V37" si="48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V38" si="49">SUM(C5:C37)</f>
        <v>1</v>
      </c>
      <c r="D38" s="19">
        <f t="shared" si="49"/>
        <v>50</v>
      </c>
      <c r="E38" s="19">
        <f t="shared" si="49"/>
        <v>1</v>
      </c>
      <c r="F38" s="19">
        <f t="shared" si="49"/>
        <v>50</v>
      </c>
      <c r="G38" s="19">
        <f t="shared" si="49"/>
        <v>2</v>
      </c>
      <c r="H38" s="19">
        <f t="shared" si="49"/>
        <v>500</v>
      </c>
      <c r="I38" s="19">
        <f t="shared" si="49"/>
        <v>14</v>
      </c>
      <c r="J38" s="19">
        <f t="shared" si="49"/>
        <v>2000</v>
      </c>
      <c r="K38" s="19">
        <f t="shared" si="49"/>
        <v>7</v>
      </c>
      <c r="L38" s="19">
        <f t="shared" si="49"/>
        <v>1050</v>
      </c>
      <c r="M38" s="19">
        <f t="shared" si="49"/>
        <v>0</v>
      </c>
      <c r="N38" s="19">
        <f t="shared" si="49"/>
        <v>0</v>
      </c>
      <c r="O38" s="19">
        <f t="shared" si="49"/>
        <v>0</v>
      </c>
      <c r="P38" s="19">
        <f t="shared" si="49"/>
        <v>0</v>
      </c>
      <c r="Q38" s="19">
        <f t="shared" si="49"/>
        <v>12</v>
      </c>
      <c r="R38" s="19">
        <f t="shared" si="49"/>
        <v>1300</v>
      </c>
      <c r="S38" s="19">
        <f t="shared" si="49"/>
        <v>0</v>
      </c>
      <c r="T38" s="19">
        <f t="shared" si="49"/>
        <v>0</v>
      </c>
      <c r="U38" s="19">
        <f t="shared" si="49"/>
        <v>0</v>
      </c>
      <c r="V38" s="19">
        <f t="shared" si="49"/>
        <v>0</v>
      </c>
      <c r="W38" s="19">
        <v>0</v>
      </c>
      <c r="X38" s="19">
        <f t="shared" ref="X38:AG38" si="50">SUM(X5:X37)</f>
        <v>4325</v>
      </c>
      <c r="Y38" s="19">
        <f t="shared" si="50"/>
        <v>0</v>
      </c>
      <c r="Z38" s="19">
        <f t="shared" si="50"/>
        <v>0</v>
      </c>
      <c r="AA38" s="19">
        <f t="shared" si="50"/>
        <v>6</v>
      </c>
      <c r="AB38" s="19">
        <f t="shared" si="50"/>
        <v>2550</v>
      </c>
      <c r="AC38" s="19">
        <f t="shared" si="50"/>
        <v>0</v>
      </c>
      <c r="AD38" s="19">
        <f t="shared" si="50"/>
        <v>240</v>
      </c>
      <c r="AE38" s="19">
        <f t="shared" si="50"/>
        <v>100</v>
      </c>
      <c r="AF38" s="19">
        <f t="shared" si="50"/>
        <v>0</v>
      </c>
      <c r="AG38" s="19">
        <f t="shared" si="50"/>
        <v>225</v>
      </c>
      <c r="AH38" s="39">
        <f>AA38+Y38+W38+U38+S38+Q38+O38+M38+K38+I38+G38+E38+C38</f>
        <v>43</v>
      </c>
      <c r="AI38" s="39">
        <f>D38+F38+H38+J38+L38+N38+P38+R38+T38+V38+X38+Z38+AB38+AC38+AD38+AE38+AF38+AG38</f>
        <v>12390</v>
      </c>
      <c r="AJ38" s="29" t="s">
        <v>33</v>
      </c>
      <c r="AK38" s="19">
        <f t="shared" ref="AK38:AP38" si="51">AK7+AK5+AK8+AK9+AK10+AK11+AK12+AK13+AK14+AK15+AK16+AK17+AK18+AK19+AK20+AK21+AK22+AK23+AK24+AK25+AK27+AK28+AK29+AK30+AK31+AK32+AK33+AK34+AK36+AK35+AK37+AK6</f>
        <v>0</v>
      </c>
      <c r="AL38" s="19">
        <f t="shared" si="51"/>
        <v>0</v>
      </c>
      <c r="AM38" s="19">
        <f t="shared" si="51"/>
        <v>0</v>
      </c>
      <c r="AN38" s="19">
        <f t="shared" si="51"/>
        <v>0</v>
      </c>
      <c r="AO38" s="19">
        <f t="shared" si="51"/>
        <v>0</v>
      </c>
      <c r="AP38" s="19">
        <f t="shared" si="51"/>
        <v>0</v>
      </c>
    </row>
    <row r="39" spans="1:42" ht="15.75" thickTop="1" x14ac:dyDescent="0.25"/>
  </sheetData>
  <mergeCells count="21">
    <mergeCell ref="A38:B38"/>
    <mergeCell ref="AH3:AH4"/>
    <mergeCell ref="AI3:AI4"/>
    <mergeCell ref="AH5:AI37"/>
    <mergeCell ref="AC3:AF3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N3:AN4"/>
    <mergeCell ref="AO3:AO4"/>
    <mergeCell ref="AP3:AP4"/>
    <mergeCell ref="AJ3:AJ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W5" workbookViewId="0">
      <selection activeCell="I28" sqref="I2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08" t="s">
        <v>163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42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1" t="s">
        <v>16</v>
      </c>
      <c r="Z4" s="41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43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160</v>
      </c>
      <c r="B5" s="13">
        <v>9051864059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4</v>
      </c>
      <c r="R5" s="1">
        <f t="shared" ref="R5:R38" si="6">PRODUCT(Q5*300)*0.5</f>
        <v>600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>
        <v>160</v>
      </c>
      <c r="AE5" s="1"/>
      <c r="AF5" s="1"/>
      <c r="AG5" s="18"/>
      <c r="AH5" s="113"/>
      <c r="AI5" s="114"/>
      <c r="AJ5" s="11" t="s">
        <v>166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161</v>
      </c>
      <c r="B6" s="13">
        <v>9175152119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PRODUCT(W6*200)*0.5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111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161</v>
      </c>
      <c r="B7" s="13">
        <v>9175152119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7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13"/>
      <c r="AI7" s="114"/>
      <c r="AJ7" s="11" t="s">
        <v>111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170</v>
      </c>
      <c r="B8" s="13">
        <v>9472286737</v>
      </c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>
        <v>1</v>
      </c>
      <c r="L8" s="1">
        <f t="shared" si="3"/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127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171</v>
      </c>
      <c r="B9" s="14">
        <v>9154844511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3</v>
      </c>
      <c r="J9" s="1">
        <f t="shared" si="2"/>
        <v>450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>
        <v>160</v>
      </c>
      <c r="AE9" s="1"/>
      <c r="AF9" s="1"/>
      <c r="AG9" s="18"/>
      <c r="AH9" s="113"/>
      <c r="AI9" s="114"/>
      <c r="AJ9" s="11" t="s">
        <v>186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172</v>
      </c>
      <c r="B10" s="13">
        <v>9367311717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187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173</v>
      </c>
      <c r="B11" s="13">
        <v>9216156187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>
        <v>2</v>
      </c>
      <c r="X11" s="1">
        <f t="shared" si="9"/>
        <v>750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30</v>
      </c>
      <c r="AH11" s="113"/>
      <c r="AI11" s="114"/>
      <c r="AJ11" s="11" t="s">
        <v>129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178</v>
      </c>
      <c r="B12" s="13">
        <v>9177155329</v>
      </c>
      <c r="C12" s="1"/>
      <c r="D12" s="1">
        <f t="shared" ref="D12" si="17">PRODUCT(C12*50)</f>
        <v>0</v>
      </c>
      <c r="E12" s="1"/>
      <c r="F12" s="1">
        <f t="shared" ref="F12" si="18">PRODUCT(E12*50)</f>
        <v>0</v>
      </c>
      <c r="G12" s="1"/>
      <c r="H12" s="1">
        <f t="shared" ref="H12" si="19">PRODUCT(G12*250)</f>
        <v>0</v>
      </c>
      <c r="I12" s="1"/>
      <c r="J12" s="1">
        <f t="shared" si="2"/>
        <v>0</v>
      </c>
      <c r="K12" s="1"/>
      <c r="L12" s="1">
        <f t="shared" ref="L12" si="20">PRODUCT(K12*300)*0.5</f>
        <v>0</v>
      </c>
      <c r="M12" s="1">
        <v>1</v>
      </c>
      <c r="N12" s="1">
        <f t="shared" ref="N12" si="21">PRODUCT(M12*300)*0.5</f>
        <v>150</v>
      </c>
      <c r="O12" s="1"/>
      <c r="P12" s="1">
        <f t="shared" ref="P12" si="22">PRODUCT(O12*300)*0.5</f>
        <v>0</v>
      </c>
      <c r="Q12" s="1">
        <v>1</v>
      </c>
      <c r="R12" s="1">
        <v>150</v>
      </c>
      <c r="S12" s="1"/>
      <c r="T12" s="1">
        <f t="shared" ref="T12" si="23">PRODUCT(S12*550)*0.5</f>
        <v>0</v>
      </c>
      <c r="U12" s="1"/>
      <c r="V12" s="1">
        <f t="shared" ref="V12" si="24">PRODUCT(U12*650)*0.5</f>
        <v>0</v>
      </c>
      <c r="W12" s="1">
        <v>0</v>
      </c>
      <c r="X12" s="1">
        <f t="shared" ref="X12" si="25">PRODUCT(W12*750)*0.5</f>
        <v>0</v>
      </c>
      <c r="Y12" s="1"/>
      <c r="Z12" s="1">
        <f t="shared" ref="Z12" si="26">PRODUCT(Y12*400)*0.5</f>
        <v>0</v>
      </c>
      <c r="AA12" s="1"/>
      <c r="AB12" s="1">
        <f t="shared" ref="AB12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188</v>
      </c>
      <c r="AK12" s="1"/>
      <c r="AL12" s="1">
        <f t="shared" ref="AL12" si="28">PRODUCT(AK12*145)</f>
        <v>0</v>
      </c>
      <c r="AM12" s="1"/>
      <c r="AN12" s="1">
        <f t="shared" ref="AN12" si="29">PRODUCT(AM12*550)</f>
        <v>0</v>
      </c>
      <c r="AO12" s="1"/>
      <c r="AP12" s="1">
        <f t="shared" ref="AP12" si="30">PRODUCT(AO12*250)</f>
        <v>0</v>
      </c>
    </row>
    <row r="13" spans="1:42" ht="16.5" thickTop="1" thickBot="1" x14ac:dyDescent="0.3">
      <c r="A13" s="1" t="s">
        <v>174</v>
      </c>
      <c r="B13" s="13">
        <v>9163394588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PRODUCT(Q13*50)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2</v>
      </c>
      <c r="X13" s="1">
        <f t="shared" si="9"/>
        <v>750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30</v>
      </c>
      <c r="AH13" s="113"/>
      <c r="AI13" s="114"/>
      <c r="AJ13" s="11" t="s">
        <v>188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175</v>
      </c>
      <c r="B14" s="13">
        <v>9199693594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>
        <v>2</v>
      </c>
      <c r="R14" s="1">
        <f>PRODUCT(Q14*100)*0.5</f>
        <v>100</v>
      </c>
      <c r="S14" s="1"/>
      <c r="T14" s="1">
        <f t="shared" si="7"/>
        <v>0</v>
      </c>
      <c r="U14" s="1"/>
      <c r="V14" s="1">
        <f t="shared" si="8"/>
        <v>0</v>
      </c>
      <c r="W14" s="1">
        <v>2</v>
      </c>
      <c r="X14" s="1">
        <f t="shared" si="9"/>
        <v>750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>
        <v>80</v>
      </c>
      <c r="AE14" s="1"/>
      <c r="AF14" s="1"/>
      <c r="AG14" s="18">
        <v>30</v>
      </c>
      <c r="AH14" s="113"/>
      <c r="AI14" s="114"/>
      <c r="AJ14" s="11" t="s">
        <v>166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110</v>
      </c>
      <c r="B15" s="13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111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176</v>
      </c>
      <c r="B16" s="14">
        <v>9051985471</v>
      </c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>
        <v>1</v>
      </c>
      <c r="J16" s="1">
        <f t="shared" si="2"/>
        <v>150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>PRODUCT(Q16*100)*0.5</f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187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177</v>
      </c>
      <c r="B17" s="14">
        <v>9477987958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179</v>
      </c>
      <c r="B18" s="14">
        <v>9177155329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81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169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>
        <v>1</v>
      </c>
      <c r="N19" s="1">
        <f t="shared" si="4"/>
        <v>150</v>
      </c>
      <c r="O19" s="1"/>
      <c r="P19" s="1">
        <f t="shared" si="5"/>
        <v>0</v>
      </c>
      <c r="Q19" s="1">
        <v>1</v>
      </c>
      <c r="R19" s="1">
        <f t="shared" si="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189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180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13"/>
      <c r="AI20" s="114"/>
      <c r="AJ20" s="11" t="s">
        <v>69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181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108</v>
      </c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182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111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183</v>
      </c>
      <c r="B23" s="14">
        <v>9195911074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187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184</v>
      </c>
      <c r="B24" s="14">
        <v>9369781424</v>
      </c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>
        <v>2</v>
      </c>
      <c r="AB24" s="1">
        <f t="shared" si="11"/>
        <v>850</v>
      </c>
      <c r="AC24" s="1"/>
      <c r="AD24" s="1"/>
      <c r="AE24" s="1"/>
      <c r="AF24" s="1"/>
      <c r="AG24" s="18">
        <v>30</v>
      </c>
      <c r="AH24" s="113"/>
      <c r="AI24" s="114"/>
      <c r="AJ24" s="11" t="s">
        <v>190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185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 t="shared" si="6"/>
        <v>300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148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191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>
        <v>2</v>
      </c>
      <c r="J26" s="1">
        <f t="shared" si="2"/>
        <v>300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192</v>
      </c>
      <c r="B27" s="14">
        <v>9422578311</v>
      </c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>
        <v>1</v>
      </c>
      <c r="J27" s="1">
        <f t="shared" si="2"/>
        <v>150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ref="R27" si="31"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193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>
        <v>2</v>
      </c>
      <c r="J28" s="1">
        <f t="shared" si="2"/>
        <v>300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3"/>
      <c r="AI37" s="114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ref="V38" si="32"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15"/>
      <c r="AI38" s="116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09"/>
      <c r="B39" s="110"/>
      <c r="C39" s="19">
        <f t="shared" ref="C39:AG39" si="33">SUM(C5:C38)</f>
        <v>1</v>
      </c>
      <c r="D39" s="19">
        <f t="shared" si="33"/>
        <v>50</v>
      </c>
      <c r="E39" s="19">
        <f t="shared" si="33"/>
        <v>1</v>
      </c>
      <c r="F39" s="19">
        <f t="shared" si="33"/>
        <v>50</v>
      </c>
      <c r="G39" s="19">
        <f t="shared" si="33"/>
        <v>0</v>
      </c>
      <c r="H39" s="19">
        <f t="shared" si="33"/>
        <v>0</v>
      </c>
      <c r="I39" s="19">
        <f t="shared" si="33"/>
        <v>17</v>
      </c>
      <c r="J39" s="19">
        <f t="shared" si="33"/>
        <v>2550</v>
      </c>
      <c r="K39" s="19">
        <f t="shared" si="33"/>
        <v>2</v>
      </c>
      <c r="L39" s="19">
        <f t="shared" si="33"/>
        <v>300</v>
      </c>
      <c r="M39" s="19">
        <f t="shared" si="33"/>
        <v>2</v>
      </c>
      <c r="N39" s="44">
        <f t="shared" si="33"/>
        <v>300</v>
      </c>
      <c r="O39" s="19">
        <f t="shared" si="33"/>
        <v>0</v>
      </c>
      <c r="P39" s="19">
        <f t="shared" si="33"/>
        <v>0</v>
      </c>
      <c r="Q39" s="19">
        <f t="shared" si="33"/>
        <v>14</v>
      </c>
      <c r="R39" s="19">
        <f t="shared" si="33"/>
        <v>1800</v>
      </c>
      <c r="S39" s="19">
        <f t="shared" si="33"/>
        <v>0</v>
      </c>
      <c r="T39" s="19">
        <f t="shared" si="33"/>
        <v>0</v>
      </c>
      <c r="U39" s="19">
        <f t="shared" si="33"/>
        <v>0</v>
      </c>
      <c r="V39" s="19">
        <f t="shared" si="33"/>
        <v>0</v>
      </c>
      <c r="W39" s="19">
        <f t="shared" si="33"/>
        <v>6</v>
      </c>
      <c r="X39" s="19">
        <f t="shared" si="33"/>
        <v>2250</v>
      </c>
      <c r="Y39" s="19">
        <f t="shared" si="33"/>
        <v>0</v>
      </c>
      <c r="Z39" s="19">
        <f t="shared" si="33"/>
        <v>0</v>
      </c>
      <c r="AA39" s="19">
        <f t="shared" si="33"/>
        <v>2</v>
      </c>
      <c r="AB39" s="19">
        <f t="shared" si="33"/>
        <v>850</v>
      </c>
      <c r="AC39" s="19">
        <f t="shared" si="33"/>
        <v>0</v>
      </c>
      <c r="AD39" s="19">
        <f t="shared" si="33"/>
        <v>880</v>
      </c>
      <c r="AE39" s="19">
        <f t="shared" si="33"/>
        <v>0</v>
      </c>
      <c r="AF39" s="19">
        <f t="shared" si="33"/>
        <v>0</v>
      </c>
      <c r="AG39" s="19">
        <f t="shared" si="33"/>
        <v>120</v>
      </c>
      <c r="AH39" s="39">
        <f>AA39+Y39+W39+U39+S39+Q39+O39+M39+K39+I39+G39+E39+C39</f>
        <v>45</v>
      </c>
      <c r="AI39" s="39">
        <f>AG39+AF39+AE39+AD39+AC39+AB39+Z39+X39+V39+T39+R39+P39+N39+L39+J39+H39+F39+D39</f>
        <v>9150</v>
      </c>
      <c r="AJ39" s="29" t="s">
        <v>33</v>
      </c>
      <c r="AK39" s="19">
        <f t="shared" ref="AK39:AP39" si="34">AK7+AK5+AK8+AK9+AK10+AK11+AK13+AK14+AK15+AK16+AK17+AK18+AK19+AK20+AK21+AK22+AK23+AK24+AK25+AK26+AK28+AK29+AK30+AK31+AK32+AK33+AK34+AK35+AK37+AK36+AK38+AK6</f>
        <v>0</v>
      </c>
      <c r="AL39" s="19">
        <f t="shared" si="34"/>
        <v>0</v>
      </c>
      <c r="AM39" s="19">
        <f t="shared" si="34"/>
        <v>0</v>
      </c>
      <c r="AN39" s="19">
        <f t="shared" si="34"/>
        <v>0</v>
      </c>
      <c r="AO39" s="19">
        <f t="shared" si="34"/>
        <v>0</v>
      </c>
      <c r="AP39" s="19">
        <f t="shared" si="34"/>
        <v>0</v>
      </c>
    </row>
    <row r="40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8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U6" workbookViewId="0">
      <selection activeCell="AJ9" sqref="AJ9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1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08" t="s">
        <v>196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46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5" t="s">
        <v>16</v>
      </c>
      <c r="Z4" s="45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47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194</v>
      </c>
      <c r="B5" s="13">
        <v>925274237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2</v>
      </c>
      <c r="R5" s="1">
        <f t="shared" ref="R5:R38" si="6">PRODUCT(Q5*300)*0.5</f>
        <v>300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195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197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PRODUCT(Q6*100)*0.5</f>
        <v>50</v>
      </c>
      <c r="S6" s="1"/>
      <c r="T6" s="1">
        <f t="shared" si="7"/>
        <v>0</v>
      </c>
      <c r="U6" s="1"/>
      <c r="V6" s="1">
        <f t="shared" si="8"/>
        <v>0</v>
      </c>
      <c r="W6" s="1">
        <v>1</v>
      </c>
      <c r="X6" s="1">
        <f>PRODUCT(W6*750)*0.5</f>
        <v>375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>
        <v>15</v>
      </c>
      <c r="AH6" s="113"/>
      <c r="AI6" s="114"/>
      <c r="AJ6" s="40" t="s">
        <v>61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198</v>
      </c>
      <c r="B7" s="13">
        <v>9984567740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>
        <v>1</v>
      </c>
      <c r="T7" s="1">
        <f>PRODUCT(S7*550)*0.5</f>
        <v>275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>
        <v>15</v>
      </c>
      <c r="AH7" s="113"/>
      <c r="AI7" s="114"/>
      <c r="AJ7" s="11" t="s">
        <v>127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199</v>
      </c>
      <c r="B8" s="13"/>
      <c r="C8" s="1"/>
      <c r="D8" s="1">
        <f t="shared" si="0"/>
        <v>0</v>
      </c>
      <c r="E8" s="1">
        <v>2</v>
      </c>
      <c r="F8" s="1">
        <f t="shared" si="1"/>
        <v>100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200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>
        <v>1</v>
      </c>
      <c r="L9" s="1">
        <f>PRODUCT(K9*300)*0.5</f>
        <v>150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13"/>
      <c r="AI9" s="114"/>
      <c r="AJ9" s="11" t="s">
        <v>69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201</v>
      </c>
      <c r="B10" s="13">
        <v>9266358278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114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202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ref="R11:R26" si="18">PRODUCT(Q11*300)*0.5</f>
        <v>0</v>
      </c>
      <c r="S11" s="1">
        <v>1</v>
      </c>
      <c r="T11" s="1">
        <f t="shared" si="7"/>
        <v>275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15</v>
      </c>
      <c r="AH11" s="113"/>
      <c r="AI11" s="114"/>
      <c r="AJ11" s="11" t="s">
        <v>54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203</v>
      </c>
      <c r="B12" s="13"/>
      <c r="C12" s="1">
        <v>2</v>
      </c>
      <c r="D12" s="1">
        <f t="shared" si="0"/>
        <v>100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ref="N12" si="19">PRODUCT(M12*300)*0.5</f>
        <v>0</v>
      </c>
      <c r="O12" s="1"/>
      <c r="P12" s="1">
        <f t="shared" si="5"/>
        <v>0</v>
      </c>
      <c r="Q12" s="1"/>
      <c r="R12" s="1">
        <f t="shared" si="18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204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205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80</v>
      </c>
      <c r="AE13" s="1"/>
      <c r="AF13" s="1"/>
      <c r="AG13" s="18"/>
      <c r="AH13" s="113"/>
      <c r="AI13" s="114"/>
      <c r="AJ13" s="11" t="s">
        <v>150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206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>
        <v>1</v>
      </c>
      <c r="V14" s="1">
        <v>50</v>
      </c>
      <c r="W14" s="1"/>
      <c r="X14" s="1">
        <f t="shared" si="9"/>
        <v>0</v>
      </c>
      <c r="Y14" s="1"/>
      <c r="Z14" s="1">
        <f t="shared" si="10"/>
        <v>0</v>
      </c>
      <c r="AA14" s="1">
        <v>2</v>
      </c>
      <c r="AB14" s="1">
        <f t="shared" si="11"/>
        <v>850</v>
      </c>
      <c r="AC14" s="1"/>
      <c r="AD14" s="1"/>
      <c r="AE14" s="1"/>
      <c r="AF14" s="1"/>
      <c r="AG14" s="18"/>
      <c r="AH14" s="113"/>
      <c r="AI14" s="114"/>
      <c r="AJ14" s="11" t="s">
        <v>207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210</v>
      </c>
      <c r="B15" s="13"/>
      <c r="C15" s="1">
        <v>1</v>
      </c>
      <c r="D15" s="1">
        <f t="shared" si="0"/>
        <v>50</v>
      </c>
      <c r="E15" s="1">
        <v>2</v>
      </c>
      <c r="F15" s="1">
        <f t="shared" si="1"/>
        <v>100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8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153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208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>
        <v>1</v>
      </c>
      <c r="N16" s="1">
        <f t="shared" si="4"/>
        <v>150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54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209</v>
      </c>
      <c r="B17" s="14"/>
      <c r="C17" s="1">
        <v>2</v>
      </c>
      <c r="D17" s="1">
        <f t="shared" si="0"/>
        <v>100</v>
      </c>
      <c r="E17" s="1">
        <v>1</v>
      </c>
      <c r="F17" s="1">
        <f t="shared" si="1"/>
        <v>50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8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111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211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1</v>
      </c>
      <c r="J18" s="1">
        <f>PRODUCT(I18*150-100)</f>
        <v>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8"/>
        <v>0</v>
      </c>
      <c r="S18" s="1">
        <v>1</v>
      </c>
      <c r="T18" s="1">
        <f t="shared" si="7"/>
        <v>275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15</v>
      </c>
      <c r="AH18" s="113"/>
      <c r="AI18" s="114"/>
      <c r="AJ18" s="11" t="s">
        <v>150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212</v>
      </c>
      <c r="B19" s="14">
        <v>9179556344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8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153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8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8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18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3"/>
      <c r="AI37" s="114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ref="V38" si="20"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15"/>
      <c r="AI38" s="116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09"/>
      <c r="B39" s="110"/>
      <c r="C39" s="19">
        <f t="shared" ref="C39:AG39" si="21">SUM(C5:C38)</f>
        <v>5</v>
      </c>
      <c r="D39" s="19">
        <f t="shared" si="21"/>
        <v>250</v>
      </c>
      <c r="E39" s="19">
        <f t="shared" si="21"/>
        <v>5</v>
      </c>
      <c r="F39" s="19">
        <f t="shared" si="21"/>
        <v>250</v>
      </c>
      <c r="G39" s="19">
        <f t="shared" si="21"/>
        <v>0</v>
      </c>
      <c r="H39" s="19">
        <f t="shared" si="21"/>
        <v>0</v>
      </c>
      <c r="I39" s="19">
        <f t="shared" si="21"/>
        <v>2</v>
      </c>
      <c r="J39" s="19">
        <f t="shared" si="21"/>
        <v>200</v>
      </c>
      <c r="K39" s="19">
        <f t="shared" si="21"/>
        <v>1</v>
      </c>
      <c r="L39" s="19">
        <f t="shared" si="21"/>
        <v>150</v>
      </c>
      <c r="M39" s="19">
        <f t="shared" si="21"/>
        <v>1</v>
      </c>
      <c r="N39" s="44">
        <f t="shared" si="21"/>
        <v>150</v>
      </c>
      <c r="O39" s="19">
        <f t="shared" si="21"/>
        <v>0</v>
      </c>
      <c r="P39" s="19">
        <f t="shared" si="21"/>
        <v>0</v>
      </c>
      <c r="Q39" s="19">
        <f t="shared" si="21"/>
        <v>5</v>
      </c>
      <c r="R39" s="19">
        <f t="shared" si="21"/>
        <v>650</v>
      </c>
      <c r="S39" s="19">
        <f t="shared" si="21"/>
        <v>3</v>
      </c>
      <c r="T39" s="19">
        <f t="shared" si="21"/>
        <v>825</v>
      </c>
      <c r="U39" s="19">
        <f t="shared" si="21"/>
        <v>1</v>
      </c>
      <c r="V39" s="19">
        <f t="shared" si="21"/>
        <v>50</v>
      </c>
      <c r="W39" s="19">
        <f t="shared" si="21"/>
        <v>1</v>
      </c>
      <c r="X39" s="19">
        <f t="shared" si="21"/>
        <v>375</v>
      </c>
      <c r="Y39" s="19">
        <f t="shared" si="21"/>
        <v>0</v>
      </c>
      <c r="Z39" s="19">
        <f t="shared" si="21"/>
        <v>0</v>
      </c>
      <c r="AA39" s="19">
        <f t="shared" si="21"/>
        <v>2</v>
      </c>
      <c r="AB39" s="19">
        <f t="shared" si="21"/>
        <v>850</v>
      </c>
      <c r="AC39" s="19">
        <f t="shared" si="21"/>
        <v>0</v>
      </c>
      <c r="AD39" s="19">
        <f t="shared" si="21"/>
        <v>80</v>
      </c>
      <c r="AE39" s="19">
        <f t="shared" si="21"/>
        <v>0</v>
      </c>
      <c r="AF39" s="19">
        <f t="shared" si="21"/>
        <v>0</v>
      </c>
      <c r="AG39" s="19">
        <f t="shared" si="21"/>
        <v>60</v>
      </c>
      <c r="AH39" s="39">
        <f>AA39+Y39+W39+U39+S39+Q39+O39+M39+K39+I39+G39+E39+C39</f>
        <v>26</v>
      </c>
      <c r="AI39" s="39">
        <f>AG39+AF39+AE39+AD39+AC39+AB39+Z39+X39+V39+T39+R39+P39+N39+L39+J39+H39+F39+D39</f>
        <v>3890</v>
      </c>
      <c r="AJ39" s="29" t="s">
        <v>33</v>
      </c>
      <c r="AK39" s="19">
        <f t="shared" ref="AK39:AP39" si="22">AK7+AK5+AK8+AK9+AK10+AK11+AK13+AK14+AK15+AK16+AK17+AK18+AK19+AK20+AK21+AK22+AK23+AK24+AK25+AK26+AK28+AK29+AK30+AK31+AK32+AK33+AK34+AK35+AK37+AK36+AK38+AK6</f>
        <v>0</v>
      </c>
      <c r="AL39" s="19">
        <f t="shared" si="22"/>
        <v>0</v>
      </c>
      <c r="AM39" s="19">
        <f t="shared" si="22"/>
        <v>0</v>
      </c>
      <c r="AN39" s="19">
        <f t="shared" si="22"/>
        <v>0</v>
      </c>
      <c r="AO39" s="19">
        <f t="shared" si="22"/>
        <v>0</v>
      </c>
      <c r="AP39" s="19">
        <f t="shared" si="22"/>
        <v>0</v>
      </c>
    </row>
    <row r="40" spans="1:42" ht="15.75" thickTop="1" x14ac:dyDescent="0.25"/>
  </sheetData>
  <mergeCells count="21">
    <mergeCell ref="AH5:AI38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A10" workbookViewId="0">
      <selection activeCell="A3" sqref="A3:A4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08" t="s">
        <v>356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49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8" t="s">
        <v>16</v>
      </c>
      <c r="Z4" s="48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50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213</v>
      </c>
      <c r="B5" s="13">
        <v>9277722819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69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214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PRODUCT(Q6*100)*0.5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52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215</v>
      </c>
      <c r="B7" s="13">
        <v>9982308278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>
        <v>2</v>
      </c>
      <c r="V7" s="1">
        <f>PRODUCT(U7*100)*0.5</f>
        <v>100</v>
      </c>
      <c r="W7" s="1"/>
      <c r="X7" s="1">
        <f>PRODUCT(W7*750)*0.5</f>
        <v>0</v>
      </c>
      <c r="Y7" s="1"/>
      <c r="Z7" s="1">
        <f>PRODUCT(Y7*400)*0.5</f>
        <v>0</v>
      </c>
      <c r="AA7" s="1">
        <v>2</v>
      </c>
      <c r="AB7" s="1">
        <f>PRODUCT(AA7*850)*0.5</f>
        <v>850</v>
      </c>
      <c r="AC7" s="1"/>
      <c r="AD7" s="1"/>
      <c r="AE7" s="1"/>
      <c r="AF7" s="1"/>
      <c r="AG7" s="18">
        <v>30</v>
      </c>
      <c r="AH7" s="113"/>
      <c r="AI7" s="114"/>
      <c r="AJ7" s="11" t="s">
        <v>220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216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13"/>
      <c r="AI8" s="114"/>
      <c r="AJ8" s="11" t="s">
        <v>61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217</v>
      </c>
      <c r="B9" s="14">
        <v>9052216333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1</v>
      </c>
      <c r="AB9" s="1">
        <f>PRODUCT(AA9*850)*0.5</f>
        <v>425</v>
      </c>
      <c r="AC9" s="1"/>
      <c r="AD9" s="1"/>
      <c r="AE9" s="1"/>
      <c r="AF9" s="1"/>
      <c r="AG9" s="18">
        <v>15</v>
      </c>
      <c r="AH9" s="113"/>
      <c r="AI9" s="114"/>
      <c r="AJ9" s="11" t="s">
        <v>72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218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219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>
        <v>1</v>
      </c>
      <c r="J11" s="1">
        <f t="shared" si="2"/>
        <v>150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/>
      <c r="R11" s="1">
        <f t="shared" ref="R11:R25" si="18">PRODUCT(Q11*300)*0.5</f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80</v>
      </c>
      <c r="AE11" s="1"/>
      <c r="AF11" s="1"/>
      <c r="AG11" s="18"/>
      <c r="AH11" s="113"/>
      <c r="AI11" s="114"/>
      <c r="AJ11" s="11" t="s">
        <v>187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221</v>
      </c>
      <c r="B12" s="13">
        <v>9885919886</v>
      </c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v>50</v>
      </c>
      <c r="S12" s="1"/>
      <c r="T12" s="1">
        <f t="shared" si="7"/>
        <v>0</v>
      </c>
      <c r="U12" s="1">
        <v>1</v>
      </c>
      <c r="V12" s="1">
        <f t="shared" si="8"/>
        <v>325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15</v>
      </c>
      <c r="AH12" s="113"/>
      <c r="AI12" s="114"/>
      <c r="AJ12" s="11" t="s">
        <v>52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222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13"/>
      <c r="AI13" s="114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223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>
        <v>1</v>
      </c>
      <c r="L14" s="1">
        <f t="shared" si="3"/>
        <v>150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111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224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8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/>
      <c r="AK15" s="1">
        <v>1</v>
      </c>
      <c r="AL15" s="1">
        <v>130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225</v>
      </c>
      <c r="B16" s="14"/>
      <c r="C16" s="1">
        <v>1</v>
      </c>
      <c r="D16" s="1">
        <f t="shared" si="0"/>
        <v>50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187</v>
      </c>
      <c r="AK16" s="1"/>
      <c r="AL16" s="1">
        <f>PRODUCT(AK16*145)</f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226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1.5</v>
      </c>
      <c r="R17" s="1">
        <f t="shared" si="18"/>
        <v>225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127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227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>
        <v>7.5</v>
      </c>
      <c r="R18" s="1">
        <f t="shared" si="18"/>
        <v>1125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228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229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8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>
        <v>1</v>
      </c>
      <c r="AB19" s="1">
        <f t="shared" si="11"/>
        <v>425</v>
      </c>
      <c r="AC19" s="1"/>
      <c r="AD19" s="1"/>
      <c r="AE19" s="1"/>
      <c r="AF19" s="1"/>
      <c r="AG19" s="18">
        <v>15</v>
      </c>
      <c r="AH19" s="113"/>
      <c r="AI19" s="114"/>
      <c r="AJ19" s="11" t="s">
        <v>111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230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>
        <v>1</v>
      </c>
      <c r="P20" s="1">
        <f t="shared" si="5"/>
        <v>150</v>
      </c>
      <c r="Q20" s="1">
        <v>1</v>
      </c>
      <c r="R20" s="1">
        <f t="shared" si="18"/>
        <v>150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232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231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2</v>
      </c>
      <c r="AB21" s="1">
        <f t="shared" si="11"/>
        <v>850</v>
      </c>
      <c r="AC21" s="1"/>
      <c r="AD21" s="1"/>
      <c r="AE21" s="1"/>
      <c r="AF21" s="1"/>
      <c r="AG21" s="18">
        <v>30</v>
      </c>
      <c r="AH21" s="113"/>
      <c r="AI21" s="114"/>
      <c r="AJ21" s="11" t="s">
        <v>233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8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1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AG38" si="20">SUM(C5:C37)</f>
        <v>1</v>
      </c>
      <c r="D38" s="19">
        <f t="shared" si="20"/>
        <v>50</v>
      </c>
      <c r="E38" s="19">
        <f t="shared" si="20"/>
        <v>0</v>
      </c>
      <c r="F38" s="19">
        <f t="shared" si="20"/>
        <v>0</v>
      </c>
      <c r="G38" s="19">
        <f t="shared" si="20"/>
        <v>0</v>
      </c>
      <c r="H38" s="19">
        <f t="shared" si="20"/>
        <v>0</v>
      </c>
      <c r="I38" s="19">
        <f t="shared" si="20"/>
        <v>5</v>
      </c>
      <c r="J38" s="19">
        <f t="shared" si="20"/>
        <v>750</v>
      </c>
      <c r="K38" s="19">
        <f t="shared" si="20"/>
        <v>2</v>
      </c>
      <c r="L38" s="19">
        <f t="shared" si="20"/>
        <v>300</v>
      </c>
      <c r="M38" s="19">
        <f t="shared" si="20"/>
        <v>0</v>
      </c>
      <c r="N38" s="44">
        <f t="shared" si="20"/>
        <v>0</v>
      </c>
      <c r="O38" s="19">
        <f t="shared" si="20"/>
        <v>1</v>
      </c>
      <c r="P38" s="19">
        <f t="shared" si="20"/>
        <v>150</v>
      </c>
      <c r="Q38" s="19">
        <f t="shared" si="20"/>
        <v>12</v>
      </c>
      <c r="R38" s="19">
        <f t="shared" si="20"/>
        <v>1700</v>
      </c>
      <c r="S38" s="19">
        <f t="shared" si="20"/>
        <v>0</v>
      </c>
      <c r="T38" s="19">
        <f t="shared" si="20"/>
        <v>0</v>
      </c>
      <c r="U38" s="19">
        <f t="shared" si="20"/>
        <v>3</v>
      </c>
      <c r="V38" s="19">
        <f t="shared" si="20"/>
        <v>425</v>
      </c>
      <c r="W38" s="19">
        <f t="shared" si="20"/>
        <v>0</v>
      </c>
      <c r="X38" s="19">
        <f t="shared" si="20"/>
        <v>0</v>
      </c>
      <c r="Y38" s="19">
        <f t="shared" si="20"/>
        <v>0</v>
      </c>
      <c r="Z38" s="19">
        <f t="shared" si="20"/>
        <v>0</v>
      </c>
      <c r="AA38" s="19">
        <f t="shared" si="20"/>
        <v>6</v>
      </c>
      <c r="AB38" s="19">
        <f t="shared" si="20"/>
        <v>2550</v>
      </c>
      <c r="AC38" s="19">
        <f t="shared" si="20"/>
        <v>0</v>
      </c>
      <c r="AD38" s="19">
        <f t="shared" si="20"/>
        <v>240</v>
      </c>
      <c r="AE38" s="19">
        <f t="shared" si="20"/>
        <v>0</v>
      </c>
      <c r="AF38" s="19">
        <f t="shared" si="20"/>
        <v>0</v>
      </c>
      <c r="AG38" s="19">
        <f t="shared" si="20"/>
        <v>105</v>
      </c>
      <c r="AH38" s="39">
        <f>AA38+Y38+W38+U38+S38+Q38+O38+M38+K38+I38+G38+E38+C38</f>
        <v>30</v>
      </c>
      <c r="AI38" s="39">
        <f>AG38+AF38+AE38+AD38+AC38+AB38+Z38+X38+V38+T38+R38+P38+N38+L38+J38+H38+F38+D38</f>
        <v>6270</v>
      </c>
      <c r="AJ38" s="29" t="s">
        <v>33</v>
      </c>
      <c r="AK38" s="19">
        <f>AK7+AK5+AK8+AK9+AK10+AK11+AK13+AK14+AK15+AK16+AK17+AK18+AK19+AK20+AK21+AK22+AK23+AK24+AK25+AK27+AK28+AK29+AK30+AK31+AK32+AK33+AK34+AK36+AK35+AK37+AK6</f>
        <v>1</v>
      </c>
      <c r="AL38" s="19">
        <f t="shared" ref="AL38:AP38" si="21">AL7+AL5+AL8+AL9+AL10+AL11+AL13+AL14+AL15+AL16+AL17+AL18+AL19+AL20+AL21+AL22+AL23+AL24+AL25+AL27+AL28+AL29+AL30+AL31+AL32+AL33+AL34+AL36+AL35+AL37+AL6</f>
        <v>130</v>
      </c>
      <c r="AM38" s="19">
        <f t="shared" si="21"/>
        <v>0</v>
      </c>
      <c r="AN38" s="19">
        <f t="shared" si="21"/>
        <v>0</v>
      </c>
      <c r="AO38" s="19">
        <f t="shared" si="21"/>
        <v>0</v>
      </c>
      <c r="AP38" s="19">
        <f t="shared" si="21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A16" workbookViewId="0">
      <selection activeCell="A3" sqref="A3:A4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08" t="s">
        <v>355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52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1" t="s">
        <v>16</v>
      </c>
      <c r="Z4" s="51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53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234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>
        <v>1</v>
      </c>
      <c r="H5" s="1">
        <f>PRODUCT(G5*250)</f>
        <v>250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72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235</v>
      </c>
      <c r="B6" s="13">
        <v>9178803534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>
        <v>1</v>
      </c>
      <c r="P6" s="1">
        <f t="shared" si="5"/>
        <v>150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54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110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>PRODUCT(Q7*300)*0.5</f>
        <v>150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111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236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72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237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2</v>
      </c>
      <c r="AB9" s="1">
        <f>PRODUCT(AA9*850)*0.5</f>
        <v>850</v>
      </c>
      <c r="AC9" s="1"/>
      <c r="AD9" s="1"/>
      <c r="AE9" s="1"/>
      <c r="AF9" s="1"/>
      <c r="AG9" s="18"/>
      <c r="AH9" s="113"/>
      <c r="AI9" s="114"/>
      <c r="AJ9" s="11" t="s">
        <v>251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238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2</v>
      </c>
      <c r="R10" s="1">
        <f>PRODUCT(Q10*300)*0.5</f>
        <v>300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127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239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>
        <v>3</v>
      </c>
      <c r="J11" s="1">
        <f t="shared" si="2"/>
        <v>450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ref="R11:R25" si="18">PRODUCT(Q11*300)*0.5</f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160</v>
      </c>
      <c r="AE11" s="1"/>
      <c r="AF11" s="1"/>
      <c r="AG11" s="18"/>
      <c r="AH11" s="113"/>
      <c r="AI11" s="114"/>
      <c r="AJ11" s="11" t="s">
        <v>250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240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3</v>
      </c>
      <c r="R12" s="1">
        <f>PRODUCT(Q12*100)*0.5</f>
        <v>150</v>
      </c>
      <c r="S12" s="1"/>
      <c r="T12" s="1">
        <f t="shared" si="7"/>
        <v>0</v>
      </c>
      <c r="U12" s="1"/>
      <c r="V12" s="1">
        <f t="shared" si="8"/>
        <v>0</v>
      </c>
      <c r="W12" s="1">
        <v>3</v>
      </c>
      <c r="X12" s="1">
        <v>1225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30</v>
      </c>
      <c r="AH12" s="113"/>
      <c r="AI12" s="114"/>
      <c r="AJ12" s="11" t="s">
        <v>249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241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3</v>
      </c>
      <c r="J13" s="1">
        <f t="shared" si="2"/>
        <v>450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160</v>
      </c>
      <c r="AE13" s="1"/>
      <c r="AF13" s="1"/>
      <c r="AG13" s="18"/>
      <c r="AH13" s="113"/>
      <c r="AI13" s="114"/>
      <c r="AJ13" s="11" t="s">
        <v>248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242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/>
      <c r="V14" s="1">
        <f t="shared" si="8"/>
        <v>0</v>
      </c>
      <c r="W14" s="1">
        <v>1</v>
      </c>
      <c r="X14" s="1">
        <v>100</v>
      </c>
      <c r="Y14" s="1"/>
      <c r="Z14" s="1">
        <f t="shared" si="10"/>
        <v>0</v>
      </c>
      <c r="AA14" s="1">
        <v>1</v>
      </c>
      <c r="AB14" s="1">
        <f t="shared" si="11"/>
        <v>425</v>
      </c>
      <c r="AC14" s="1"/>
      <c r="AD14" s="1"/>
      <c r="AE14" s="1"/>
      <c r="AF14" s="1"/>
      <c r="AG14" s="18"/>
      <c r="AH14" s="113"/>
      <c r="AI14" s="114"/>
      <c r="AJ14" s="11" t="s">
        <v>70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243</v>
      </c>
      <c r="B15" s="14">
        <v>9177978111</v>
      </c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f t="shared" si="18"/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127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244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>
        <v>2</v>
      </c>
      <c r="V16" s="1">
        <f t="shared" si="8"/>
        <v>650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>
        <v>30</v>
      </c>
      <c r="AH16" s="113"/>
      <c r="AI16" s="114"/>
      <c r="AJ16" s="11" t="s">
        <v>245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246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>
        <v>2</v>
      </c>
      <c r="J17" s="1">
        <f t="shared" si="2"/>
        <v>300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8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247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252</v>
      </c>
      <c r="B18" s="14">
        <v>9175861290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1</v>
      </c>
      <c r="J18" s="1">
        <f t="shared" si="2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8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114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253</v>
      </c>
      <c r="B19" s="14">
        <v>9189298012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>
        <v>3</v>
      </c>
      <c r="J19" s="1">
        <f t="shared" si="2"/>
        <v>450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8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13"/>
      <c r="AI19" s="114"/>
      <c r="AJ19" s="11" t="s">
        <v>254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255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8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258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256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>
        <v>1</v>
      </c>
      <c r="H21" s="1">
        <f t="shared" si="16"/>
        <v>250</v>
      </c>
      <c r="I21" s="1">
        <v>1</v>
      </c>
      <c r="J21" s="1">
        <f t="shared" si="2"/>
        <v>150</v>
      </c>
      <c r="K21" s="1">
        <v>2</v>
      </c>
      <c r="L21" s="1">
        <f t="shared" si="3"/>
        <v>300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259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257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6"/>
        <v>0</v>
      </c>
      <c r="I22" s="1">
        <v>1</v>
      </c>
      <c r="J22" s="1">
        <f t="shared" si="2"/>
        <v>150</v>
      </c>
      <c r="K22" s="1">
        <v>1</v>
      </c>
      <c r="L22" s="1">
        <f t="shared" si="3"/>
        <v>150</v>
      </c>
      <c r="M22" s="1"/>
      <c r="N22" s="1">
        <f t="shared" si="4"/>
        <v>0</v>
      </c>
      <c r="O22" s="1">
        <v>1</v>
      </c>
      <c r="P22" s="1">
        <f t="shared" si="5"/>
        <v>150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260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8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261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1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AG38" si="20">SUM(C5:C37)</f>
        <v>1</v>
      </c>
      <c r="D38" s="19">
        <f t="shared" si="20"/>
        <v>50</v>
      </c>
      <c r="E38" s="19">
        <f t="shared" si="20"/>
        <v>0</v>
      </c>
      <c r="F38" s="19">
        <f t="shared" si="20"/>
        <v>0</v>
      </c>
      <c r="G38" s="19">
        <f t="shared" si="20"/>
        <v>2</v>
      </c>
      <c r="H38" s="19">
        <f t="shared" si="20"/>
        <v>500</v>
      </c>
      <c r="I38" s="19">
        <f t="shared" si="20"/>
        <v>19</v>
      </c>
      <c r="J38" s="19">
        <f t="shared" si="20"/>
        <v>2850</v>
      </c>
      <c r="K38" s="19">
        <f t="shared" si="20"/>
        <v>3</v>
      </c>
      <c r="L38" s="19">
        <f t="shared" si="20"/>
        <v>450</v>
      </c>
      <c r="M38" s="19">
        <f t="shared" si="20"/>
        <v>0</v>
      </c>
      <c r="N38" s="44">
        <f t="shared" si="20"/>
        <v>0</v>
      </c>
      <c r="O38" s="19">
        <f t="shared" si="20"/>
        <v>2</v>
      </c>
      <c r="P38" s="19">
        <f t="shared" si="20"/>
        <v>300</v>
      </c>
      <c r="Q38" s="19">
        <f t="shared" si="20"/>
        <v>10</v>
      </c>
      <c r="R38" s="19">
        <f t="shared" si="20"/>
        <v>1200</v>
      </c>
      <c r="S38" s="19">
        <f t="shared" si="20"/>
        <v>0</v>
      </c>
      <c r="T38" s="19">
        <f t="shared" si="20"/>
        <v>0</v>
      </c>
      <c r="U38" s="19">
        <f t="shared" si="20"/>
        <v>2</v>
      </c>
      <c r="V38" s="19">
        <f t="shared" si="20"/>
        <v>650</v>
      </c>
      <c r="W38" s="19">
        <f t="shared" si="20"/>
        <v>4</v>
      </c>
      <c r="X38" s="19">
        <f t="shared" si="20"/>
        <v>1325</v>
      </c>
      <c r="Y38" s="19">
        <f t="shared" si="20"/>
        <v>0</v>
      </c>
      <c r="Z38" s="19">
        <f t="shared" si="20"/>
        <v>0</v>
      </c>
      <c r="AA38" s="19">
        <f t="shared" si="20"/>
        <v>3</v>
      </c>
      <c r="AB38" s="19">
        <f t="shared" si="20"/>
        <v>1275</v>
      </c>
      <c r="AC38" s="19">
        <f t="shared" si="20"/>
        <v>0</v>
      </c>
      <c r="AD38" s="19">
        <f t="shared" si="20"/>
        <v>400</v>
      </c>
      <c r="AE38" s="19">
        <f t="shared" si="20"/>
        <v>0</v>
      </c>
      <c r="AF38" s="19">
        <f t="shared" si="20"/>
        <v>0</v>
      </c>
      <c r="AG38" s="19">
        <f t="shared" si="20"/>
        <v>60</v>
      </c>
      <c r="AH38" s="39">
        <f>AA38+Y38+W38+U38+S38+Q38+O38+M38+K38+I38+G38+E38+C38</f>
        <v>46</v>
      </c>
      <c r="AI38" s="39">
        <f>AG38+AF38+AE38+AD38+AC38+AB38+Z38+X38+V38+T38+R38+P38+N38+L38+J38+H38+F38+D38</f>
        <v>9060</v>
      </c>
      <c r="AJ38" s="29" t="s">
        <v>33</v>
      </c>
      <c r="AK38" s="19">
        <f>AK7+AK5+AK8+AK9+AK10+AK11+AK13+AK14+AK15+AK16+AK17+AK18+AK19+AK20+AK21+AK22+AK23+AK24+AK25+AK27+AK28+AK29+AK30+AK31+AK32+AK33+AK34+AK36+AK35+AK37+AK6</f>
        <v>0</v>
      </c>
      <c r="AL38" s="19">
        <f t="shared" ref="AL38:AP38" si="21">AL7+AL5+AL8+AL9+AL10+AL11+AL13+AL14+AL15+AL16+AL17+AL18+AL19+AL20+AL21+AL22+AL23+AL24+AL25+AL27+AL28+AL29+AL30+AL31+AL32+AL33+AL34+AL36+AL35+AL37+AL6</f>
        <v>0</v>
      </c>
      <c r="AM38" s="19">
        <f t="shared" si="21"/>
        <v>0</v>
      </c>
      <c r="AN38" s="19">
        <f t="shared" si="21"/>
        <v>0</v>
      </c>
      <c r="AO38" s="19">
        <f t="shared" si="21"/>
        <v>0</v>
      </c>
      <c r="AP38" s="19">
        <f t="shared" si="21"/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AB16" workbookViewId="0">
      <selection activeCell="AI41" sqref="AI41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08" t="s">
        <v>354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90" t="s">
        <v>23</v>
      </c>
      <c r="AL1" s="91"/>
      <c r="AM1" s="91"/>
      <c r="AN1" s="91"/>
      <c r="AO1" s="91"/>
      <c r="AP1" s="91"/>
    </row>
    <row r="2" spans="1:42" ht="20.25" customHeight="1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90"/>
      <c r="AL2" s="91"/>
      <c r="AM2" s="91"/>
      <c r="AN2" s="91"/>
      <c r="AO2" s="91"/>
      <c r="AP2" s="91"/>
    </row>
    <row r="3" spans="1:42" ht="16.5" thickTop="1" thickBot="1" x14ac:dyDescent="0.3">
      <c r="A3" s="92" t="s">
        <v>0</v>
      </c>
      <c r="B3" s="93" t="s">
        <v>19</v>
      </c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 t="s">
        <v>11</v>
      </c>
      <c r="T3" s="96"/>
      <c r="U3" s="96"/>
      <c r="V3" s="96"/>
      <c r="W3" s="96"/>
      <c r="X3" s="96"/>
      <c r="Y3" s="97" t="s">
        <v>12</v>
      </c>
      <c r="Z3" s="97"/>
      <c r="AA3" s="98" t="s">
        <v>21</v>
      </c>
      <c r="AB3" s="98" t="s">
        <v>3</v>
      </c>
      <c r="AC3" s="103" t="s">
        <v>38</v>
      </c>
      <c r="AD3" s="104"/>
      <c r="AE3" s="104"/>
      <c r="AF3" s="105"/>
      <c r="AG3" s="55"/>
      <c r="AH3" s="117" t="s">
        <v>95</v>
      </c>
      <c r="AI3" s="117" t="s">
        <v>96</v>
      </c>
      <c r="AJ3" s="92" t="s">
        <v>18</v>
      </c>
      <c r="AK3" s="106" t="s">
        <v>22</v>
      </c>
      <c r="AL3" s="106" t="s">
        <v>3</v>
      </c>
      <c r="AM3" s="107" t="s">
        <v>24</v>
      </c>
      <c r="AN3" s="106" t="s">
        <v>3</v>
      </c>
      <c r="AO3" s="106" t="s">
        <v>25</v>
      </c>
      <c r="AP3" s="106" t="s">
        <v>3</v>
      </c>
    </row>
    <row r="4" spans="1:42" ht="25.5" thickTop="1" thickBot="1" x14ac:dyDescent="0.3">
      <c r="A4" s="92"/>
      <c r="B4" s="94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4" t="s">
        <v>16</v>
      </c>
      <c r="Z4" s="54" t="s">
        <v>3</v>
      </c>
      <c r="AA4" s="98"/>
      <c r="AB4" s="98"/>
      <c r="AC4" s="10" t="s">
        <v>37</v>
      </c>
      <c r="AD4" s="10" t="s">
        <v>106</v>
      </c>
      <c r="AE4" s="10" t="s">
        <v>35</v>
      </c>
      <c r="AF4" s="10" t="s">
        <v>36</v>
      </c>
      <c r="AG4" s="56" t="s">
        <v>79</v>
      </c>
      <c r="AH4" s="118"/>
      <c r="AI4" s="118"/>
      <c r="AJ4" s="92"/>
      <c r="AK4" s="106"/>
      <c r="AL4" s="106"/>
      <c r="AM4" s="107"/>
      <c r="AN4" s="106"/>
      <c r="AO4" s="106"/>
      <c r="AP4" s="106"/>
    </row>
    <row r="5" spans="1:42" ht="16.5" thickTop="1" thickBot="1" x14ac:dyDescent="0.3">
      <c r="A5" s="1" t="s">
        <v>262</v>
      </c>
      <c r="B5" s="13">
        <v>8681279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>
        <v>2</v>
      </c>
      <c r="L5" s="1">
        <f t="shared" ref="L5:L37" si="3">PRODUCT(K5*300)*0.5</f>
        <v>300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>
        <v>1</v>
      </c>
      <c r="V5" s="1">
        <f t="shared" ref="V5:V36" si="8">PRODUCT(U5*650)*0.5</f>
        <v>325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263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264</v>
      </c>
      <c r="B6" s="13">
        <v>9954492105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PRODUCT(Q6*300)*0.5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70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265</v>
      </c>
      <c r="B7" s="13">
        <v>9488555847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5.5</v>
      </c>
      <c r="R7" s="1">
        <f>PRODUCT(Q7*300)*0.5</f>
        <v>825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268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266</v>
      </c>
      <c r="B8" s="13"/>
      <c r="C8" s="1">
        <v>1</v>
      </c>
      <c r="D8" s="1">
        <f t="shared" si="0"/>
        <v>50</v>
      </c>
      <c r="E8" s="1">
        <v>1</v>
      </c>
      <c r="F8" s="1">
        <f t="shared" si="1"/>
        <v>50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13"/>
      <c r="AI8" s="114"/>
      <c r="AJ8" s="11" t="s">
        <v>267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271</v>
      </c>
      <c r="B9" s="13"/>
      <c r="C9" s="1"/>
      <c r="D9" s="1">
        <f t="shared" ref="D9" si="18">PRODUCT(C9*50)</f>
        <v>0</v>
      </c>
      <c r="E9" s="1"/>
      <c r="F9" s="1">
        <f t="shared" ref="F9" si="19">PRODUCT(E9*50)</f>
        <v>0</v>
      </c>
      <c r="G9" s="1"/>
      <c r="H9" s="1">
        <f t="shared" ref="H9" si="20">PRODUCT(G9*250)</f>
        <v>0</v>
      </c>
      <c r="I9" s="1"/>
      <c r="J9" s="1">
        <f t="shared" ref="J9" si="21">PRODUCT(I9*300)*0.5</f>
        <v>0</v>
      </c>
      <c r="K9" s="1"/>
      <c r="L9" s="1">
        <f t="shared" ref="L9" si="22">PRODUCT(K9*300)*0.5</f>
        <v>0</v>
      </c>
      <c r="M9" s="1"/>
      <c r="N9" s="1">
        <f t="shared" ref="N9" si="23">PRODUCT(M9*300)*0.5</f>
        <v>0</v>
      </c>
      <c r="O9" s="1"/>
      <c r="P9" s="1">
        <f t="shared" ref="P9" si="24">PRODUCT(O9*300)*0.5</f>
        <v>0</v>
      </c>
      <c r="Q9" s="1"/>
      <c r="R9" s="1">
        <f t="shared" si="17"/>
        <v>0</v>
      </c>
      <c r="S9" s="1"/>
      <c r="T9" s="1">
        <f t="shared" ref="T9" si="25">PRODUCT(S9*550)*0.5</f>
        <v>0</v>
      </c>
      <c r="U9" s="1"/>
      <c r="V9" s="1">
        <f t="shared" ref="V9" si="26">PRODUCT(U9*650)*0.5</f>
        <v>0</v>
      </c>
      <c r="W9" s="1">
        <v>1</v>
      </c>
      <c r="X9" s="1">
        <f t="shared" ref="X9" si="27">PRODUCT(W9*750)*0.5</f>
        <v>375</v>
      </c>
      <c r="Y9" s="1"/>
      <c r="Z9" s="1">
        <f t="shared" ref="Z9" si="28">PRODUCT(Y9*400)*0.5</f>
        <v>0</v>
      </c>
      <c r="AA9" s="1"/>
      <c r="AB9" s="1">
        <f t="shared" ref="AB9" si="29">PRODUCT(AA9*850)*0.5</f>
        <v>0</v>
      </c>
      <c r="AC9" s="1"/>
      <c r="AD9" s="1"/>
      <c r="AE9" s="1"/>
      <c r="AF9" s="1"/>
      <c r="AG9" s="18">
        <v>15</v>
      </c>
      <c r="AH9" s="113"/>
      <c r="AI9" s="114"/>
      <c r="AJ9" s="11" t="s">
        <v>111</v>
      </c>
      <c r="AK9" s="1"/>
      <c r="AL9" s="1">
        <f t="shared" ref="AL9" si="30">PRODUCT(AK9*145)</f>
        <v>0</v>
      </c>
      <c r="AM9" s="1"/>
      <c r="AN9" s="1">
        <f t="shared" ref="AN9" si="31">PRODUCT(AM9*550)</f>
        <v>0</v>
      </c>
      <c r="AO9" s="1"/>
      <c r="AP9" s="1">
        <f t="shared" ref="AP9" si="32">PRODUCT(AO9*250)</f>
        <v>0</v>
      </c>
    </row>
    <row r="10" spans="1:42" ht="16.5" thickTop="1" thickBot="1" x14ac:dyDescent="0.3">
      <c r="A10" s="1" t="s">
        <v>269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1.5</v>
      </c>
      <c r="R10" s="1">
        <f t="shared" si="17"/>
        <v>225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270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>PRODUCT(Q11*300)*0.5</f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69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272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>
        <v>1</v>
      </c>
      <c r="J12" s="1">
        <f t="shared" si="2"/>
        <v>150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>PRODUCT(Q12*100)*0.5</f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108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273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/>
      <c r="J13" s="1">
        <f>PRODUCT(I13*300)*0.5</f>
        <v>0</v>
      </c>
      <c r="K13" s="1">
        <v>1</v>
      </c>
      <c r="L13" s="1">
        <f t="shared" si="3"/>
        <v>150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 t="shared" ref="R13:R25" si="33">PRODUCT(Q13*300)*0.5</f>
        <v>150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13"/>
      <c r="AI13" s="114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274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5"/>
        <v>0</v>
      </c>
      <c r="Q14" s="1"/>
      <c r="R14" s="1">
        <f t="shared" si="33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114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275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>
        <v>2</v>
      </c>
      <c r="H15" s="1">
        <f t="shared" si="16"/>
        <v>500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33"/>
        <v>0</v>
      </c>
      <c r="S15" s="1"/>
      <c r="T15" s="1">
        <f t="shared" si="7"/>
        <v>0</v>
      </c>
      <c r="U15" s="1"/>
      <c r="V15" s="1">
        <f t="shared" si="8"/>
        <v>0</v>
      </c>
      <c r="W15" s="1">
        <v>1</v>
      </c>
      <c r="X15" s="1">
        <f t="shared" si="9"/>
        <v>375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13"/>
      <c r="AI15" s="114"/>
      <c r="AJ15" s="11" t="s">
        <v>280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276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>
        <v>1</v>
      </c>
      <c r="R16" s="1">
        <f t="shared" si="33"/>
        <v>150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69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277</v>
      </c>
      <c r="B17" s="14"/>
      <c r="C17" s="1">
        <v>3</v>
      </c>
      <c r="D17" s="1">
        <f t="shared" si="0"/>
        <v>150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33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278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33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>
        <v>160</v>
      </c>
      <c r="AE18" s="1"/>
      <c r="AF18" s="1"/>
      <c r="AG18" s="18"/>
      <c r="AH18" s="113"/>
      <c r="AI18" s="114"/>
      <c r="AJ18" s="11" t="s">
        <v>117</v>
      </c>
      <c r="AK18" s="1"/>
      <c r="AL18" s="1">
        <f t="shared" si="12"/>
        <v>0</v>
      </c>
      <c r="AM18" s="1">
        <v>1</v>
      </c>
      <c r="AN18" s="1">
        <f t="shared" si="13"/>
        <v>550</v>
      </c>
      <c r="AO18" s="1"/>
      <c r="AP18" s="1">
        <f t="shared" si="14"/>
        <v>0</v>
      </c>
    </row>
    <row r="19" spans="1:42" ht="16.5" thickTop="1" thickBot="1" x14ac:dyDescent="0.3">
      <c r="A19" s="1" t="s">
        <v>282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33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54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279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3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72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281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>
        <v>1</v>
      </c>
      <c r="R21" s="1">
        <f t="shared" si="33"/>
        <v>150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61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283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>
        <v>2</v>
      </c>
      <c r="R22" s="1">
        <f>PRODUCT(Q22*100)*0.5</f>
        <v>100</v>
      </c>
      <c r="S22" s="1"/>
      <c r="T22" s="1">
        <f t="shared" si="7"/>
        <v>0</v>
      </c>
      <c r="U22" s="1"/>
      <c r="V22" s="1">
        <f t="shared" si="8"/>
        <v>0</v>
      </c>
      <c r="W22" s="1">
        <v>2</v>
      </c>
      <c r="X22" s="1">
        <f t="shared" si="9"/>
        <v>750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>
        <v>30</v>
      </c>
      <c r="AH22" s="113"/>
      <c r="AI22" s="114"/>
      <c r="AJ22" s="11" t="s">
        <v>285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284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33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286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287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33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>
        <v>80</v>
      </c>
      <c r="AE24" s="1"/>
      <c r="AF24" s="1"/>
      <c r="AG24" s="18"/>
      <c r="AH24" s="113"/>
      <c r="AI24" s="114"/>
      <c r="AJ24" s="11" t="s">
        <v>54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288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>
        <v>1</v>
      </c>
      <c r="J25" s="1">
        <f t="shared" si="2"/>
        <v>150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33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111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289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>
        <v>1</v>
      </c>
      <c r="J26" s="1">
        <v>50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>
        <v>1</v>
      </c>
      <c r="X26" s="1">
        <f t="shared" si="9"/>
        <v>375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>
        <v>15</v>
      </c>
      <c r="AH26" s="113"/>
      <c r="AI26" s="114"/>
      <c r="AJ26" s="11" t="s">
        <v>61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290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111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291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>
        <v>4</v>
      </c>
      <c r="AB28" s="1">
        <f t="shared" si="11"/>
        <v>1700</v>
      </c>
      <c r="AC28" s="1"/>
      <c r="AD28" s="1"/>
      <c r="AE28" s="1"/>
      <c r="AF28" s="1"/>
      <c r="AG28" s="18">
        <v>60</v>
      </c>
      <c r="AH28" s="113"/>
      <c r="AI28" s="114"/>
      <c r="AJ28" s="11" t="s">
        <v>292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34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9"/>
      <c r="B38" s="110"/>
      <c r="C38" s="19">
        <f t="shared" ref="C38:AG38" si="35">SUM(C5:C37)</f>
        <v>4</v>
      </c>
      <c r="D38" s="19">
        <f t="shared" si="35"/>
        <v>200</v>
      </c>
      <c r="E38" s="19">
        <f t="shared" si="35"/>
        <v>1</v>
      </c>
      <c r="F38" s="19">
        <f t="shared" si="35"/>
        <v>50</v>
      </c>
      <c r="G38" s="19">
        <f t="shared" si="35"/>
        <v>2</v>
      </c>
      <c r="H38" s="19">
        <f t="shared" si="35"/>
        <v>500</v>
      </c>
      <c r="I38" s="19">
        <f t="shared" si="35"/>
        <v>10</v>
      </c>
      <c r="J38" s="19">
        <f t="shared" si="35"/>
        <v>1400</v>
      </c>
      <c r="K38" s="19">
        <f t="shared" si="35"/>
        <v>4</v>
      </c>
      <c r="L38" s="19">
        <f t="shared" si="35"/>
        <v>600</v>
      </c>
      <c r="M38" s="19">
        <f t="shared" si="35"/>
        <v>1</v>
      </c>
      <c r="N38" s="44">
        <f t="shared" si="35"/>
        <v>150</v>
      </c>
      <c r="O38" s="19">
        <f t="shared" si="35"/>
        <v>0</v>
      </c>
      <c r="P38" s="19">
        <f t="shared" si="35"/>
        <v>0</v>
      </c>
      <c r="Q38" s="19">
        <f t="shared" si="35"/>
        <v>16</v>
      </c>
      <c r="R38" s="19">
        <f t="shared" si="35"/>
        <v>2200</v>
      </c>
      <c r="S38" s="19">
        <f t="shared" si="35"/>
        <v>0</v>
      </c>
      <c r="T38" s="19">
        <f t="shared" si="35"/>
        <v>0</v>
      </c>
      <c r="U38" s="19">
        <f t="shared" si="35"/>
        <v>1</v>
      </c>
      <c r="V38" s="19">
        <f t="shared" si="35"/>
        <v>325</v>
      </c>
      <c r="W38" s="19">
        <f t="shared" si="35"/>
        <v>5</v>
      </c>
      <c r="X38" s="19">
        <f t="shared" si="35"/>
        <v>1875</v>
      </c>
      <c r="Y38" s="19">
        <f t="shared" si="35"/>
        <v>0</v>
      </c>
      <c r="Z38" s="19">
        <f t="shared" si="35"/>
        <v>0</v>
      </c>
      <c r="AA38" s="19">
        <f t="shared" si="35"/>
        <v>4</v>
      </c>
      <c r="AB38" s="19">
        <f t="shared" si="35"/>
        <v>1700</v>
      </c>
      <c r="AC38" s="19">
        <f t="shared" si="35"/>
        <v>0</v>
      </c>
      <c r="AD38" s="19">
        <f t="shared" si="35"/>
        <v>320</v>
      </c>
      <c r="AE38" s="19">
        <f t="shared" si="35"/>
        <v>0</v>
      </c>
      <c r="AF38" s="19">
        <f t="shared" si="35"/>
        <v>0</v>
      </c>
      <c r="AG38" s="19">
        <f t="shared" si="35"/>
        <v>135</v>
      </c>
      <c r="AH38" s="39">
        <f>AA38+Y38+W38+U38+S38+Q38+O38+M38+K38+I38+G38+E38+C38</f>
        <v>48</v>
      </c>
      <c r="AI38" s="39">
        <f>AG38+AF38+AE38+AD38+AC38+AB38+Z38+X38+V38+T38+R38+P38+N38+L38+J38+H38+F38+D38</f>
        <v>9455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 t="shared" ref="AL38:AP38" si="36">AL7+AL5+AL8+AL10+AL11+AL13+AL14+AL15+AL16+AL17+AL18+AL19+AL20+AL21+AL22+AL23+AL24+AL25+AL27+AL28+AL29+AL30+AL31+AL32+AL33+AL34+AL36+AL35+AL37+AL6</f>
        <v>0</v>
      </c>
      <c r="AM38" s="19">
        <f t="shared" si="36"/>
        <v>1</v>
      </c>
      <c r="AN38" s="19">
        <f t="shared" si="36"/>
        <v>550</v>
      </c>
      <c r="AO38" s="19">
        <f t="shared" si="36"/>
        <v>0</v>
      </c>
      <c r="AP38" s="19">
        <f t="shared" si="36"/>
        <v>0</v>
      </c>
    </row>
    <row r="39" spans="1:42" ht="15.75" thickTop="1" x14ac:dyDescent="0.25"/>
    <row r="41" spans="1:42" x14ac:dyDescent="0.25">
      <c r="AI41" s="20">
        <f>9455+550</f>
        <v>10005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NOV 11</vt:lpstr>
      <vt:lpstr>NOV12</vt:lpstr>
      <vt:lpstr>NOV13</vt:lpstr>
      <vt:lpstr>NOV14</vt:lpstr>
      <vt:lpstr>NOV15</vt:lpstr>
      <vt:lpstr>NOV16</vt:lpstr>
      <vt:lpstr>NOV17</vt:lpstr>
      <vt:lpstr>NOV18</vt:lpstr>
      <vt:lpstr>NOV19</vt:lpstr>
      <vt:lpstr>NOV20</vt:lpstr>
      <vt:lpstr>NOV21</vt:lpstr>
      <vt:lpstr>NOV22</vt:lpstr>
      <vt:lpstr>NOV 23</vt:lpstr>
      <vt:lpstr>NOV 24</vt:lpstr>
      <vt:lpstr>NOV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2015-11-25T14:14:45Z</dcterms:modified>
</cp:coreProperties>
</file>