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20" windowWidth="27795" windowHeight="11685" firstSheet="9" activeTab="20"/>
  </bookViews>
  <sheets>
    <sheet name="NOV 11" sheetId="1" r:id="rId1"/>
    <sheet name="NOV 12" sheetId="4" r:id="rId2"/>
    <sheet name="NOV 13" sheetId="5" r:id="rId3"/>
    <sheet name="NOV 14" sheetId="6" r:id="rId4"/>
    <sheet name="NOV 15" sheetId="7" r:id="rId5"/>
    <sheet name="NOV 16" sheetId="8" r:id="rId6"/>
    <sheet name="NOV 17" sheetId="9" r:id="rId7"/>
    <sheet name="NOV 18" sheetId="10" r:id="rId8"/>
    <sheet name="NOV 19" sheetId="11" r:id="rId9"/>
    <sheet name="NOV 20" sheetId="12" r:id="rId10"/>
    <sheet name="NOV 21" sheetId="13" r:id="rId11"/>
    <sheet name="NOV 22" sheetId="14" r:id="rId12"/>
    <sheet name="NOV 23" sheetId="15" r:id="rId13"/>
    <sheet name="NOV 24" sheetId="16" r:id="rId14"/>
    <sheet name="NOV 25" sheetId="17" r:id="rId15"/>
    <sheet name="NOV 26" sheetId="18" r:id="rId16"/>
    <sheet name="NOV 27" sheetId="19" r:id="rId17"/>
    <sheet name="NOV 28" sheetId="20" r:id="rId18"/>
    <sheet name="NOV 29" sheetId="21" r:id="rId19"/>
    <sheet name="NOV 30" sheetId="22" r:id="rId20"/>
    <sheet name="DEC 1" sheetId="23" r:id="rId21"/>
  </sheets>
  <calcPr calcId="144525"/>
</workbook>
</file>

<file path=xl/calcChain.xml><?xml version="1.0" encoding="utf-8"?>
<calcChain xmlns="http://schemas.openxmlformats.org/spreadsheetml/2006/main">
  <c r="AO20" i="23" l="1"/>
  <c r="AH14" i="23" l="1"/>
  <c r="AH13" i="23"/>
  <c r="AH12" i="23"/>
  <c r="AH11" i="23"/>
  <c r="AH10" i="23"/>
  <c r="AH9" i="23"/>
  <c r="AH8" i="23"/>
  <c r="AH7" i="23"/>
  <c r="AH6" i="23"/>
  <c r="AH5" i="23"/>
  <c r="AF14" i="23"/>
  <c r="AF13" i="23"/>
  <c r="AF12" i="23"/>
  <c r="AF11" i="23"/>
  <c r="AF10" i="23"/>
  <c r="AF9" i="23"/>
  <c r="AF8" i="23"/>
  <c r="AF7" i="23"/>
  <c r="AF6" i="23"/>
  <c r="AF5" i="23"/>
  <c r="AD14" i="23"/>
  <c r="AD13" i="23"/>
  <c r="AD12" i="23"/>
  <c r="AD11" i="23"/>
  <c r="AD10" i="23"/>
  <c r="AD9" i="23"/>
  <c r="AD8" i="23"/>
  <c r="AD7" i="23"/>
  <c r="AD6" i="23"/>
  <c r="AD5" i="23"/>
  <c r="AB14" i="23"/>
  <c r="AB13" i="23"/>
  <c r="AB12" i="23"/>
  <c r="AB11" i="23"/>
  <c r="AB10" i="23"/>
  <c r="AB9" i="23"/>
  <c r="AB8" i="23"/>
  <c r="AB7" i="23"/>
  <c r="AB6" i="23"/>
  <c r="AB5" i="23"/>
  <c r="Z14" i="23"/>
  <c r="Z13" i="23"/>
  <c r="Z12" i="23"/>
  <c r="Z11" i="23"/>
  <c r="Z10" i="23"/>
  <c r="Z9" i="23"/>
  <c r="Z8" i="23"/>
  <c r="Z7" i="23"/>
  <c r="Z6" i="23"/>
  <c r="Z5" i="23"/>
  <c r="X14" i="23"/>
  <c r="X13" i="23"/>
  <c r="X12" i="23"/>
  <c r="X11" i="23"/>
  <c r="X10" i="23"/>
  <c r="X9" i="23"/>
  <c r="X8" i="23"/>
  <c r="X7" i="23"/>
  <c r="X6" i="23"/>
  <c r="X5" i="23"/>
  <c r="V5" i="23"/>
  <c r="T14" i="23"/>
  <c r="T13" i="23"/>
  <c r="T12" i="23"/>
  <c r="T11" i="23"/>
  <c r="T10" i="23"/>
  <c r="T9" i="23"/>
  <c r="T8" i="23"/>
  <c r="T7" i="23"/>
  <c r="T6" i="23"/>
  <c r="T5" i="23"/>
  <c r="R14" i="23"/>
  <c r="R13" i="23"/>
  <c r="R12" i="23"/>
  <c r="R11" i="23"/>
  <c r="R10" i="23"/>
  <c r="R9" i="23"/>
  <c r="R8" i="23"/>
  <c r="R7" i="23"/>
  <c r="R6" i="23"/>
  <c r="R5" i="23"/>
  <c r="P14" i="23"/>
  <c r="P13" i="23"/>
  <c r="P12" i="23"/>
  <c r="P11" i="23"/>
  <c r="P10" i="23"/>
  <c r="P9" i="23"/>
  <c r="P8" i="23"/>
  <c r="P7" i="23"/>
  <c r="P6" i="23"/>
  <c r="P5" i="23"/>
  <c r="N14" i="23"/>
  <c r="N13" i="23"/>
  <c r="N12" i="23"/>
  <c r="N11" i="23"/>
  <c r="N10" i="23"/>
  <c r="N9" i="23"/>
  <c r="N8" i="23"/>
  <c r="N7" i="23"/>
  <c r="N5" i="23"/>
  <c r="N6" i="23"/>
  <c r="J14" i="23"/>
  <c r="J13" i="23"/>
  <c r="J12" i="23"/>
  <c r="J11" i="23"/>
  <c r="J10" i="23"/>
  <c r="J9" i="23"/>
  <c r="J8" i="23"/>
  <c r="J7" i="23"/>
  <c r="J5" i="23"/>
  <c r="J6" i="23"/>
  <c r="D5" i="23"/>
  <c r="AG16" i="23"/>
  <c r="AA16" i="23"/>
  <c r="Y16" i="23"/>
  <c r="W16" i="23"/>
  <c r="U16" i="23"/>
  <c r="S16" i="23"/>
  <c r="Q16" i="23"/>
  <c r="O16" i="23"/>
  <c r="M16" i="23"/>
  <c r="K16" i="23"/>
  <c r="I16" i="23"/>
  <c r="G16" i="23"/>
  <c r="E16" i="23"/>
  <c r="C16" i="23"/>
  <c r="AR14" i="23"/>
  <c r="AP14" i="23"/>
  <c r="AN14" i="23"/>
  <c r="AL14" i="23"/>
  <c r="AJ14" i="23"/>
  <c r="V14" i="23"/>
  <c r="L14" i="23"/>
  <c r="H14" i="23"/>
  <c r="F14" i="23"/>
  <c r="D14" i="23"/>
  <c r="AR13" i="23"/>
  <c r="AP13" i="23"/>
  <c r="AN13" i="23"/>
  <c r="AL13" i="23"/>
  <c r="AJ13" i="23"/>
  <c r="V13" i="23"/>
  <c r="L13" i="23"/>
  <c r="H13" i="23"/>
  <c r="F13" i="23"/>
  <c r="D13" i="23"/>
  <c r="AR12" i="23"/>
  <c r="AP12" i="23"/>
  <c r="AN12" i="23"/>
  <c r="AL12" i="23"/>
  <c r="AJ12" i="23"/>
  <c r="V12" i="23"/>
  <c r="L12" i="23"/>
  <c r="H12" i="23"/>
  <c r="F12" i="23"/>
  <c r="D12" i="23"/>
  <c r="AR11" i="23"/>
  <c r="AP11" i="23"/>
  <c r="AN11" i="23"/>
  <c r="AL11" i="23"/>
  <c r="AJ11" i="23"/>
  <c r="V11" i="23"/>
  <c r="L11" i="23"/>
  <c r="H11" i="23"/>
  <c r="F11" i="23"/>
  <c r="D11" i="23"/>
  <c r="AR10" i="23"/>
  <c r="AP10" i="23"/>
  <c r="AN10" i="23"/>
  <c r="AL10" i="23"/>
  <c r="AJ10" i="23"/>
  <c r="V10" i="23"/>
  <c r="L10" i="23"/>
  <c r="H10" i="23"/>
  <c r="F10" i="23"/>
  <c r="D10" i="23"/>
  <c r="AR9" i="23"/>
  <c r="AP9" i="23"/>
  <c r="AN9" i="23"/>
  <c r="AL9" i="23"/>
  <c r="AJ9" i="23"/>
  <c r="V9" i="23"/>
  <c r="L9" i="23"/>
  <c r="H9" i="23"/>
  <c r="F9" i="23"/>
  <c r="D9" i="23"/>
  <c r="AR8" i="23"/>
  <c r="AP8" i="23"/>
  <c r="AN8" i="23"/>
  <c r="AL8" i="23"/>
  <c r="AJ8" i="23"/>
  <c r="V8" i="23"/>
  <c r="L8" i="23"/>
  <c r="H8" i="23"/>
  <c r="F8" i="23"/>
  <c r="D8" i="23"/>
  <c r="AR7" i="23"/>
  <c r="AP7" i="23"/>
  <c r="AN7" i="23"/>
  <c r="AL7" i="23"/>
  <c r="AJ7" i="23"/>
  <c r="V7" i="23"/>
  <c r="L7" i="23"/>
  <c r="H7" i="23"/>
  <c r="F7" i="23"/>
  <c r="D7" i="23"/>
  <c r="AR6" i="23"/>
  <c r="AP6" i="23"/>
  <c r="AN6" i="23"/>
  <c r="AL6" i="23"/>
  <c r="AJ6" i="23"/>
  <c r="V6" i="23"/>
  <c r="L6" i="23"/>
  <c r="H6" i="23"/>
  <c r="F6" i="23"/>
  <c r="D6" i="23"/>
  <c r="AR5" i="23"/>
  <c r="AP5" i="23"/>
  <c r="AN5" i="23"/>
  <c r="AL5" i="23"/>
  <c r="AJ5" i="23"/>
  <c r="L5" i="23"/>
  <c r="H5" i="23"/>
  <c r="F5" i="23"/>
  <c r="D16" i="23"/>
  <c r="AS10" i="23" l="1"/>
  <c r="AT10" i="23" s="1"/>
  <c r="AS14" i="23"/>
  <c r="AT14" i="23" s="1"/>
  <c r="AS6" i="23"/>
  <c r="AT6" i="23" s="1"/>
  <c r="AS7" i="23"/>
  <c r="AT7" i="23" s="1"/>
  <c r="AS11" i="23"/>
  <c r="AT11" i="23" s="1"/>
  <c r="AT16" i="23"/>
  <c r="AS8" i="23"/>
  <c r="AT8" i="23" s="1"/>
  <c r="AS12" i="23"/>
  <c r="AT12" i="23" s="1"/>
  <c r="AS5" i="23"/>
  <c r="AT5" i="23" s="1"/>
  <c r="AS9" i="23"/>
  <c r="AT9" i="23" s="1"/>
  <c r="AS13" i="23"/>
  <c r="AT13" i="23" s="1"/>
  <c r="AO20" i="22"/>
  <c r="AG16" i="22" l="1"/>
  <c r="AA16" i="22"/>
  <c r="Y16" i="22"/>
  <c r="W16" i="22"/>
  <c r="U16" i="22"/>
  <c r="S16" i="22"/>
  <c r="Q16" i="22"/>
  <c r="O16" i="22"/>
  <c r="M16" i="22"/>
  <c r="K16" i="22"/>
  <c r="I16" i="22"/>
  <c r="G16" i="22"/>
  <c r="E16" i="22"/>
  <c r="C16" i="22"/>
  <c r="AR14" i="22"/>
  <c r="AP14" i="22"/>
  <c r="AN14" i="22"/>
  <c r="AL14" i="22"/>
  <c r="AJ14" i="22"/>
  <c r="AH14" i="22"/>
  <c r="AF14" i="22"/>
  <c r="AD14" i="22"/>
  <c r="AB14" i="22"/>
  <c r="Z14" i="22"/>
  <c r="X14" i="22"/>
  <c r="V14" i="22"/>
  <c r="T14" i="22"/>
  <c r="R14" i="22"/>
  <c r="P14" i="22"/>
  <c r="N14" i="22"/>
  <c r="L14" i="22"/>
  <c r="J14" i="22"/>
  <c r="H14" i="22"/>
  <c r="F14" i="22"/>
  <c r="D14" i="22"/>
  <c r="AR13" i="22"/>
  <c r="AP13" i="22"/>
  <c r="AN13" i="22"/>
  <c r="AL13" i="22"/>
  <c r="AJ13" i="22"/>
  <c r="AH13" i="22"/>
  <c r="AF13" i="22"/>
  <c r="AD13" i="22"/>
  <c r="AB13" i="22"/>
  <c r="Z13" i="22"/>
  <c r="X13" i="22"/>
  <c r="V13" i="22"/>
  <c r="T13" i="22"/>
  <c r="R13" i="22"/>
  <c r="P13" i="22"/>
  <c r="N13" i="22"/>
  <c r="L13" i="22"/>
  <c r="J13" i="22"/>
  <c r="H13" i="22"/>
  <c r="F13" i="22"/>
  <c r="D13" i="22"/>
  <c r="AR12" i="22"/>
  <c r="AP12" i="22"/>
  <c r="AN12" i="22"/>
  <c r="AL12" i="22"/>
  <c r="AJ12" i="22"/>
  <c r="AH12" i="22"/>
  <c r="AF12" i="22"/>
  <c r="AD12" i="22"/>
  <c r="AB12" i="22"/>
  <c r="Z12" i="22"/>
  <c r="X12" i="22"/>
  <c r="V12" i="22"/>
  <c r="T12" i="22"/>
  <c r="R12" i="22"/>
  <c r="P12" i="22"/>
  <c r="N12" i="22"/>
  <c r="L12" i="22"/>
  <c r="J12" i="22"/>
  <c r="H12" i="22"/>
  <c r="F12" i="22"/>
  <c r="D12" i="22"/>
  <c r="AR11" i="22"/>
  <c r="AP11" i="22"/>
  <c r="AN11" i="22"/>
  <c r="AL11" i="22"/>
  <c r="AJ11" i="22"/>
  <c r="AH11" i="22"/>
  <c r="AF11" i="22"/>
  <c r="AD11" i="22"/>
  <c r="AB11" i="22"/>
  <c r="Z11" i="22"/>
  <c r="X11" i="22"/>
  <c r="V11" i="22"/>
  <c r="T11" i="22"/>
  <c r="R11" i="22"/>
  <c r="P11" i="22"/>
  <c r="N11" i="22"/>
  <c r="L11" i="22"/>
  <c r="J11" i="22"/>
  <c r="H11" i="22"/>
  <c r="F11" i="22"/>
  <c r="D11" i="22"/>
  <c r="AR10" i="22"/>
  <c r="AP10" i="22"/>
  <c r="AN10" i="22"/>
  <c r="AL10" i="22"/>
  <c r="AJ10" i="22"/>
  <c r="AH10" i="22"/>
  <c r="AF10" i="22"/>
  <c r="AD10" i="22"/>
  <c r="AB10" i="22"/>
  <c r="Z10" i="22"/>
  <c r="X10" i="22"/>
  <c r="V10" i="22"/>
  <c r="T10" i="22"/>
  <c r="R10" i="22"/>
  <c r="P10" i="22"/>
  <c r="N10" i="22"/>
  <c r="L10" i="22"/>
  <c r="J10" i="22"/>
  <c r="H10" i="22"/>
  <c r="F10" i="22"/>
  <c r="D10" i="22"/>
  <c r="AR9" i="22"/>
  <c r="AP9" i="22"/>
  <c r="AN9" i="22"/>
  <c r="AL9" i="22"/>
  <c r="AJ9" i="22"/>
  <c r="AH9" i="22"/>
  <c r="AF9" i="22"/>
  <c r="AD9" i="22"/>
  <c r="AB9" i="22"/>
  <c r="Z9" i="22"/>
  <c r="X9" i="22"/>
  <c r="V9" i="22"/>
  <c r="T9" i="22"/>
  <c r="R9" i="22"/>
  <c r="P9" i="22"/>
  <c r="N9" i="22"/>
  <c r="L9" i="22"/>
  <c r="J9" i="22"/>
  <c r="H9" i="22"/>
  <c r="F9" i="22"/>
  <c r="D9" i="22"/>
  <c r="AR8" i="22"/>
  <c r="AP8" i="22"/>
  <c r="AN8" i="22"/>
  <c r="AL8" i="22"/>
  <c r="AJ8" i="22"/>
  <c r="AH8" i="22"/>
  <c r="AF8" i="22"/>
  <c r="AD8" i="22"/>
  <c r="AB8" i="22"/>
  <c r="Z8" i="22"/>
  <c r="X8" i="22"/>
  <c r="V8" i="22"/>
  <c r="T8" i="22"/>
  <c r="R8" i="22"/>
  <c r="P8" i="22"/>
  <c r="N8" i="22"/>
  <c r="L8" i="22"/>
  <c r="J8" i="22"/>
  <c r="H8" i="22"/>
  <c r="F8" i="22"/>
  <c r="D8" i="22"/>
  <c r="AR7" i="22"/>
  <c r="AP7" i="22"/>
  <c r="AN7" i="22"/>
  <c r="AL7" i="22"/>
  <c r="AJ7" i="22"/>
  <c r="AH7" i="22"/>
  <c r="AF7" i="22"/>
  <c r="AD7" i="22"/>
  <c r="AB7" i="22"/>
  <c r="Z7" i="22"/>
  <c r="X7" i="22"/>
  <c r="V7" i="22"/>
  <c r="T7" i="22"/>
  <c r="R7" i="22"/>
  <c r="P7" i="22"/>
  <c r="N7" i="22"/>
  <c r="L7" i="22"/>
  <c r="J7" i="22"/>
  <c r="H7" i="22"/>
  <c r="F7" i="22"/>
  <c r="D7" i="22"/>
  <c r="AR6" i="22"/>
  <c r="AP6" i="22"/>
  <c r="AN6" i="22"/>
  <c r="AL6" i="22"/>
  <c r="AJ6" i="22"/>
  <c r="AH6" i="22"/>
  <c r="AF6" i="22"/>
  <c r="AD6" i="22"/>
  <c r="AB6" i="22"/>
  <c r="Z6" i="22"/>
  <c r="X6" i="22"/>
  <c r="V6" i="22"/>
  <c r="T6" i="22"/>
  <c r="R6" i="22"/>
  <c r="P6" i="22"/>
  <c r="N6" i="22"/>
  <c r="L6" i="22"/>
  <c r="J6" i="22"/>
  <c r="H6" i="22"/>
  <c r="F6" i="22"/>
  <c r="D6" i="22"/>
  <c r="AR5" i="22"/>
  <c r="AP5" i="22"/>
  <c r="AN5" i="22"/>
  <c r="AL5" i="22"/>
  <c r="AJ5" i="22"/>
  <c r="AH5" i="22"/>
  <c r="AF5" i="22"/>
  <c r="AD5" i="22"/>
  <c r="AB5" i="22"/>
  <c r="Z5" i="22"/>
  <c r="X5" i="22"/>
  <c r="V5" i="22"/>
  <c r="T5" i="22"/>
  <c r="R5" i="22"/>
  <c r="P5" i="22"/>
  <c r="N5" i="22"/>
  <c r="L5" i="22"/>
  <c r="J5" i="22"/>
  <c r="H5" i="22"/>
  <c r="F5" i="22"/>
  <c r="D5" i="22"/>
  <c r="AS7" i="22" l="1"/>
  <c r="AT7" i="22" s="1"/>
  <c r="AS11" i="22"/>
  <c r="AT11" i="22" s="1"/>
  <c r="AT16" i="22"/>
  <c r="AS14" i="22"/>
  <c r="AT14" i="22" s="1"/>
  <c r="AS5" i="22"/>
  <c r="AT5" i="22" s="1"/>
  <c r="AS9" i="22"/>
  <c r="AT9" i="22" s="1"/>
  <c r="AS13" i="22"/>
  <c r="AT13" i="22" s="1"/>
  <c r="D16" i="22"/>
  <c r="AS6" i="22"/>
  <c r="AT6" i="22" s="1"/>
  <c r="AS10" i="22"/>
  <c r="AT10" i="22" s="1"/>
  <c r="AS8" i="22"/>
  <c r="AT8" i="22" s="1"/>
  <c r="AS12" i="22"/>
  <c r="AT12" i="22" s="1"/>
  <c r="AG16" i="21"/>
  <c r="AA16" i="21"/>
  <c r="Y16" i="21"/>
  <c r="W16" i="21"/>
  <c r="U16" i="21"/>
  <c r="S16" i="21"/>
  <c r="Q16" i="21"/>
  <c r="O16" i="21"/>
  <c r="M16" i="21"/>
  <c r="K16" i="21"/>
  <c r="I16" i="21"/>
  <c r="G16" i="21"/>
  <c r="E16" i="21"/>
  <c r="C16" i="21"/>
  <c r="AR14" i="21"/>
  <c r="AP14" i="21"/>
  <c r="AN14" i="21"/>
  <c r="AL14" i="21"/>
  <c r="AJ14" i="21"/>
  <c r="AH14" i="21"/>
  <c r="AF14" i="21"/>
  <c r="AD14" i="21"/>
  <c r="AB14" i="21"/>
  <c r="Z14" i="21"/>
  <c r="X14" i="21"/>
  <c r="V14" i="21"/>
  <c r="T14" i="21"/>
  <c r="R14" i="21"/>
  <c r="P14" i="21"/>
  <c r="N14" i="21"/>
  <c r="L14" i="21"/>
  <c r="J14" i="21"/>
  <c r="H14" i="21"/>
  <c r="F14" i="21"/>
  <c r="D14" i="21"/>
  <c r="AR13" i="21"/>
  <c r="AP13" i="21"/>
  <c r="AN13" i="21"/>
  <c r="AL13" i="21"/>
  <c r="AJ13" i="21"/>
  <c r="AH13" i="21"/>
  <c r="AF13" i="21"/>
  <c r="AD13" i="21"/>
  <c r="AB13" i="21"/>
  <c r="Z13" i="21"/>
  <c r="X13" i="21"/>
  <c r="V13" i="21"/>
  <c r="T13" i="21"/>
  <c r="R13" i="21"/>
  <c r="P13" i="21"/>
  <c r="N13" i="21"/>
  <c r="L13" i="21"/>
  <c r="J13" i="21"/>
  <c r="H13" i="21"/>
  <c r="F13" i="21"/>
  <c r="D13" i="21"/>
  <c r="AR12" i="21"/>
  <c r="AP12" i="21"/>
  <c r="AN12" i="21"/>
  <c r="AL12" i="21"/>
  <c r="AJ12" i="21"/>
  <c r="AH12" i="21"/>
  <c r="AF12" i="21"/>
  <c r="AD12" i="21"/>
  <c r="AB12" i="21"/>
  <c r="Z12" i="21"/>
  <c r="X12" i="21"/>
  <c r="V12" i="21"/>
  <c r="T12" i="21"/>
  <c r="R12" i="21"/>
  <c r="P12" i="21"/>
  <c r="N12" i="21"/>
  <c r="L12" i="21"/>
  <c r="J12" i="21"/>
  <c r="H12" i="21"/>
  <c r="F12" i="21"/>
  <c r="D12" i="21"/>
  <c r="AR11" i="21"/>
  <c r="AP11" i="21"/>
  <c r="AN11" i="21"/>
  <c r="AL11" i="21"/>
  <c r="AJ11" i="21"/>
  <c r="AH11" i="21"/>
  <c r="AF11" i="21"/>
  <c r="AD11" i="21"/>
  <c r="AB11" i="21"/>
  <c r="Z11" i="21"/>
  <c r="X11" i="21"/>
  <c r="V11" i="21"/>
  <c r="T11" i="21"/>
  <c r="R11" i="21"/>
  <c r="P11" i="21"/>
  <c r="N11" i="21"/>
  <c r="L11" i="21"/>
  <c r="J11" i="21"/>
  <c r="H11" i="21"/>
  <c r="F11" i="21"/>
  <c r="D11" i="21"/>
  <c r="AR10" i="21"/>
  <c r="AP10" i="21"/>
  <c r="AN10" i="21"/>
  <c r="AL10" i="21"/>
  <c r="AJ10" i="21"/>
  <c r="AH10" i="21"/>
  <c r="AF10" i="21"/>
  <c r="AD10" i="21"/>
  <c r="AB10" i="21"/>
  <c r="Z10" i="21"/>
  <c r="X10" i="21"/>
  <c r="V10" i="21"/>
  <c r="T10" i="21"/>
  <c r="R10" i="21"/>
  <c r="P10" i="21"/>
  <c r="N10" i="21"/>
  <c r="L10" i="21"/>
  <c r="J10" i="21"/>
  <c r="H10" i="21"/>
  <c r="F10" i="21"/>
  <c r="D10" i="21"/>
  <c r="AR9" i="21"/>
  <c r="AP9" i="21"/>
  <c r="AN9" i="21"/>
  <c r="AL9" i="21"/>
  <c r="AJ9" i="21"/>
  <c r="AH9" i="21"/>
  <c r="AF9" i="21"/>
  <c r="AD9" i="21"/>
  <c r="AB9" i="21"/>
  <c r="Z9" i="21"/>
  <c r="X9" i="21"/>
  <c r="V9" i="21"/>
  <c r="T9" i="21"/>
  <c r="R9" i="21"/>
  <c r="P9" i="21"/>
  <c r="N9" i="21"/>
  <c r="L9" i="21"/>
  <c r="J9" i="21"/>
  <c r="H9" i="21"/>
  <c r="F9" i="21"/>
  <c r="D9" i="21"/>
  <c r="AR8" i="21"/>
  <c r="AP8" i="21"/>
  <c r="AN8" i="21"/>
  <c r="AL8" i="21"/>
  <c r="AJ8" i="21"/>
  <c r="AH8" i="21"/>
  <c r="AF8" i="21"/>
  <c r="AD8" i="21"/>
  <c r="AB8" i="21"/>
  <c r="Z8" i="21"/>
  <c r="X8" i="21"/>
  <c r="V8" i="21"/>
  <c r="T8" i="21"/>
  <c r="R8" i="21"/>
  <c r="P8" i="21"/>
  <c r="N8" i="21"/>
  <c r="L8" i="21"/>
  <c r="J8" i="21"/>
  <c r="H8" i="21"/>
  <c r="F8" i="21"/>
  <c r="D8" i="21"/>
  <c r="AR7" i="21"/>
  <c r="AP7" i="21"/>
  <c r="AN7" i="21"/>
  <c r="AL7" i="21"/>
  <c r="AJ7" i="21"/>
  <c r="AH7" i="21"/>
  <c r="AF7" i="21"/>
  <c r="AD7" i="21"/>
  <c r="AB7" i="21"/>
  <c r="Z7" i="21"/>
  <c r="X7" i="21"/>
  <c r="V7" i="21"/>
  <c r="T7" i="21"/>
  <c r="R7" i="21"/>
  <c r="P7" i="21"/>
  <c r="N7" i="21"/>
  <c r="L7" i="21"/>
  <c r="J7" i="21"/>
  <c r="H7" i="21"/>
  <c r="F7" i="21"/>
  <c r="D7" i="21"/>
  <c r="AR6" i="21"/>
  <c r="AP6" i="21"/>
  <c r="AN6" i="21"/>
  <c r="AL6" i="21"/>
  <c r="AJ6" i="21"/>
  <c r="AH6" i="21"/>
  <c r="AF6" i="21"/>
  <c r="AD6" i="21"/>
  <c r="AB6" i="21"/>
  <c r="Z6" i="21"/>
  <c r="X6" i="21"/>
  <c r="V6" i="21"/>
  <c r="T6" i="21"/>
  <c r="R6" i="21"/>
  <c r="P6" i="21"/>
  <c r="N6" i="21"/>
  <c r="L6" i="21"/>
  <c r="J6" i="21"/>
  <c r="H6" i="21"/>
  <c r="F6" i="21"/>
  <c r="D6" i="21"/>
  <c r="AR5" i="21"/>
  <c r="AP5" i="21"/>
  <c r="AN5" i="21"/>
  <c r="AL5" i="21"/>
  <c r="AJ5" i="21"/>
  <c r="AH5" i="21"/>
  <c r="AF5" i="21"/>
  <c r="AD5" i="21"/>
  <c r="AB5" i="21"/>
  <c r="Z5" i="21"/>
  <c r="X5" i="21"/>
  <c r="V5" i="21"/>
  <c r="T5" i="21"/>
  <c r="R5" i="21"/>
  <c r="P5" i="21"/>
  <c r="N5" i="21"/>
  <c r="L5" i="21"/>
  <c r="J5" i="21"/>
  <c r="H5" i="21"/>
  <c r="F5" i="21"/>
  <c r="D5" i="21"/>
  <c r="AS14" i="21" l="1"/>
  <c r="AT14" i="21" s="1"/>
  <c r="AT16" i="21"/>
  <c r="AS6" i="21"/>
  <c r="AT6" i="21" s="1"/>
  <c r="AS7" i="21"/>
  <c r="AT7" i="21" s="1"/>
  <c r="AS10" i="21"/>
  <c r="AT10" i="21" s="1"/>
  <c r="AS11" i="21"/>
  <c r="AT11" i="21" s="1"/>
  <c r="AS8" i="21"/>
  <c r="AT8" i="21" s="1"/>
  <c r="AS12" i="21"/>
  <c r="AT12" i="21" s="1"/>
  <c r="D16" i="21"/>
  <c r="AS5" i="21"/>
  <c r="AT5" i="21" s="1"/>
  <c r="AS9" i="21"/>
  <c r="AT9" i="21" s="1"/>
  <c r="AS13" i="21"/>
  <c r="AT13" i="21" s="1"/>
  <c r="AS19" i="20"/>
  <c r="AG16" i="20" l="1"/>
  <c r="AA16" i="20"/>
  <c r="Y16" i="20"/>
  <c r="W16" i="20"/>
  <c r="U16" i="20"/>
  <c r="S16" i="20"/>
  <c r="Q16" i="20"/>
  <c r="O16" i="20"/>
  <c r="M16" i="20"/>
  <c r="K16" i="20"/>
  <c r="I16" i="20"/>
  <c r="G16" i="20"/>
  <c r="E16" i="20"/>
  <c r="C16" i="20"/>
  <c r="AR14" i="20"/>
  <c r="AP14" i="20"/>
  <c r="AN14" i="20"/>
  <c r="AL14" i="20"/>
  <c r="AJ14" i="20"/>
  <c r="AH14" i="20"/>
  <c r="AF14" i="20"/>
  <c r="AD14" i="20"/>
  <c r="AB14" i="20"/>
  <c r="Z14" i="20"/>
  <c r="X14" i="20"/>
  <c r="V14" i="20"/>
  <c r="T14" i="20"/>
  <c r="R14" i="20"/>
  <c r="P14" i="20"/>
  <c r="N14" i="20"/>
  <c r="L14" i="20"/>
  <c r="J14" i="20"/>
  <c r="H14" i="20"/>
  <c r="F14" i="20"/>
  <c r="D14" i="20"/>
  <c r="AR13" i="20"/>
  <c r="AP13" i="20"/>
  <c r="AN13" i="20"/>
  <c r="AL13" i="20"/>
  <c r="AJ13" i="20"/>
  <c r="AH13" i="20"/>
  <c r="AF13" i="20"/>
  <c r="AD13" i="20"/>
  <c r="AB13" i="20"/>
  <c r="Z13" i="20"/>
  <c r="X13" i="20"/>
  <c r="V13" i="20"/>
  <c r="T13" i="20"/>
  <c r="R13" i="20"/>
  <c r="P13" i="20"/>
  <c r="N13" i="20"/>
  <c r="L13" i="20"/>
  <c r="J13" i="20"/>
  <c r="H13" i="20"/>
  <c r="F13" i="20"/>
  <c r="D13" i="20"/>
  <c r="AR12" i="20"/>
  <c r="AP12" i="20"/>
  <c r="AN12" i="20"/>
  <c r="AL12" i="20"/>
  <c r="AJ12" i="20"/>
  <c r="AH12" i="20"/>
  <c r="AF12" i="20"/>
  <c r="AD12" i="20"/>
  <c r="AB12" i="20"/>
  <c r="Z12" i="20"/>
  <c r="X12" i="20"/>
  <c r="V12" i="20"/>
  <c r="T12" i="20"/>
  <c r="R12" i="20"/>
  <c r="P12" i="20"/>
  <c r="N12" i="20"/>
  <c r="L12" i="20"/>
  <c r="J12" i="20"/>
  <c r="H12" i="20"/>
  <c r="F12" i="20"/>
  <c r="D12" i="20"/>
  <c r="AR11" i="20"/>
  <c r="AP11" i="20"/>
  <c r="AN11" i="20"/>
  <c r="AL11" i="20"/>
  <c r="AJ11" i="20"/>
  <c r="AH11" i="20"/>
  <c r="AF11" i="20"/>
  <c r="AD11" i="20"/>
  <c r="AB11" i="20"/>
  <c r="Z11" i="20"/>
  <c r="X11" i="20"/>
  <c r="V11" i="20"/>
  <c r="T11" i="20"/>
  <c r="R11" i="20"/>
  <c r="P11" i="20"/>
  <c r="N11" i="20"/>
  <c r="L11" i="20"/>
  <c r="J11" i="20"/>
  <c r="H11" i="20"/>
  <c r="F11" i="20"/>
  <c r="D11" i="20"/>
  <c r="AR10" i="20"/>
  <c r="AP10" i="20"/>
  <c r="AN10" i="20"/>
  <c r="AL10" i="20"/>
  <c r="AJ10" i="20"/>
  <c r="AH10" i="20"/>
  <c r="AF10" i="20"/>
  <c r="AD10" i="20"/>
  <c r="AB10" i="20"/>
  <c r="Z10" i="20"/>
  <c r="X10" i="20"/>
  <c r="V10" i="20"/>
  <c r="T10" i="20"/>
  <c r="R10" i="20"/>
  <c r="P10" i="20"/>
  <c r="N10" i="20"/>
  <c r="L10" i="20"/>
  <c r="J10" i="20"/>
  <c r="H10" i="20"/>
  <c r="F10" i="20"/>
  <c r="D10" i="20"/>
  <c r="AR9" i="20"/>
  <c r="AP9" i="20"/>
  <c r="AN9" i="20"/>
  <c r="AL9" i="20"/>
  <c r="AJ9" i="20"/>
  <c r="AH9" i="20"/>
  <c r="AF9" i="20"/>
  <c r="AD9" i="20"/>
  <c r="AB9" i="20"/>
  <c r="Z9" i="20"/>
  <c r="X9" i="20"/>
  <c r="V9" i="20"/>
  <c r="T9" i="20"/>
  <c r="R9" i="20"/>
  <c r="P9" i="20"/>
  <c r="N9" i="20"/>
  <c r="L9" i="20"/>
  <c r="J9" i="20"/>
  <c r="H9" i="20"/>
  <c r="F9" i="20"/>
  <c r="D9" i="20"/>
  <c r="AR8" i="20"/>
  <c r="AP8" i="20"/>
  <c r="AN8" i="20"/>
  <c r="AL8" i="20"/>
  <c r="AJ8" i="20"/>
  <c r="AH8" i="20"/>
  <c r="AF8" i="20"/>
  <c r="AD8" i="20"/>
  <c r="AB8" i="20"/>
  <c r="Z8" i="20"/>
  <c r="X8" i="20"/>
  <c r="V8" i="20"/>
  <c r="T8" i="20"/>
  <c r="R8" i="20"/>
  <c r="P8" i="20"/>
  <c r="N8" i="20"/>
  <c r="L8" i="20"/>
  <c r="J8" i="20"/>
  <c r="H8" i="20"/>
  <c r="F8" i="20"/>
  <c r="D8" i="20"/>
  <c r="AR7" i="20"/>
  <c r="AP7" i="20"/>
  <c r="AN7" i="20"/>
  <c r="AL7" i="20"/>
  <c r="AJ7" i="20"/>
  <c r="AH7" i="20"/>
  <c r="AF7" i="20"/>
  <c r="AD7" i="20"/>
  <c r="AB7" i="20"/>
  <c r="Z7" i="20"/>
  <c r="X7" i="20"/>
  <c r="V7" i="20"/>
  <c r="T7" i="20"/>
  <c r="R7" i="20"/>
  <c r="P7" i="20"/>
  <c r="N7" i="20"/>
  <c r="L7" i="20"/>
  <c r="J7" i="20"/>
  <c r="H7" i="20"/>
  <c r="F7" i="20"/>
  <c r="D7" i="20"/>
  <c r="AR6" i="20"/>
  <c r="AP6" i="20"/>
  <c r="AN6" i="20"/>
  <c r="AL6" i="20"/>
  <c r="AJ6" i="20"/>
  <c r="AH6" i="20"/>
  <c r="AF6" i="20"/>
  <c r="AD6" i="20"/>
  <c r="AB6" i="20"/>
  <c r="Z6" i="20"/>
  <c r="X6" i="20"/>
  <c r="V6" i="20"/>
  <c r="T6" i="20"/>
  <c r="R6" i="20"/>
  <c r="P6" i="20"/>
  <c r="N6" i="20"/>
  <c r="L6" i="20"/>
  <c r="J6" i="20"/>
  <c r="H6" i="20"/>
  <c r="F6" i="20"/>
  <c r="D6" i="20"/>
  <c r="D16" i="20" s="1"/>
  <c r="AR5" i="20"/>
  <c r="AP5" i="20"/>
  <c r="AN5" i="20"/>
  <c r="AL5" i="20"/>
  <c r="AJ5" i="20"/>
  <c r="AH5" i="20"/>
  <c r="AF5" i="20"/>
  <c r="AD5" i="20"/>
  <c r="AB5" i="20"/>
  <c r="Z5" i="20"/>
  <c r="X5" i="20"/>
  <c r="V5" i="20"/>
  <c r="T5" i="20"/>
  <c r="R5" i="20"/>
  <c r="P5" i="20"/>
  <c r="N5" i="20"/>
  <c r="L5" i="20"/>
  <c r="J5" i="20"/>
  <c r="H5" i="20"/>
  <c r="F5" i="20"/>
  <c r="D5" i="20"/>
  <c r="AS19" i="19"/>
  <c r="AT16" i="20" l="1"/>
  <c r="AS10" i="20"/>
  <c r="AT10" i="20" s="1"/>
  <c r="AS14" i="20"/>
  <c r="AT14" i="20" s="1"/>
  <c r="AS6" i="20"/>
  <c r="AT6" i="20" s="1"/>
  <c r="AS5" i="20"/>
  <c r="AT5" i="20" s="1"/>
  <c r="AS9" i="20"/>
  <c r="AT9" i="20" s="1"/>
  <c r="AS13" i="20"/>
  <c r="AT13" i="20" s="1"/>
  <c r="AS7" i="20"/>
  <c r="AT7" i="20" s="1"/>
  <c r="AS8" i="20"/>
  <c r="AT8" i="20" s="1"/>
  <c r="AS11" i="20"/>
  <c r="AT11" i="20" s="1"/>
  <c r="AS12" i="20"/>
  <c r="AT12" i="20" s="1"/>
  <c r="AS8" i="19"/>
  <c r="AS5" i="19"/>
  <c r="AP14" i="19"/>
  <c r="AP13" i="19"/>
  <c r="AP12" i="19"/>
  <c r="AP11" i="19"/>
  <c r="AP10" i="19"/>
  <c r="AP9" i="19"/>
  <c r="AP8" i="19"/>
  <c r="AP7" i="19"/>
  <c r="AP6" i="19"/>
  <c r="AP5" i="19"/>
  <c r="AG16" i="19" l="1"/>
  <c r="AA16" i="19"/>
  <c r="Y16" i="19"/>
  <c r="W16" i="19"/>
  <c r="U16" i="19"/>
  <c r="S16" i="19"/>
  <c r="Q16" i="19"/>
  <c r="O16" i="19"/>
  <c r="M16" i="19"/>
  <c r="K16" i="19"/>
  <c r="I16" i="19"/>
  <c r="G16" i="19"/>
  <c r="E16" i="19"/>
  <c r="C16" i="19"/>
  <c r="AR14" i="19"/>
  <c r="AN14" i="19"/>
  <c r="AL14" i="19"/>
  <c r="AJ14" i="19"/>
  <c r="AH14" i="19"/>
  <c r="AF14" i="19"/>
  <c r="AD14" i="19"/>
  <c r="AB14" i="19"/>
  <c r="Z14" i="19"/>
  <c r="X14" i="19"/>
  <c r="V14" i="19"/>
  <c r="T14" i="19"/>
  <c r="AS14" i="19" s="1"/>
  <c r="R14" i="19"/>
  <c r="P14" i="19"/>
  <c r="N14" i="19"/>
  <c r="L14" i="19"/>
  <c r="J14" i="19"/>
  <c r="H14" i="19"/>
  <c r="F14" i="19"/>
  <c r="D14" i="19"/>
  <c r="AR13" i="19"/>
  <c r="AN13" i="19"/>
  <c r="AL13" i="19"/>
  <c r="AJ13" i="19"/>
  <c r="AH13" i="19"/>
  <c r="AF13" i="19"/>
  <c r="AD13" i="19"/>
  <c r="AB13" i="19"/>
  <c r="Z13" i="19"/>
  <c r="X13" i="19"/>
  <c r="V13" i="19"/>
  <c r="T13" i="19"/>
  <c r="R13" i="19"/>
  <c r="P13" i="19"/>
  <c r="N13" i="19"/>
  <c r="L13" i="19"/>
  <c r="J13" i="19"/>
  <c r="AS13" i="19" s="1"/>
  <c r="H13" i="19"/>
  <c r="F13" i="19"/>
  <c r="D13" i="19"/>
  <c r="AR12" i="19"/>
  <c r="AN12" i="19"/>
  <c r="AL12" i="19"/>
  <c r="AJ12" i="19"/>
  <c r="AH12" i="19"/>
  <c r="AF12" i="19"/>
  <c r="AD12" i="19"/>
  <c r="AB12" i="19"/>
  <c r="Z12" i="19"/>
  <c r="X12" i="19"/>
  <c r="V12" i="19"/>
  <c r="T12" i="19"/>
  <c r="R12" i="19"/>
  <c r="AS12" i="19" s="1"/>
  <c r="P12" i="19"/>
  <c r="N12" i="19"/>
  <c r="L12" i="19"/>
  <c r="J12" i="19"/>
  <c r="H12" i="19"/>
  <c r="F12" i="19"/>
  <c r="D12" i="19"/>
  <c r="AR11" i="19"/>
  <c r="AN11" i="19"/>
  <c r="AL11" i="19"/>
  <c r="AJ11" i="19"/>
  <c r="AH11" i="19"/>
  <c r="AF11" i="19"/>
  <c r="AD11" i="19"/>
  <c r="AB11" i="19"/>
  <c r="Z11" i="19"/>
  <c r="X11" i="19"/>
  <c r="V11" i="19"/>
  <c r="T11" i="19"/>
  <c r="AS11" i="19" s="1"/>
  <c r="R11" i="19"/>
  <c r="P11" i="19"/>
  <c r="N11" i="19"/>
  <c r="L11" i="19"/>
  <c r="J11" i="19"/>
  <c r="H11" i="19"/>
  <c r="F11" i="19"/>
  <c r="D11" i="19"/>
  <c r="AR10" i="19"/>
  <c r="AN10" i="19"/>
  <c r="AS10" i="19" s="1"/>
  <c r="AL10" i="19"/>
  <c r="AJ10" i="19"/>
  <c r="AH10" i="19"/>
  <c r="AF10" i="19"/>
  <c r="AD10" i="19"/>
  <c r="AB10" i="19"/>
  <c r="Z10" i="19"/>
  <c r="X10" i="19"/>
  <c r="V10" i="19"/>
  <c r="T10" i="19"/>
  <c r="R10" i="19"/>
  <c r="P10" i="19"/>
  <c r="N10" i="19"/>
  <c r="L10" i="19"/>
  <c r="J10" i="19"/>
  <c r="H10" i="19"/>
  <c r="F10" i="19"/>
  <c r="D10" i="19"/>
  <c r="AR9" i="19"/>
  <c r="AN9" i="19"/>
  <c r="AL9" i="19"/>
  <c r="AJ9" i="19"/>
  <c r="AH9" i="19"/>
  <c r="AF9" i="19"/>
  <c r="AD9" i="19"/>
  <c r="AB9" i="19"/>
  <c r="Z9" i="19"/>
  <c r="X9" i="19"/>
  <c r="V9" i="19"/>
  <c r="T9" i="19"/>
  <c r="R9" i="19"/>
  <c r="P9" i="19"/>
  <c r="N9" i="19"/>
  <c r="L9" i="19"/>
  <c r="J9" i="19"/>
  <c r="AS9" i="19" s="1"/>
  <c r="H9" i="19"/>
  <c r="F9" i="19"/>
  <c r="D9" i="19"/>
  <c r="AR8" i="19"/>
  <c r="AN8" i="19"/>
  <c r="AL8" i="19"/>
  <c r="AJ8" i="19"/>
  <c r="AH8" i="19"/>
  <c r="AF8" i="19"/>
  <c r="AD8" i="19"/>
  <c r="AB8" i="19"/>
  <c r="Z8" i="19"/>
  <c r="X8" i="19"/>
  <c r="V8" i="19"/>
  <c r="T8" i="19"/>
  <c r="R8" i="19"/>
  <c r="P8" i="19"/>
  <c r="N8" i="19"/>
  <c r="L8" i="19"/>
  <c r="J8" i="19"/>
  <c r="H8" i="19"/>
  <c r="F8" i="19"/>
  <c r="D8" i="19"/>
  <c r="AR7" i="19"/>
  <c r="AN7" i="19"/>
  <c r="AL7" i="19"/>
  <c r="AJ7" i="19"/>
  <c r="AH7" i="19"/>
  <c r="AF7" i="19"/>
  <c r="AD7" i="19"/>
  <c r="AB7" i="19"/>
  <c r="Z7" i="19"/>
  <c r="X7" i="19"/>
  <c r="V7" i="19"/>
  <c r="T7" i="19"/>
  <c r="AS7" i="19" s="1"/>
  <c r="R7" i="19"/>
  <c r="P7" i="19"/>
  <c r="N7" i="19"/>
  <c r="L7" i="19"/>
  <c r="J7" i="19"/>
  <c r="H7" i="19"/>
  <c r="F7" i="19"/>
  <c r="D7" i="19"/>
  <c r="AR6" i="19"/>
  <c r="AN6" i="19"/>
  <c r="AL6" i="19"/>
  <c r="AJ6" i="19"/>
  <c r="AH6" i="19"/>
  <c r="AF6" i="19"/>
  <c r="AD6" i="19"/>
  <c r="AB6" i="19"/>
  <c r="Z6" i="19"/>
  <c r="X6" i="19"/>
  <c r="V6" i="19"/>
  <c r="T6" i="19"/>
  <c r="R6" i="19"/>
  <c r="P6" i="19"/>
  <c r="N6" i="19"/>
  <c r="L6" i="19"/>
  <c r="J6" i="19"/>
  <c r="H6" i="19"/>
  <c r="F6" i="19"/>
  <c r="D6" i="19"/>
  <c r="AR5" i="19"/>
  <c r="AN5" i="19"/>
  <c r="AL5" i="19"/>
  <c r="AJ5" i="19"/>
  <c r="AH5" i="19"/>
  <c r="AF5" i="19"/>
  <c r="AD5" i="19"/>
  <c r="AB5" i="19"/>
  <c r="Z5" i="19"/>
  <c r="X5" i="19"/>
  <c r="V5" i="19"/>
  <c r="T5" i="19"/>
  <c r="R5" i="19"/>
  <c r="P5" i="19"/>
  <c r="N5" i="19"/>
  <c r="L5" i="19"/>
  <c r="J5" i="19"/>
  <c r="H5" i="19"/>
  <c r="F5" i="19"/>
  <c r="D5" i="19"/>
  <c r="AS6" i="19" l="1"/>
  <c r="AT6" i="19" s="1"/>
  <c r="AT16" i="19"/>
  <c r="D16" i="19"/>
  <c r="AT8" i="19"/>
  <c r="AT10" i="19"/>
  <c r="AT12" i="19"/>
  <c r="AT14" i="19"/>
  <c r="AT5" i="19"/>
  <c r="AT7" i="19"/>
  <c r="AT9" i="19"/>
  <c r="AT11" i="19"/>
  <c r="AT13" i="19"/>
  <c r="AG16" i="18"/>
  <c r="AA16" i="18"/>
  <c r="Y16" i="18"/>
  <c r="W16" i="18"/>
  <c r="U16" i="18"/>
  <c r="S16" i="18"/>
  <c r="Q16" i="18"/>
  <c r="O16" i="18"/>
  <c r="M16" i="18"/>
  <c r="K16" i="18"/>
  <c r="I16" i="18"/>
  <c r="G16" i="18"/>
  <c r="E16" i="18"/>
  <c r="AR16" i="18" s="1"/>
  <c r="C16" i="18"/>
  <c r="AP14" i="18"/>
  <c r="AN14" i="18"/>
  <c r="AL14" i="18"/>
  <c r="AJ14" i="18"/>
  <c r="AH14" i="18"/>
  <c r="AF14" i="18"/>
  <c r="AD14" i="18"/>
  <c r="AB14" i="18"/>
  <c r="AQ14" i="18" s="1"/>
  <c r="AR14" i="18" s="1"/>
  <c r="Z14" i="18"/>
  <c r="X14" i="18"/>
  <c r="V14" i="18"/>
  <c r="T14" i="18"/>
  <c r="R14" i="18"/>
  <c r="P14" i="18"/>
  <c r="N14" i="18"/>
  <c r="L14" i="18"/>
  <c r="J14" i="18"/>
  <c r="H14" i="18"/>
  <c r="F14" i="18"/>
  <c r="D14" i="18"/>
  <c r="AP13" i="18"/>
  <c r="AQ13" i="18" s="1"/>
  <c r="AR13" i="18" s="1"/>
  <c r="AN13" i="18"/>
  <c r="AL13" i="18"/>
  <c r="AJ13" i="18"/>
  <c r="AH13" i="18"/>
  <c r="AF13" i="18"/>
  <c r="AD13" i="18"/>
  <c r="AB13" i="18"/>
  <c r="Z13" i="18"/>
  <c r="X13" i="18"/>
  <c r="V13" i="18"/>
  <c r="T13" i="18"/>
  <c r="R13" i="18"/>
  <c r="P13" i="18"/>
  <c r="N13" i="18"/>
  <c r="L13" i="18"/>
  <c r="J13" i="18"/>
  <c r="H13" i="18"/>
  <c r="F13" i="18"/>
  <c r="D13" i="18"/>
  <c r="AP12" i="18"/>
  <c r="AN12" i="18"/>
  <c r="AL12" i="18"/>
  <c r="AJ12" i="18"/>
  <c r="AH12" i="18"/>
  <c r="AF12" i="18"/>
  <c r="AD12" i="18"/>
  <c r="AB12" i="18"/>
  <c r="AQ12" i="18" s="1"/>
  <c r="AR12" i="18" s="1"/>
  <c r="Z12" i="18"/>
  <c r="X12" i="18"/>
  <c r="V12" i="18"/>
  <c r="T12" i="18"/>
  <c r="R12" i="18"/>
  <c r="P12" i="18"/>
  <c r="N12" i="18"/>
  <c r="L12" i="18"/>
  <c r="J12" i="18"/>
  <c r="H12" i="18"/>
  <c r="F12" i="18"/>
  <c r="D12" i="18"/>
  <c r="AP11" i="18"/>
  <c r="AQ11" i="18" s="1"/>
  <c r="AR11" i="18" s="1"/>
  <c r="AN11" i="18"/>
  <c r="AL11" i="18"/>
  <c r="AJ11" i="18"/>
  <c r="AH11" i="18"/>
  <c r="AF11" i="18"/>
  <c r="AD11" i="18"/>
  <c r="AB11" i="18"/>
  <c r="Z11" i="18"/>
  <c r="X11" i="18"/>
  <c r="V11" i="18"/>
  <c r="T11" i="18"/>
  <c r="R11" i="18"/>
  <c r="P11" i="18"/>
  <c r="N11" i="18"/>
  <c r="L11" i="18"/>
  <c r="J11" i="18"/>
  <c r="H11" i="18"/>
  <c r="F11" i="18"/>
  <c r="D11" i="18"/>
  <c r="AP10" i="18"/>
  <c r="AN10" i="18"/>
  <c r="AL10" i="18"/>
  <c r="AJ10" i="18"/>
  <c r="AH10" i="18"/>
  <c r="AF10" i="18"/>
  <c r="AD10" i="18"/>
  <c r="AB10" i="18"/>
  <c r="AQ10" i="18" s="1"/>
  <c r="AR10" i="18" s="1"/>
  <c r="Z10" i="18"/>
  <c r="X10" i="18"/>
  <c r="V10" i="18"/>
  <c r="T10" i="18"/>
  <c r="R10" i="18"/>
  <c r="P10" i="18"/>
  <c r="N10" i="18"/>
  <c r="L10" i="18"/>
  <c r="J10" i="18"/>
  <c r="H10" i="18"/>
  <c r="F10" i="18"/>
  <c r="D10" i="18"/>
  <c r="AP9" i="18"/>
  <c r="AQ9" i="18" s="1"/>
  <c r="AR9" i="18" s="1"/>
  <c r="AN9" i="18"/>
  <c r="AL9" i="18"/>
  <c r="AJ9" i="18"/>
  <c r="AH9" i="18"/>
  <c r="AF9" i="18"/>
  <c r="AD9" i="18"/>
  <c r="AB9" i="18"/>
  <c r="Z9" i="18"/>
  <c r="X9" i="18"/>
  <c r="V9" i="18"/>
  <c r="T9" i="18"/>
  <c r="R9" i="18"/>
  <c r="P9" i="18"/>
  <c r="N9" i="18"/>
  <c r="L9" i="18"/>
  <c r="J9" i="18"/>
  <c r="H9" i="18"/>
  <c r="F9" i="18"/>
  <c r="D9" i="18"/>
  <c r="AP8" i="18"/>
  <c r="AN8" i="18"/>
  <c r="AL8" i="18"/>
  <c r="AJ8" i="18"/>
  <c r="AH8" i="18"/>
  <c r="AF8" i="18"/>
  <c r="AD8" i="18"/>
  <c r="AB8" i="18"/>
  <c r="AQ8" i="18" s="1"/>
  <c r="AR8" i="18" s="1"/>
  <c r="Z8" i="18"/>
  <c r="X8" i="18"/>
  <c r="V8" i="18"/>
  <c r="T8" i="18"/>
  <c r="R8" i="18"/>
  <c r="P8" i="18"/>
  <c r="N8" i="18"/>
  <c r="L8" i="18"/>
  <c r="J8" i="18"/>
  <c r="H8" i="18"/>
  <c r="F8" i="18"/>
  <c r="D8" i="18"/>
  <c r="AP7" i="18"/>
  <c r="AQ7" i="18" s="1"/>
  <c r="AR7" i="18" s="1"/>
  <c r="AN7" i="18"/>
  <c r="AL7" i="18"/>
  <c r="AJ7" i="18"/>
  <c r="AH7" i="18"/>
  <c r="AF7" i="18"/>
  <c r="AD7" i="18"/>
  <c r="AB7" i="18"/>
  <c r="Z7" i="18"/>
  <c r="X7" i="18"/>
  <c r="V7" i="18"/>
  <c r="T7" i="18"/>
  <c r="R7" i="18"/>
  <c r="P7" i="18"/>
  <c r="N7" i="18"/>
  <c r="L7" i="18"/>
  <c r="J7" i="18"/>
  <c r="H7" i="18"/>
  <c r="F7" i="18"/>
  <c r="D7" i="18"/>
  <c r="AP6" i="18"/>
  <c r="AN6" i="18"/>
  <c r="AL6" i="18"/>
  <c r="AJ6" i="18"/>
  <c r="AH6" i="18"/>
  <c r="AF6" i="18"/>
  <c r="AD6" i="18"/>
  <c r="AB6" i="18"/>
  <c r="AQ6" i="18" s="1"/>
  <c r="AR6" i="18" s="1"/>
  <c r="Z6" i="18"/>
  <c r="X6" i="18"/>
  <c r="V6" i="18"/>
  <c r="T6" i="18"/>
  <c r="R6" i="18"/>
  <c r="P6" i="18"/>
  <c r="N6" i="18"/>
  <c r="L6" i="18"/>
  <c r="J6" i="18"/>
  <c r="H6" i="18"/>
  <c r="F6" i="18"/>
  <c r="D6" i="18"/>
  <c r="AP5" i="18"/>
  <c r="AQ5" i="18" s="1"/>
  <c r="AR5" i="18" s="1"/>
  <c r="AN5" i="18"/>
  <c r="AL5" i="18"/>
  <c r="AJ5" i="18"/>
  <c r="AH5" i="18"/>
  <c r="AF5" i="18"/>
  <c r="AD5" i="18"/>
  <c r="AB5" i="18"/>
  <c r="Z5" i="18"/>
  <c r="X5" i="18"/>
  <c r="V5" i="18"/>
  <c r="T5" i="18"/>
  <c r="R5" i="18"/>
  <c r="P5" i="18"/>
  <c r="N5" i="18"/>
  <c r="L5" i="18"/>
  <c r="J5" i="18"/>
  <c r="H5" i="18"/>
  <c r="F5" i="18"/>
  <c r="D5" i="18"/>
  <c r="D16" i="18" s="1"/>
  <c r="AO20" i="17" l="1"/>
  <c r="AG16" i="17"/>
  <c r="AA16" i="17"/>
  <c r="Y16" i="17"/>
  <c r="W16" i="17"/>
  <c r="U16" i="17"/>
  <c r="S16" i="17"/>
  <c r="Q16" i="17"/>
  <c r="O16" i="17"/>
  <c r="M16" i="17"/>
  <c r="K16" i="17"/>
  <c r="I16" i="17"/>
  <c r="G16" i="17"/>
  <c r="E16" i="17"/>
  <c r="C16" i="17"/>
  <c r="AP14" i="17"/>
  <c r="AN14" i="17"/>
  <c r="AL14" i="17"/>
  <c r="AJ14" i="17"/>
  <c r="AH14" i="17"/>
  <c r="AF14" i="17"/>
  <c r="AD14" i="17"/>
  <c r="AB14" i="17"/>
  <c r="Z14" i="17"/>
  <c r="X14" i="17"/>
  <c r="V14" i="17"/>
  <c r="T14" i="17"/>
  <c r="R14" i="17"/>
  <c r="P14" i="17"/>
  <c r="N14" i="17"/>
  <c r="L14" i="17"/>
  <c r="J14" i="17"/>
  <c r="H14" i="17"/>
  <c r="F14" i="17"/>
  <c r="D14" i="17"/>
  <c r="AP13" i="17"/>
  <c r="AN13" i="17"/>
  <c r="AL13" i="17"/>
  <c r="AJ13" i="17"/>
  <c r="AH13" i="17"/>
  <c r="AF13" i="17"/>
  <c r="AD13" i="17"/>
  <c r="AB13" i="17"/>
  <c r="Z13" i="17"/>
  <c r="X13" i="17"/>
  <c r="V13" i="17"/>
  <c r="T13" i="17"/>
  <c r="R13" i="17"/>
  <c r="P13" i="17"/>
  <c r="N13" i="17"/>
  <c r="L13" i="17"/>
  <c r="J13" i="17"/>
  <c r="H13" i="17"/>
  <c r="F13" i="17"/>
  <c r="D13" i="17"/>
  <c r="AP12" i="17"/>
  <c r="AN12" i="17"/>
  <c r="AL12" i="17"/>
  <c r="AJ12" i="17"/>
  <c r="AH12" i="17"/>
  <c r="AF12" i="17"/>
  <c r="AD12" i="17"/>
  <c r="AB12" i="17"/>
  <c r="Z12" i="17"/>
  <c r="X12" i="17"/>
  <c r="V12" i="17"/>
  <c r="T12" i="17"/>
  <c r="R12" i="17"/>
  <c r="P12" i="17"/>
  <c r="N12" i="17"/>
  <c r="L12" i="17"/>
  <c r="J12" i="17"/>
  <c r="H12" i="17"/>
  <c r="F12" i="17"/>
  <c r="D12" i="17"/>
  <c r="AP11" i="17"/>
  <c r="AN11" i="17"/>
  <c r="AL11" i="17"/>
  <c r="AJ11" i="17"/>
  <c r="AH11" i="17"/>
  <c r="AF11" i="17"/>
  <c r="AD11" i="17"/>
  <c r="AB11" i="17"/>
  <c r="Z11" i="17"/>
  <c r="X11" i="17"/>
  <c r="V11" i="17"/>
  <c r="T11" i="17"/>
  <c r="R11" i="17"/>
  <c r="P11" i="17"/>
  <c r="N11" i="17"/>
  <c r="L11" i="17"/>
  <c r="J11" i="17"/>
  <c r="H11" i="17"/>
  <c r="F11" i="17"/>
  <c r="D11" i="17"/>
  <c r="AP10" i="17"/>
  <c r="AN10" i="17"/>
  <c r="AL10" i="17"/>
  <c r="AJ10" i="17"/>
  <c r="AH10" i="17"/>
  <c r="AF10" i="17"/>
  <c r="AD10" i="17"/>
  <c r="AB10" i="17"/>
  <c r="Z10" i="17"/>
  <c r="X10" i="17"/>
  <c r="V10" i="17"/>
  <c r="T10" i="17"/>
  <c r="R10" i="17"/>
  <c r="P10" i="17"/>
  <c r="N10" i="17"/>
  <c r="L10" i="17"/>
  <c r="J10" i="17"/>
  <c r="H10" i="17"/>
  <c r="F10" i="17"/>
  <c r="D10" i="17"/>
  <c r="AP9" i="17"/>
  <c r="AN9" i="17"/>
  <c r="AL9" i="17"/>
  <c r="AJ9" i="17"/>
  <c r="AH9" i="17"/>
  <c r="AF9" i="17"/>
  <c r="AD9" i="17"/>
  <c r="AB9" i="17"/>
  <c r="Z9" i="17"/>
  <c r="X9" i="17"/>
  <c r="V9" i="17"/>
  <c r="T9" i="17"/>
  <c r="R9" i="17"/>
  <c r="P9" i="17"/>
  <c r="N9" i="17"/>
  <c r="L9" i="17"/>
  <c r="J9" i="17"/>
  <c r="H9" i="17"/>
  <c r="F9" i="17"/>
  <c r="D9" i="17"/>
  <c r="AP8" i="17"/>
  <c r="AN8" i="17"/>
  <c r="AL8" i="17"/>
  <c r="AJ8" i="17"/>
  <c r="AH8" i="17"/>
  <c r="AF8" i="17"/>
  <c r="AD8" i="17"/>
  <c r="AB8" i="17"/>
  <c r="Z8" i="17"/>
  <c r="X8" i="17"/>
  <c r="V8" i="17"/>
  <c r="T8" i="17"/>
  <c r="R8" i="17"/>
  <c r="P8" i="17"/>
  <c r="N8" i="17"/>
  <c r="L8" i="17"/>
  <c r="J8" i="17"/>
  <c r="H8" i="17"/>
  <c r="F8" i="17"/>
  <c r="D8" i="17"/>
  <c r="AP7" i="17"/>
  <c r="AN7" i="17"/>
  <c r="AL7" i="17"/>
  <c r="AJ7" i="17"/>
  <c r="AH7" i="17"/>
  <c r="AF7" i="17"/>
  <c r="AD7" i="17"/>
  <c r="AB7" i="17"/>
  <c r="Z7" i="17"/>
  <c r="X7" i="17"/>
  <c r="V7" i="17"/>
  <c r="T7" i="17"/>
  <c r="R7" i="17"/>
  <c r="P7" i="17"/>
  <c r="N7" i="17"/>
  <c r="L7" i="17"/>
  <c r="J7" i="17"/>
  <c r="H7" i="17"/>
  <c r="F7" i="17"/>
  <c r="D7" i="17"/>
  <c r="AP6" i="17"/>
  <c r="AN6" i="17"/>
  <c r="AL6" i="17"/>
  <c r="AJ6" i="17"/>
  <c r="AH6" i="17"/>
  <c r="AF6" i="17"/>
  <c r="AD6" i="17"/>
  <c r="AB6" i="17"/>
  <c r="Z6" i="17"/>
  <c r="X6" i="17"/>
  <c r="V6" i="17"/>
  <c r="T6" i="17"/>
  <c r="R6" i="17"/>
  <c r="P6" i="17"/>
  <c r="N6" i="17"/>
  <c r="L6" i="17"/>
  <c r="J6" i="17"/>
  <c r="H6" i="17"/>
  <c r="F6" i="17"/>
  <c r="D6" i="17"/>
  <c r="AP5" i="17"/>
  <c r="AN5" i="17"/>
  <c r="AL5" i="17"/>
  <c r="AJ5" i="17"/>
  <c r="AH5" i="17"/>
  <c r="AF5" i="17"/>
  <c r="AD5" i="17"/>
  <c r="AB5" i="17"/>
  <c r="Z5" i="17"/>
  <c r="X5" i="17"/>
  <c r="V5" i="17"/>
  <c r="T5" i="17"/>
  <c r="R5" i="17"/>
  <c r="P5" i="17"/>
  <c r="N5" i="17"/>
  <c r="L5" i="17"/>
  <c r="J5" i="17"/>
  <c r="H5" i="17"/>
  <c r="F5" i="17"/>
  <c r="D5" i="17"/>
  <c r="D16" i="17" s="1"/>
  <c r="AR16" i="17" l="1"/>
  <c r="AQ5" i="17"/>
  <c r="AR5" i="17" s="1"/>
  <c r="AQ7" i="17"/>
  <c r="AR7" i="17" s="1"/>
  <c r="AQ9" i="17"/>
  <c r="AR9" i="17" s="1"/>
  <c r="AQ11" i="17"/>
  <c r="AR11" i="17" s="1"/>
  <c r="AQ13" i="17"/>
  <c r="AR13" i="17" s="1"/>
  <c r="AQ6" i="17"/>
  <c r="AR6" i="17" s="1"/>
  <c r="AQ8" i="17"/>
  <c r="AR8" i="17" s="1"/>
  <c r="AQ10" i="17"/>
  <c r="AR10" i="17" s="1"/>
  <c r="AQ12" i="17"/>
  <c r="AR12" i="17" s="1"/>
  <c r="AQ14" i="17"/>
  <c r="AR14" i="17" s="1"/>
  <c r="AG16" i="16"/>
  <c r="AA16" i="16"/>
  <c r="Y16" i="16"/>
  <c r="W16" i="16"/>
  <c r="U16" i="16"/>
  <c r="S16" i="16"/>
  <c r="Q16" i="16"/>
  <c r="O16" i="16"/>
  <c r="M16" i="16"/>
  <c r="K16" i="16"/>
  <c r="I16" i="16"/>
  <c r="G16" i="16"/>
  <c r="E16" i="16"/>
  <c r="C16" i="16"/>
  <c r="AP14" i="16"/>
  <c r="AN14" i="16"/>
  <c r="AL14" i="16"/>
  <c r="AJ14" i="16"/>
  <c r="AH14" i="16"/>
  <c r="AF14" i="16"/>
  <c r="AD14" i="16"/>
  <c r="AB14" i="16"/>
  <c r="Z14" i="16"/>
  <c r="X14" i="16"/>
  <c r="V14" i="16"/>
  <c r="T14" i="16"/>
  <c r="R14" i="16"/>
  <c r="P14" i="16"/>
  <c r="N14" i="16"/>
  <c r="L14" i="16"/>
  <c r="J14" i="16"/>
  <c r="H14" i="16"/>
  <c r="F14" i="16"/>
  <c r="D14" i="16"/>
  <c r="AP13" i="16"/>
  <c r="AN13" i="16"/>
  <c r="AL13" i="16"/>
  <c r="AJ13" i="16"/>
  <c r="AH13" i="16"/>
  <c r="AF13" i="16"/>
  <c r="AD13" i="16"/>
  <c r="AB13" i="16"/>
  <c r="Z13" i="16"/>
  <c r="X13" i="16"/>
  <c r="V13" i="16"/>
  <c r="T13" i="16"/>
  <c r="R13" i="16"/>
  <c r="P13" i="16"/>
  <c r="N13" i="16"/>
  <c r="L13" i="16"/>
  <c r="J13" i="16"/>
  <c r="H13" i="16"/>
  <c r="F13" i="16"/>
  <c r="D13" i="16"/>
  <c r="AP12" i="16"/>
  <c r="AN12" i="16"/>
  <c r="AL12" i="16"/>
  <c r="AJ12" i="16"/>
  <c r="AH12" i="16"/>
  <c r="AF12" i="16"/>
  <c r="AD12" i="16"/>
  <c r="AB12" i="16"/>
  <c r="Z12" i="16"/>
  <c r="X12" i="16"/>
  <c r="V12" i="16"/>
  <c r="T12" i="16"/>
  <c r="R12" i="16"/>
  <c r="P12" i="16"/>
  <c r="N12" i="16"/>
  <c r="L12" i="16"/>
  <c r="J12" i="16"/>
  <c r="H12" i="16"/>
  <c r="F12" i="16"/>
  <c r="D12" i="16"/>
  <c r="AP11" i="16"/>
  <c r="AN11" i="16"/>
  <c r="AL11" i="16"/>
  <c r="AJ11" i="16"/>
  <c r="AH11" i="16"/>
  <c r="AF11" i="16"/>
  <c r="AD11" i="16"/>
  <c r="AB11" i="16"/>
  <c r="Z11" i="16"/>
  <c r="X11" i="16"/>
  <c r="V11" i="16"/>
  <c r="T11" i="16"/>
  <c r="R11" i="16"/>
  <c r="P11" i="16"/>
  <c r="N11" i="16"/>
  <c r="L11" i="16"/>
  <c r="J11" i="16"/>
  <c r="H11" i="16"/>
  <c r="F11" i="16"/>
  <c r="D11" i="16"/>
  <c r="AP10" i="16"/>
  <c r="AN10" i="16"/>
  <c r="AL10" i="16"/>
  <c r="AJ10" i="16"/>
  <c r="AH10" i="16"/>
  <c r="AF10" i="16"/>
  <c r="AD10" i="16"/>
  <c r="AB10" i="16"/>
  <c r="Z10" i="16"/>
  <c r="X10" i="16"/>
  <c r="V10" i="16"/>
  <c r="T10" i="16"/>
  <c r="R10" i="16"/>
  <c r="P10" i="16"/>
  <c r="N10" i="16"/>
  <c r="L10" i="16"/>
  <c r="J10" i="16"/>
  <c r="H10" i="16"/>
  <c r="F10" i="16"/>
  <c r="D10" i="16"/>
  <c r="AP9" i="16"/>
  <c r="AN9" i="16"/>
  <c r="AL9" i="16"/>
  <c r="AJ9" i="16"/>
  <c r="AH9" i="16"/>
  <c r="AF9" i="16"/>
  <c r="AD9" i="16"/>
  <c r="AB9" i="16"/>
  <c r="Z9" i="16"/>
  <c r="X9" i="16"/>
  <c r="V9" i="16"/>
  <c r="T9" i="16"/>
  <c r="R9" i="16"/>
  <c r="P9" i="16"/>
  <c r="N9" i="16"/>
  <c r="L9" i="16"/>
  <c r="J9" i="16"/>
  <c r="H9" i="16"/>
  <c r="F9" i="16"/>
  <c r="D9" i="16"/>
  <c r="AP8" i="16"/>
  <c r="AN8" i="16"/>
  <c r="AL8" i="16"/>
  <c r="AJ8" i="16"/>
  <c r="AH8" i="16"/>
  <c r="AF8" i="16"/>
  <c r="AD8" i="16"/>
  <c r="AB8" i="16"/>
  <c r="Z8" i="16"/>
  <c r="X8" i="16"/>
  <c r="V8" i="16"/>
  <c r="T8" i="16"/>
  <c r="R8" i="16"/>
  <c r="P8" i="16"/>
  <c r="N8" i="16"/>
  <c r="L8" i="16"/>
  <c r="J8" i="16"/>
  <c r="H8" i="16"/>
  <c r="F8" i="16"/>
  <c r="D8" i="16"/>
  <c r="AP7" i="16"/>
  <c r="AN7" i="16"/>
  <c r="AL7" i="16"/>
  <c r="AJ7" i="16"/>
  <c r="AH7" i="16"/>
  <c r="AF7" i="16"/>
  <c r="AD7" i="16"/>
  <c r="AB7" i="16"/>
  <c r="Z7" i="16"/>
  <c r="X7" i="16"/>
  <c r="V7" i="16"/>
  <c r="T7" i="16"/>
  <c r="R7" i="16"/>
  <c r="P7" i="16"/>
  <c r="N7" i="16"/>
  <c r="L7" i="16"/>
  <c r="J7" i="16"/>
  <c r="H7" i="16"/>
  <c r="F7" i="16"/>
  <c r="D7" i="16"/>
  <c r="AP6" i="16"/>
  <c r="AN6" i="16"/>
  <c r="AL6" i="16"/>
  <c r="AJ6" i="16"/>
  <c r="AH6" i="16"/>
  <c r="AF6" i="16"/>
  <c r="AD6" i="16"/>
  <c r="AB6" i="16"/>
  <c r="Z6" i="16"/>
  <c r="X6" i="16"/>
  <c r="V6" i="16"/>
  <c r="T6" i="16"/>
  <c r="R6" i="16"/>
  <c r="P6" i="16"/>
  <c r="N6" i="16"/>
  <c r="L6" i="16"/>
  <c r="J6" i="16"/>
  <c r="H6" i="16"/>
  <c r="F6" i="16"/>
  <c r="D6" i="16"/>
  <c r="AP5" i="16"/>
  <c r="AN5" i="16"/>
  <c r="AL5" i="16"/>
  <c r="AJ5" i="16"/>
  <c r="AH5" i="16"/>
  <c r="AF5" i="16"/>
  <c r="AD5" i="16"/>
  <c r="AB5" i="16"/>
  <c r="Z5" i="16"/>
  <c r="X5" i="16"/>
  <c r="V5" i="16"/>
  <c r="T5" i="16"/>
  <c r="R5" i="16"/>
  <c r="P5" i="16"/>
  <c r="N5" i="16"/>
  <c r="L5" i="16"/>
  <c r="J5" i="16"/>
  <c r="H5" i="16"/>
  <c r="F5" i="16"/>
  <c r="D5" i="16"/>
  <c r="D16" i="16" s="1"/>
  <c r="AR16" i="16" l="1"/>
  <c r="AQ6" i="16"/>
  <c r="AR6" i="16" s="1"/>
  <c r="AQ8" i="16"/>
  <c r="AR8" i="16" s="1"/>
  <c r="AQ10" i="16"/>
  <c r="AR10" i="16" s="1"/>
  <c r="AQ12" i="16"/>
  <c r="AR12" i="16" s="1"/>
  <c r="AQ14" i="16"/>
  <c r="AR14" i="16" s="1"/>
  <c r="AQ5" i="16"/>
  <c r="AR5" i="16" s="1"/>
  <c r="AQ7" i="16"/>
  <c r="AR7" i="16" s="1"/>
  <c r="AQ9" i="16"/>
  <c r="AR9" i="16" s="1"/>
  <c r="AQ11" i="16"/>
  <c r="AR11" i="16" s="1"/>
  <c r="AQ13" i="16"/>
  <c r="AR13" i="16" s="1"/>
  <c r="AG16" i="15"/>
  <c r="AA16" i="15"/>
  <c r="Y16" i="15"/>
  <c r="W16" i="15"/>
  <c r="U16" i="15"/>
  <c r="S16" i="15"/>
  <c r="Q16" i="15"/>
  <c r="O16" i="15"/>
  <c r="M16" i="15"/>
  <c r="K16" i="15"/>
  <c r="I16" i="15"/>
  <c r="G16" i="15"/>
  <c r="E16" i="15"/>
  <c r="C16" i="15"/>
  <c r="AP14" i="15"/>
  <c r="AN14" i="15"/>
  <c r="AL14" i="15"/>
  <c r="AJ14" i="15"/>
  <c r="AH14" i="15"/>
  <c r="AF14" i="15"/>
  <c r="AD14" i="15"/>
  <c r="AB14" i="15"/>
  <c r="Z14" i="15"/>
  <c r="X14" i="15"/>
  <c r="V14" i="15"/>
  <c r="T14" i="15"/>
  <c r="R14" i="15"/>
  <c r="P14" i="15"/>
  <c r="N14" i="15"/>
  <c r="L14" i="15"/>
  <c r="J14" i="15"/>
  <c r="H14" i="15"/>
  <c r="F14" i="15"/>
  <c r="D14" i="15"/>
  <c r="AP13" i="15"/>
  <c r="AN13" i="15"/>
  <c r="AL13" i="15"/>
  <c r="AJ13" i="15"/>
  <c r="AH13" i="15"/>
  <c r="AF13" i="15"/>
  <c r="AD13" i="15"/>
  <c r="AB13" i="15"/>
  <c r="Z13" i="15"/>
  <c r="X13" i="15"/>
  <c r="V13" i="15"/>
  <c r="T13" i="15"/>
  <c r="R13" i="15"/>
  <c r="P13" i="15"/>
  <c r="N13" i="15"/>
  <c r="L13" i="15"/>
  <c r="J13" i="15"/>
  <c r="H13" i="15"/>
  <c r="F13" i="15"/>
  <c r="D13" i="15"/>
  <c r="AP12" i="15"/>
  <c r="AN12" i="15"/>
  <c r="AL12" i="15"/>
  <c r="AJ12" i="15"/>
  <c r="AH12" i="15"/>
  <c r="AF12" i="15"/>
  <c r="AD12" i="15"/>
  <c r="AB12" i="15"/>
  <c r="Z12" i="15"/>
  <c r="X12" i="15"/>
  <c r="V12" i="15"/>
  <c r="T12" i="15"/>
  <c r="R12" i="15"/>
  <c r="P12" i="15"/>
  <c r="N12" i="15"/>
  <c r="L12" i="15"/>
  <c r="J12" i="15"/>
  <c r="H12" i="15"/>
  <c r="F12" i="15"/>
  <c r="D12" i="15"/>
  <c r="AP11" i="15"/>
  <c r="AN11" i="15"/>
  <c r="AL11" i="15"/>
  <c r="AJ11" i="15"/>
  <c r="AH11" i="15"/>
  <c r="AF11" i="15"/>
  <c r="AD11" i="15"/>
  <c r="AB11" i="15"/>
  <c r="Z11" i="15"/>
  <c r="X11" i="15"/>
  <c r="V11" i="15"/>
  <c r="T11" i="15"/>
  <c r="R11" i="15"/>
  <c r="P11" i="15"/>
  <c r="N11" i="15"/>
  <c r="L11" i="15"/>
  <c r="J11" i="15"/>
  <c r="H11" i="15"/>
  <c r="F11" i="15"/>
  <c r="D11" i="15"/>
  <c r="AP10" i="15"/>
  <c r="AN10" i="15"/>
  <c r="AL10" i="15"/>
  <c r="AJ10" i="15"/>
  <c r="AH10" i="15"/>
  <c r="AF10" i="15"/>
  <c r="AD10" i="15"/>
  <c r="AB10" i="15"/>
  <c r="Z10" i="15"/>
  <c r="X10" i="15"/>
  <c r="V10" i="15"/>
  <c r="T10" i="15"/>
  <c r="R10" i="15"/>
  <c r="P10" i="15"/>
  <c r="N10" i="15"/>
  <c r="L10" i="15"/>
  <c r="J10" i="15"/>
  <c r="H10" i="15"/>
  <c r="F10" i="15"/>
  <c r="D10" i="15"/>
  <c r="AP9" i="15"/>
  <c r="AN9" i="15"/>
  <c r="AL9" i="15"/>
  <c r="AJ9" i="15"/>
  <c r="AH9" i="15"/>
  <c r="AF9" i="15"/>
  <c r="AD9" i="15"/>
  <c r="AB9" i="15"/>
  <c r="Z9" i="15"/>
  <c r="X9" i="15"/>
  <c r="V9" i="15"/>
  <c r="T9" i="15"/>
  <c r="R9" i="15"/>
  <c r="P9" i="15"/>
  <c r="N9" i="15"/>
  <c r="L9" i="15"/>
  <c r="J9" i="15"/>
  <c r="H9" i="15"/>
  <c r="F9" i="15"/>
  <c r="D9" i="15"/>
  <c r="AP8" i="15"/>
  <c r="AN8" i="15"/>
  <c r="AL8" i="15"/>
  <c r="AJ8" i="15"/>
  <c r="AH8" i="15"/>
  <c r="AF8" i="15"/>
  <c r="AD8" i="15"/>
  <c r="AB8" i="15"/>
  <c r="Z8" i="15"/>
  <c r="X8" i="15"/>
  <c r="V8" i="15"/>
  <c r="T8" i="15"/>
  <c r="R8" i="15"/>
  <c r="P8" i="15"/>
  <c r="N8" i="15"/>
  <c r="L8" i="15"/>
  <c r="J8" i="15"/>
  <c r="H8" i="15"/>
  <c r="F8" i="15"/>
  <c r="D8" i="15"/>
  <c r="AP7" i="15"/>
  <c r="AN7" i="15"/>
  <c r="AL7" i="15"/>
  <c r="AJ7" i="15"/>
  <c r="AH7" i="15"/>
  <c r="AF7" i="15"/>
  <c r="AD7" i="15"/>
  <c r="AB7" i="15"/>
  <c r="Z7" i="15"/>
  <c r="X7" i="15"/>
  <c r="V7" i="15"/>
  <c r="T7" i="15"/>
  <c r="R7" i="15"/>
  <c r="P7" i="15"/>
  <c r="N7" i="15"/>
  <c r="L7" i="15"/>
  <c r="J7" i="15"/>
  <c r="H7" i="15"/>
  <c r="F7" i="15"/>
  <c r="D7" i="15"/>
  <c r="AP6" i="15"/>
  <c r="AN6" i="15"/>
  <c r="AL6" i="15"/>
  <c r="AJ6" i="15"/>
  <c r="AH6" i="15"/>
  <c r="AF6" i="15"/>
  <c r="AD6" i="15"/>
  <c r="AB6" i="15"/>
  <c r="Z6" i="15"/>
  <c r="X6" i="15"/>
  <c r="V6" i="15"/>
  <c r="T6" i="15"/>
  <c r="R6" i="15"/>
  <c r="P6" i="15"/>
  <c r="N6" i="15"/>
  <c r="L6" i="15"/>
  <c r="J6" i="15"/>
  <c r="H6" i="15"/>
  <c r="F6" i="15"/>
  <c r="D6" i="15"/>
  <c r="AP5" i="15"/>
  <c r="AN5" i="15"/>
  <c r="AL5" i="15"/>
  <c r="AJ5" i="15"/>
  <c r="AH5" i="15"/>
  <c r="AF5" i="15"/>
  <c r="AD5" i="15"/>
  <c r="AB5" i="15"/>
  <c r="Z5" i="15"/>
  <c r="X5" i="15"/>
  <c r="V5" i="15"/>
  <c r="T5" i="15"/>
  <c r="R5" i="15"/>
  <c r="P5" i="15"/>
  <c r="N5" i="15"/>
  <c r="L5" i="15"/>
  <c r="J5" i="15"/>
  <c r="H5" i="15"/>
  <c r="F5" i="15"/>
  <c r="D5" i="15"/>
  <c r="D16" i="15" s="1"/>
  <c r="AR16" i="15" l="1"/>
  <c r="AQ5" i="15"/>
  <c r="AR5" i="15" s="1"/>
  <c r="AQ7" i="15"/>
  <c r="AR7" i="15" s="1"/>
  <c r="AQ9" i="15"/>
  <c r="AR9" i="15" s="1"/>
  <c r="AQ11" i="15"/>
  <c r="AR11" i="15" s="1"/>
  <c r="AQ13" i="15"/>
  <c r="AR13" i="15" s="1"/>
  <c r="AQ6" i="15"/>
  <c r="AR6" i="15" s="1"/>
  <c r="AQ8" i="15"/>
  <c r="AR8" i="15" s="1"/>
  <c r="AQ10" i="15"/>
  <c r="AR10" i="15" s="1"/>
  <c r="AQ12" i="15"/>
  <c r="AR12" i="15" s="1"/>
  <c r="AQ14" i="15"/>
  <c r="AR14" i="15" s="1"/>
  <c r="AG16" i="14" l="1"/>
  <c r="AA16" i="14"/>
  <c r="Y16" i="14"/>
  <c r="W16" i="14"/>
  <c r="U16" i="14"/>
  <c r="S16" i="14"/>
  <c r="Q16" i="14"/>
  <c r="O16" i="14"/>
  <c r="M16" i="14"/>
  <c r="K16" i="14"/>
  <c r="I16" i="14"/>
  <c r="G16" i="14"/>
  <c r="E16" i="14"/>
  <c r="C16" i="14"/>
  <c r="AP14" i="14"/>
  <c r="AN14" i="14"/>
  <c r="AL14" i="14"/>
  <c r="AJ14" i="14"/>
  <c r="AH14" i="14"/>
  <c r="AF14" i="14"/>
  <c r="AD14" i="14"/>
  <c r="AB14" i="14"/>
  <c r="Z14" i="14"/>
  <c r="X14" i="14"/>
  <c r="V14" i="14"/>
  <c r="T14" i="14"/>
  <c r="R14" i="14"/>
  <c r="P14" i="14"/>
  <c r="N14" i="14"/>
  <c r="L14" i="14"/>
  <c r="J14" i="14"/>
  <c r="H14" i="14"/>
  <c r="F14" i="14"/>
  <c r="D14" i="14"/>
  <c r="AP13" i="14"/>
  <c r="AN13" i="14"/>
  <c r="AL13" i="14"/>
  <c r="AJ13" i="14"/>
  <c r="AH13" i="14"/>
  <c r="AF13" i="14"/>
  <c r="AD13" i="14"/>
  <c r="AB13" i="14"/>
  <c r="Z13" i="14"/>
  <c r="X13" i="14"/>
  <c r="V13" i="14"/>
  <c r="T13" i="14"/>
  <c r="R13" i="14"/>
  <c r="P13" i="14"/>
  <c r="N13" i="14"/>
  <c r="L13" i="14"/>
  <c r="J13" i="14"/>
  <c r="H13" i="14"/>
  <c r="F13" i="14"/>
  <c r="D13" i="14"/>
  <c r="AP12" i="14"/>
  <c r="AN12" i="14"/>
  <c r="AL12" i="14"/>
  <c r="AJ12" i="14"/>
  <c r="AH12" i="14"/>
  <c r="AF12" i="14"/>
  <c r="AD12" i="14"/>
  <c r="AB12" i="14"/>
  <c r="Z12" i="14"/>
  <c r="X12" i="14"/>
  <c r="V12" i="14"/>
  <c r="T12" i="14"/>
  <c r="R12" i="14"/>
  <c r="P12" i="14"/>
  <c r="N12" i="14"/>
  <c r="L12" i="14"/>
  <c r="J12" i="14"/>
  <c r="H12" i="14"/>
  <c r="F12" i="14"/>
  <c r="D12" i="14"/>
  <c r="AP11" i="14"/>
  <c r="AN11" i="14"/>
  <c r="AL11" i="14"/>
  <c r="AJ11" i="14"/>
  <c r="AH11" i="14"/>
  <c r="AF11" i="14"/>
  <c r="AD11" i="14"/>
  <c r="AB11" i="14"/>
  <c r="Z11" i="14"/>
  <c r="X11" i="14"/>
  <c r="V11" i="14"/>
  <c r="T11" i="14"/>
  <c r="R11" i="14"/>
  <c r="P11" i="14"/>
  <c r="N11" i="14"/>
  <c r="L11" i="14"/>
  <c r="J11" i="14"/>
  <c r="H11" i="14"/>
  <c r="F11" i="14"/>
  <c r="D11" i="14"/>
  <c r="AP10" i="14"/>
  <c r="AN10" i="14"/>
  <c r="AL10" i="14"/>
  <c r="AJ10" i="14"/>
  <c r="AH10" i="14"/>
  <c r="AF10" i="14"/>
  <c r="AD10" i="14"/>
  <c r="AB10" i="14"/>
  <c r="Z10" i="14"/>
  <c r="X10" i="14"/>
  <c r="V10" i="14"/>
  <c r="T10" i="14"/>
  <c r="R10" i="14"/>
  <c r="P10" i="14"/>
  <c r="N10" i="14"/>
  <c r="L10" i="14"/>
  <c r="J10" i="14"/>
  <c r="H10" i="14"/>
  <c r="F10" i="14"/>
  <c r="D10" i="14"/>
  <c r="AP9" i="14"/>
  <c r="AN9" i="14"/>
  <c r="AL9" i="14"/>
  <c r="AJ9" i="14"/>
  <c r="AH9" i="14"/>
  <c r="AF9" i="14"/>
  <c r="AD9" i="14"/>
  <c r="AB9" i="14"/>
  <c r="Z9" i="14"/>
  <c r="X9" i="14"/>
  <c r="V9" i="14"/>
  <c r="T9" i="14"/>
  <c r="R9" i="14"/>
  <c r="P9" i="14"/>
  <c r="N9" i="14"/>
  <c r="L9" i="14"/>
  <c r="J9" i="14"/>
  <c r="H9" i="14"/>
  <c r="F9" i="14"/>
  <c r="D9" i="14"/>
  <c r="AP8" i="14"/>
  <c r="AN8" i="14"/>
  <c r="AL8" i="14"/>
  <c r="AJ8" i="14"/>
  <c r="AH8" i="14"/>
  <c r="AF8" i="14"/>
  <c r="AD8" i="14"/>
  <c r="AB8" i="14"/>
  <c r="Z8" i="14"/>
  <c r="X8" i="14"/>
  <c r="V8" i="14"/>
  <c r="T8" i="14"/>
  <c r="R8" i="14"/>
  <c r="P8" i="14"/>
  <c r="N8" i="14"/>
  <c r="L8" i="14"/>
  <c r="J8" i="14"/>
  <c r="H8" i="14"/>
  <c r="F8" i="14"/>
  <c r="D8" i="14"/>
  <c r="AP7" i="14"/>
  <c r="AN7" i="14"/>
  <c r="AL7" i="14"/>
  <c r="AJ7" i="14"/>
  <c r="AH7" i="14"/>
  <c r="AF7" i="14"/>
  <c r="AD7" i="14"/>
  <c r="AB7" i="14"/>
  <c r="Z7" i="14"/>
  <c r="X7" i="14"/>
  <c r="V7" i="14"/>
  <c r="T7" i="14"/>
  <c r="R7" i="14"/>
  <c r="P7" i="14"/>
  <c r="N7" i="14"/>
  <c r="L7" i="14"/>
  <c r="J7" i="14"/>
  <c r="H7" i="14"/>
  <c r="F7" i="14"/>
  <c r="D7" i="14"/>
  <c r="AP6" i="14"/>
  <c r="AN6" i="14"/>
  <c r="AL6" i="14"/>
  <c r="AJ6" i="14"/>
  <c r="AH6" i="14"/>
  <c r="AF6" i="14"/>
  <c r="AD6" i="14"/>
  <c r="AB6" i="14"/>
  <c r="Z6" i="14"/>
  <c r="X6" i="14"/>
  <c r="V6" i="14"/>
  <c r="T6" i="14"/>
  <c r="R6" i="14"/>
  <c r="P6" i="14"/>
  <c r="N6" i="14"/>
  <c r="L6" i="14"/>
  <c r="J6" i="14"/>
  <c r="H6" i="14"/>
  <c r="F6" i="14"/>
  <c r="D6" i="14"/>
  <c r="AP5" i="14"/>
  <c r="AN5" i="14"/>
  <c r="AL5" i="14"/>
  <c r="AJ5" i="14"/>
  <c r="AH5" i="14"/>
  <c r="AF5" i="14"/>
  <c r="AD5" i="14"/>
  <c r="AB5" i="14"/>
  <c r="Z5" i="14"/>
  <c r="X5" i="14"/>
  <c r="V5" i="14"/>
  <c r="T5" i="14"/>
  <c r="R5" i="14"/>
  <c r="P5" i="14"/>
  <c r="N5" i="14"/>
  <c r="L5" i="14"/>
  <c r="J5" i="14"/>
  <c r="H5" i="14"/>
  <c r="F5" i="14"/>
  <c r="D5" i="14"/>
  <c r="D16" i="14" s="1"/>
  <c r="AR16" i="14" l="1"/>
  <c r="AQ6" i="14"/>
  <c r="AR6" i="14" s="1"/>
  <c r="AQ8" i="14"/>
  <c r="AR8" i="14" s="1"/>
  <c r="AQ10" i="14"/>
  <c r="AR10" i="14" s="1"/>
  <c r="AQ12" i="14"/>
  <c r="AR12" i="14" s="1"/>
  <c r="AQ14" i="14"/>
  <c r="AR14" i="14" s="1"/>
  <c r="AQ5" i="14"/>
  <c r="AR5" i="14" s="1"/>
  <c r="AQ7" i="14"/>
  <c r="AR7" i="14" s="1"/>
  <c r="AQ9" i="14"/>
  <c r="AR9" i="14" s="1"/>
  <c r="AQ11" i="14"/>
  <c r="AR11" i="14" s="1"/>
  <c r="AQ13" i="14"/>
  <c r="AR13" i="14" s="1"/>
  <c r="AR16" i="13"/>
  <c r="T5" i="13" l="1"/>
  <c r="AG16" i="13"/>
  <c r="AA16" i="13"/>
  <c r="Y16" i="13"/>
  <c r="W16" i="13"/>
  <c r="U16" i="13"/>
  <c r="S16" i="13"/>
  <c r="Q16" i="13"/>
  <c r="O16" i="13"/>
  <c r="M16" i="13"/>
  <c r="K16" i="13"/>
  <c r="I16" i="13"/>
  <c r="G16" i="13"/>
  <c r="E16" i="13"/>
  <c r="C16" i="13"/>
  <c r="AP14" i="13"/>
  <c r="AN14" i="13"/>
  <c r="AL14" i="13"/>
  <c r="AJ14" i="13"/>
  <c r="AH14" i="13"/>
  <c r="AF14" i="13"/>
  <c r="AD14" i="13"/>
  <c r="AB14" i="13"/>
  <c r="Z14" i="13"/>
  <c r="X14" i="13"/>
  <c r="V14" i="13"/>
  <c r="T14" i="13"/>
  <c r="R14" i="13"/>
  <c r="P14" i="13"/>
  <c r="N14" i="13"/>
  <c r="L14" i="13"/>
  <c r="J14" i="13"/>
  <c r="H14" i="13"/>
  <c r="F14" i="13"/>
  <c r="D14" i="13"/>
  <c r="AP13" i="13"/>
  <c r="AN13" i="13"/>
  <c r="AL13" i="13"/>
  <c r="AJ13" i="13"/>
  <c r="AH13" i="13"/>
  <c r="AF13" i="13"/>
  <c r="AD13" i="13"/>
  <c r="AB13" i="13"/>
  <c r="Z13" i="13"/>
  <c r="X13" i="13"/>
  <c r="V13" i="13"/>
  <c r="T13" i="13"/>
  <c r="R13" i="13"/>
  <c r="P13" i="13"/>
  <c r="N13" i="13"/>
  <c r="L13" i="13"/>
  <c r="J13" i="13"/>
  <c r="H13" i="13"/>
  <c r="F13" i="13"/>
  <c r="D13" i="13"/>
  <c r="AP12" i="13"/>
  <c r="AN12" i="13"/>
  <c r="AL12" i="13"/>
  <c r="AJ12" i="13"/>
  <c r="AH12" i="13"/>
  <c r="AF12" i="13"/>
  <c r="AD12" i="13"/>
  <c r="AB12" i="13"/>
  <c r="Z12" i="13"/>
  <c r="X12" i="13"/>
  <c r="V12" i="13"/>
  <c r="T12" i="13"/>
  <c r="R12" i="13"/>
  <c r="P12" i="13"/>
  <c r="N12" i="13"/>
  <c r="L12" i="13"/>
  <c r="J12" i="13"/>
  <c r="H12" i="13"/>
  <c r="F12" i="13"/>
  <c r="D12" i="13"/>
  <c r="AP11" i="13"/>
  <c r="AN11" i="13"/>
  <c r="AL11" i="13"/>
  <c r="AJ11" i="13"/>
  <c r="AH11" i="13"/>
  <c r="AF11" i="13"/>
  <c r="AD11" i="13"/>
  <c r="AB11" i="13"/>
  <c r="Z11" i="13"/>
  <c r="X11" i="13"/>
  <c r="V11" i="13"/>
  <c r="T11" i="13"/>
  <c r="R11" i="13"/>
  <c r="P11" i="13"/>
  <c r="N11" i="13"/>
  <c r="L11" i="13"/>
  <c r="J11" i="13"/>
  <c r="H11" i="13"/>
  <c r="F11" i="13"/>
  <c r="D11" i="13"/>
  <c r="AP10" i="13"/>
  <c r="AN10" i="13"/>
  <c r="AL10" i="13"/>
  <c r="AJ10" i="13"/>
  <c r="AH10" i="13"/>
  <c r="AF10" i="13"/>
  <c r="AD10" i="13"/>
  <c r="AB10" i="13"/>
  <c r="Z10" i="13"/>
  <c r="X10" i="13"/>
  <c r="V10" i="13"/>
  <c r="T10" i="13"/>
  <c r="R10" i="13"/>
  <c r="P10" i="13"/>
  <c r="N10" i="13"/>
  <c r="L10" i="13"/>
  <c r="J10" i="13"/>
  <c r="H10" i="13"/>
  <c r="F10" i="13"/>
  <c r="D10" i="13"/>
  <c r="AP9" i="13"/>
  <c r="AN9" i="13"/>
  <c r="AL9" i="13"/>
  <c r="AJ9" i="13"/>
  <c r="AH9" i="13"/>
  <c r="AF9" i="13"/>
  <c r="AD9" i="13"/>
  <c r="AB9" i="13"/>
  <c r="Z9" i="13"/>
  <c r="X9" i="13"/>
  <c r="V9" i="13"/>
  <c r="T9" i="13"/>
  <c r="R9" i="13"/>
  <c r="P9" i="13"/>
  <c r="N9" i="13"/>
  <c r="L9" i="13"/>
  <c r="J9" i="13"/>
  <c r="H9" i="13"/>
  <c r="F9" i="13"/>
  <c r="D9" i="13"/>
  <c r="AP8" i="13"/>
  <c r="AN8" i="13"/>
  <c r="AL8" i="13"/>
  <c r="AJ8" i="13"/>
  <c r="AH8" i="13"/>
  <c r="AF8" i="13"/>
  <c r="AD8" i="13"/>
  <c r="AB8" i="13"/>
  <c r="Z8" i="13"/>
  <c r="X8" i="13"/>
  <c r="V8" i="13"/>
  <c r="T8" i="13"/>
  <c r="R8" i="13"/>
  <c r="P8" i="13"/>
  <c r="N8" i="13"/>
  <c r="L8" i="13"/>
  <c r="J8" i="13"/>
  <c r="H8" i="13"/>
  <c r="F8" i="13"/>
  <c r="D8" i="13"/>
  <c r="AP7" i="13"/>
  <c r="AN7" i="13"/>
  <c r="AL7" i="13"/>
  <c r="AJ7" i="13"/>
  <c r="AH7" i="13"/>
  <c r="AF7" i="13"/>
  <c r="AD7" i="13"/>
  <c r="AB7" i="13"/>
  <c r="Z7" i="13"/>
  <c r="X7" i="13"/>
  <c r="V7" i="13"/>
  <c r="T7" i="13"/>
  <c r="R7" i="13"/>
  <c r="P7" i="13"/>
  <c r="N7" i="13"/>
  <c r="L7" i="13"/>
  <c r="J7" i="13"/>
  <c r="H7" i="13"/>
  <c r="F7" i="13"/>
  <c r="D7" i="13"/>
  <c r="AP6" i="13"/>
  <c r="AN6" i="13"/>
  <c r="AL6" i="13"/>
  <c r="AJ6" i="13"/>
  <c r="AH6" i="13"/>
  <c r="AF6" i="13"/>
  <c r="AD6" i="13"/>
  <c r="AB6" i="13"/>
  <c r="Z6" i="13"/>
  <c r="X6" i="13"/>
  <c r="V6" i="13"/>
  <c r="T6" i="13"/>
  <c r="R6" i="13"/>
  <c r="P6" i="13"/>
  <c r="N6" i="13"/>
  <c r="L6" i="13"/>
  <c r="J6" i="13"/>
  <c r="H6" i="13"/>
  <c r="F6" i="13"/>
  <c r="D6" i="13"/>
  <c r="AP5" i="13"/>
  <c r="AN5" i="13"/>
  <c r="AL5" i="13"/>
  <c r="AJ5" i="13"/>
  <c r="AH5" i="13"/>
  <c r="AF5" i="13"/>
  <c r="AD5" i="13"/>
  <c r="AB5" i="13"/>
  <c r="Z5" i="13"/>
  <c r="X5" i="13"/>
  <c r="V5" i="13"/>
  <c r="R5" i="13"/>
  <c r="P5" i="13"/>
  <c r="N5" i="13"/>
  <c r="L5" i="13"/>
  <c r="J5" i="13"/>
  <c r="H5" i="13"/>
  <c r="F5" i="13"/>
  <c r="D5" i="13"/>
  <c r="D16" i="13" s="1"/>
  <c r="AN23" i="12"/>
  <c r="AQ6" i="13" l="1"/>
  <c r="AR6" i="13" s="1"/>
  <c r="AQ8" i="13"/>
  <c r="AR8" i="13" s="1"/>
  <c r="AQ10" i="13"/>
  <c r="AR10" i="13" s="1"/>
  <c r="AQ12" i="13"/>
  <c r="AR12" i="13" s="1"/>
  <c r="AQ14" i="13"/>
  <c r="AR14" i="13" s="1"/>
  <c r="AQ5" i="13"/>
  <c r="AR5" i="13" s="1"/>
  <c r="AQ7" i="13"/>
  <c r="AR7" i="13" s="1"/>
  <c r="AQ9" i="13"/>
  <c r="AR9" i="13" s="1"/>
  <c r="AQ11" i="13"/>
  <c r="AR11" i="13" s="1"/>
  <c r="AQ13" i="13"/>
  <c r="AR13" i="13" s="1"/>
  <c r="AG16" i="12"/>
  <c r="AA16" i="12"/>
  <c r="Y16" i="12"/>
  <c r="W16" i="12"/>
  <c r="U16" i="12"/>
  <c r="S16" i="12"/>
  <c r="Q16" i="12"/>
  <c r="O16" i="12"/>
  <c r="M16" i="12"/>
  <c r="K16" i="12"/>
  <c r="I16" i="12"/>
  <c r="G16" i="12"/>
  <c r="E16" i="12"/>
  <c r="C16" i="12"/>
  <c r="AP14" i="12"/>
  <c r="AN14" i="12"/>
  <c r="AL14" i="12"/>
  <c r="AJ14" i="12"/>
  <c r="AH14" i="12"/>
  <c r="AF14" i="12"/>
  <c r="AD14" i="12"/>
  <c r="AB14" i="12"/>
  <c r="Z14" i="12"/>
  <c r="X14" i="12"/>
  <c r="V14" i="12"/>
  <c r="T14" i="12"/>
  <c r="R14" i="12"/>
  <c r="P14" i="12"/>
  <c r="N14" i="12"/>
  <c r="L14" i="12"/>
  <c r="J14" i="12"/>
  <c r="H14" i="12"/>
  <c r="F14" i="12"/>
  <c r="D14" i="12"/>
  <c r="AP13" i="12"/>
  <c r="AN13" i="12"/>
  <c r="AL13" i="12"/>
  <c r="AJ13" i="12"/>
  <c r="AH13" i="12"/>
  <c r="AF13" i="12"/>
  <c r="AD13" i="12"/>
  <c r="AB13" i="12"/>
  <c r="Z13" i="12"/>
  <c r="X13" i="12"/>
  <c r="V13" i="12"/>
  <c r="T13" i="12"/>
  <c r="R13" i="12"/>
  <c r="P13" i="12"/>
  <c r="N13" i="12"/>
  <c r="L13" i="12"/>
  <c r="J13" i="12"/>
  <c r="H13" i="12"/>
  <c r="F13" i="12"/>
  <c r="D13" i="12"/>
  <c r="AP12" i="12"/>
  <c r="AN12" i="12"/>
  <c r="AL12" i="12"/>
  <c r="AJ12" i="12"/>
  <c r="AH12" i="12"/>
  <c r="AF12" i="12"/>
  <c r="AD12" i="12"/>
  <c r="AB12" i="12"/>
  <c r="Z12" i="12"/>
  <c r="X12" i="12"/>
  <c r="V12" i="12"/>
  <c r="T12" i="12"/>
  <c r="R12" i="12"/>
  <c r="P12" i="12"/>
  <c r="N12" i="12"/>
  <c r="L12" i="12"/>
  <c r="J12" i="12"/>
  <c r="H12" i="12"/>
  <c r="F12" i="12"/>
  <c r="D12" i="12"/>
  <c r="AP11" i="12"/>
  <c r="AN11" i="12"/>
  <c r="AL11" i="12"/>
  <c r="AJ11" i="12"/>
  <c r="AH11" i="12"/>
  <c r="AF11" i="12"/>
  <c r="AD11" i="12"/>
  <c r="AB11" i="12"/>
  <c r="Z11" i="12"/>
  <c r="X11" i="12"/>
  <c r="V11" i="12"/>
  <c r="T11" i="12"/>
  <c r="R11" i="12"/>
  <c r="P11" i="12"/>
  <c r="N11" i="12"/>
  <c r="L11" i="12"/>
  <c r="J11" i="12"/>
  <c r="H11" i="12"/>
  <c r="F11" i="12"/>
  <c r="D11" i="12"/>
  <c r="AP10" i="12"/>
  <c r="AN10" i="12"/>
  <c r="AL10" i="12"/>
  <c r="AJ10" i="12"/>
  <c r="AH10" i="12"/>
  <c r="AF10" i="12"/>
  <c r="AD10" i="12"/>
  <c r="AB10" i="12"/>
  <c r="Z10" i="12"/>
  <c r="X10" i="12"/>
  <c r="V10" i="12"/>
  <c r="T10" i="12"/>
  <c r="R10" i="12"/>
  <c r="P10" i="12"/>
  <c r="N10" i="12"/>
  <c r="L10" i="12"/>
  <c r="J10" i="12"/>
  <c r="H10" i="12"/>
  <c r="F10" i="12"/>
  <c r="D10" i="12"/>
  <c r="AP9" i="12"/>
  <c r="AN9" i="12"/>
  <c r="AL9" i="12"/>
  <c r="AJ9" i="12"/>
  <c r="AH9" i="12"/>
  <c r="AF9" i="12"/>
  <c r="AD9" i="12"/>
  <c r="AB9" i="12"/>
  <c r="Z9" i="12"/>
  <c r="X9" i="12"/>
  <c r="V9" i="12"/>
  <c r="T9" i="12"/>
  <c r="R9" i="12"/>
  <c r="P9" i="12"/>
  <c r="N9" i="12"/>
  <c r="L9" i="12"/>
  <c r="J9" i="12"/>
  <c r="H9" i="12"/>
  <c r="F9" i="12"/>
  <c r="D9" i="12"/>
  <c r="AP8" i="12"/>
  <c r="AN8" i="12"/>
  <c r="AL8" i="12"/>
  <c r="AJ8" i="12"/>
  <c r="AH8" i="12"/>
  <c r="AF8" i="12"/>
  <c r="AD8" i="12"/>
  <c r="AB8" i="12"/>
  <c r="Z8" i="12"/>
  <c r="X8" i="12"/>
  <c r="V8" i="12"/>
  <c r="T8" i="12"/>
  <c r="R8" i="12"/>
  <c r="P8" i="12"/>
  <c r="N8" i="12"/>
  <c r="L8" i="12"/>
  <c r="J8" i="12"/>
  <c r="H8" i="12"/>
  <c r="F8" i="12"/>
  <c r="D8" i="12"/>
  <c r="AP7" i="12"/>
  <c r="AN7" i="12"/>
  <c r="AL7" i="12"/>
  <c r="AJ7" i="12"/>
  <c r="AH7" i="12"/>
  <c r="AF7" i="12"/>
  <c r="AD7" i="12"/>
  <c r="AB7" i="12"/>
  <c r="Z7" i="12"/>
  <c r="X7" i="12"/>
  <c r="V7" i="12"/>
  <c r="T7" i="12"/>
  <c r="R7" i="12"/>
  <c r="P7" i="12"/>
  <c r="N7" i="12"/>
  <c r="L7" i="12"/>
  <c r="J7" i="12"/>
  <c r="H7" i="12"/>
  <c r="F7" i="12"/>
  <c r="D7" i="12"/>
  <c r="AP6" i="12"/>
  <c r="AN6" i="12"/>
  <c r="AL6" i="12"/>
  <c r="AJ6" i="12"/>
  <c r="AH6" i="12"/>
  <c r="AF6" i="12"/>
  <c r="AD6" i="12"/>
  <c r="AB6" i="12"/>
  <c r="Z6" i="12"/>
  <c r="X6" i="12"/>
  <c r="V6" i="12"/>
  <c r="T6" i="12"/>
  <c r="R6" i="12"/>
  <c r="P6" i="12"/>
  <c r="N6" i="12"/>
  <c r="L6" i="12"/>
  <c r="J6" i="12"/>
  <c r="H6" i="12"/>
  <c r="F6" i="12"/>
  <c r="D6" i="12"/>
  <c r="AP5" i="12"/>
  <c r="AN5" i="12"/>
  <c r="AL5" i="12"/>
  <c r="AJ5" i="12"/>
  <c r="AH5" i="12"/>
  <c r="AF5" i="12"/>
  <c r="AD5" i="12"/>
  <c r="AB5" i="12"/>
  <c r="Z5" i="12"/>
  <c r="X5" i="12"/>
  <c r="V5" i="12"/>
  <c r="T5" i="12"/>
  <c r="R5" i="12"/>
  <c r="P5" i="12"/>
  <c r="N5" i="12"/>
  <c r="L5" i="12"/>
  <c r="J5" i="12"/>
  <c r="H5" i="12"/>
  <c r="F5" i="12"/>
  <c r="D5" i="12"/>
  <c r="D16" i="12" s="1"/>
  <c r="AR16" i="12" l="1"/>
  <c r="AQ6" i="12"/>
  <c r="AR6" i="12" s="1"/>
  <c r="AQ8" i="12"/>
  <c r="AR8" i="12" s="1"/>
  <c r="AQ10" i="12"/>
  <c r="AR10" i="12" s="1"/>
  <c r="AQ12" i="12"/>
  <c r="AR12" i="12" s="1"/>
  <c r="AQ14" i="12"/>
  <c r="AR14" i="12" s="1"/>
  <c r="AQ5" i="12"/>
  <c r="AR5" i="12" s="1"/>
  <c r="AQ7" i="12"/>
  <c r="AR7" i="12" s="1"/>
  <c r="AQ9" i="12"/>
  <c r="AR9" i="12" s="1"/>
  <c r="AQ11" i="12"/>
  <c r="AR11" i="12" s="1"/>
  <c r="AQ13" i="12"/>
  <c r="AR13" i="12" s="1"/>
  <c r="AG16" i="11"/>
  <c r="AA16" i="11"/>
  <c r="Y16" i="11"/>
  <c r="W16" i="11"/>
  <c r="U16" i="11"/>
  <c r="S16" i="11"/>
  <c r="Q16" i="11"/>
  <c r="O16" i="11"/>
  <c r="M16" i="11"/>
  <c r="K16" i="11"/>
  <c r="I16" i="11"/>
  <c r="G16" i="11"/>
  <c r="E16" i="11"/>
  <c r="AR16" i="11" s="1"/>
  <c r="C16" i="11"/>
  <c r="AP14" i="11"/>
  <c r="AN14" i="11"/>
  <c r="AL14" i="11"/>
  <c r="AJ14" i="11"/>
  <c r="AH14" i="11"/>
  <c r="AF14" i="11"/>
  <c r="AD14" i="11"/>
  <c r="AB14" i="11"/>
  <c r="AQ14" i="11" s="1"/>
  <c r="AR14" i="11" s="1"/>
  <c r="Z14" i="11"/>
  <c r="X14" i="11"/>
  <c r="V14" i="11"/>
  <c r="T14" i="11"/>
  <c r="R14" i="11"/>
  <c r="P14" i="11"/>
  <c r="N14" i="11"/>
  <c r="L14" i="11"/>
  <c r="J14" i="11"/>
  <c r="H14" i="11"/>
  <c r="F14" i="11"/>
  <c r="D14" i="11"/>
  <c r="AP13" i="11"/>
  <c r="AQ13" i="11" s="1"/>
  <c r="AR13" i="11" s="1"/>
  <c r="AN13" i="11"/>
  <c r="AL13" i="11"/>
  <c r="AJ13" i="11"/>
  <c r="AH13" i="11"/>
  <c r="AF13" i="11"/>
  <c r="AD13" i="11"/>
  <c r="AB13" i="11"/>
  <c r="Z13" i="11"/>
  <c r="X13" i="11"/>
  <c r="V13" i="11"/>
  <c r="T13" i="11"/>
  <c r="R13" i="11"/>
  <c r="P13" i="11"/>
  <c r="N13" i="11"/>
  <c r="L13" i="11"/>
  <c r="J13" i="11"/>
  <c r="H13" i="11"/>
  <c r="F13" i="11"/>
  <c r="D13" i="11"/>
  <c r="AP12" i="11"/>
  <c r="AN12" i="11"/>
  <c r="AL12" i="11"/>
  <c r="AJ12" i="11"/>
  <c r="AH12" i="11"/>
  <c r="AF12" i="11"/>
  <c r="AD12" i="11"/>
  <c r="AB12" i="11"/>
  <c r="AQ12" i="11" s="1"/>
  <c r="AR12" i="11" s="1"/>
  <c r="Z12" i="11"/>
  <c r="X12" i="11"/>
  <c r="V12" i="11"/>
  <c r="T12" i="11"/>
  <c r="R12" i="11"/>
  <c r="P12" i="11"/>
  <c r="N12" i="11"/>
  <c r="L12" i="11"/>
  <c r="J12" i="11"/>
  <c r="H12" i="11"/>
  <c r="F12" i="11"/>
  <c r="D12" i="11"/>
  <c r="AP11" i="11"/>
  <c r="AQ11" i="11" s="1"/>
  <c r="AR11" i="11" s="1"/>
  <c r="AN11" i="11"/>
  <c r="AL11" i="11"/>
  <c r="AJ11" i="11"/>
  <c r="AH11" i="11"/>
  <c r="AF11" i="11"/>
  <c r="AD11" i="11"/>
  <c r="AB11" i="11"/>
  <c r="Z11" i="11"/>
  <c r="X11" i="11"/>
  <c r="V11" i="11"/>
  <c r="T11" i="11"/>
  <c r="R11" i="11"/>
  <c r="P11" i="11"/>
  <c r="N11" i="11"/>
  <c r="L11" i="11"/>
  <c r="J11" i="11"/>
  <c r="H11" i="11"/>
  <c r="F11" i="11"/>
  <c r="D11" i="11"/>
  <c r="AP10" i="11"/>
  <c r="AN10" i="11"/>
  <c r="AL10" i="11"/>
  <c r="AJ10" i="11"/>
  <c r="AH10" i="11"/>
  <c r="AF10" i="11"/>
  <c r="AD10" i="11"/>
  <c r="AB10" i="11"/>
  <c r="AQ10" i="11" s="1"/>
  <c r="AR10" i="11" s="1"/>
  <c r="Z10" i="11"/>
  <c r="X10" i="11"/>
  <c r="V10" i="11"/>
  <c r="T10" i="11"/>
  <c r="R10" i="11"/>
  <c r="P10" i="11"/>
  <c r="N10" i="11"/>
  <c r="L10" i="11"/>
  <c r="J10" i="11"/>
  <c r="H10" i="11"/>
  <c r="F10" i="11"/>
  <c r="D10" i="11"/>
  <c r="AP9" i="11"/>
  <c r="AQ9" i="11" s="1"/>
  <c r="AR9" i="11" s="1"/>
  <c r="AN9" i="11"/>
  <c r="AL9" i="11"/>
  <c r="AJ9" i="11"/>
  <c r="AH9" i="11"/>
  <c r="AF9" i="11"/>
  <c r="AD9" i="11"/>
  <c r="AB9" i="11"/>
  <c r="Z9" i="11"/>
  <c r="X9" i="11"/>
  <c r="V9" i="11"/>
  <c r="T9" i="11"/>
  <c r="R9" i="11"/>
  <c r="P9" i="11"/>
  <c r="N9" i="11"/>
  <c r="L9" i="11"/>
  <c r="J9" i="11"/>
  <c r="H9" i="11"/>
  <c r="F9" i="11"/>
  <c r="D9" i="11"/>
  <c r="AP8" i="11"/>
  <c r="AN8" i="11"/>
  <c r="AL8" i="11"/>
  <c r="AJ8" i="11"/>
  <c r="AH8" i="11"/>
  <c r="AF8" i="11"/>
  <c r="AD8" i="11"/>
  <c r="AB8" i="11"/>
  <c r="AQ8" i="11" s="1"/>
  <c r="AR8" i="11" s="1"/>
  <c r="Z8" i="11"/>
  <c r="X8" i="11"/>
  <c r="V8" i="11"/>
  <c r="T8" i="11"/>
  <c r="R8" i="11"/>
  <c r="P8" i="11"/>
  <c r="N8" i="11"/>
  <c r="L8" i="11"/>
  <c r="J8" i="11"/>
  <c r="H8" i="11"/>
  <c r="F8" i="11"/>
  <c r="D8" i="11"/>
  <c r="AP7" i="11"/>
  <c r="AQ7" i="11" s="1"/>
  <c r="AR7" i="11" s="1"/>
  <c r="AN7" i="11"/>
  <c r="AL7" i="11"/>
  <c r="AJ7" i="11"/>
  <c r="AH7" i="11"/>
  <c r="AF7" i="11"/>
  <c r="AD7" i="11"/>
  <c r="AB7" i="11"/>
  <c r="Z7" i="11"/>
  <c r="X7" i="11"/>
  <c r="V7" i="11"/>
  <c r="T7" i="11"/>
  <c r="R7" i="11"/>
  <c r="P7" i="11"/>
  <c r="N7" i="11"/>
  <c r="L7" i="11"/>
  <c r="J7" i="11"/>
  <c r="H7" i="11"/>
  <c r="F7" i="11"/>
  <c r="D7" i="11"/>
  <c r="AP6" i="11"/>
  <c r="AN6" i="11"/>
  <c r="AL6" i="11"/>
  <c r="AJ6" i="11"/>
  <c r="AH6" i="11"/>
  <c r="AF6" i="11"/>
  <c r="AD6" i="11"/>
  <c r="AB6" i="11"/>
  <c r="AQ6" i="11" s="1"/>
  <c r="AR6" i="11" s="1"/>
  <c r="Z6" i="11"/>
  <c r="X6" i="11"/>
  <c r="V6" i="11"/>
  <c r="T6" i="11"/>
  <c r="R6" i="11"/>
  <c r="P6" i="11"/>
  <c r="N6" i="11"/>
  <c r="L6" i="11"/>
  <c r="J6" i="11"/>
  <c r="H6" i="11"/>
  <c r="F6" i="11"/>
  <c r="D6" i="11"/>
  <c r="D16" i="11" s="1"/>
  <c r="AP5" i="11"/>
  <c r="AQ5" i="11" s="1"/>
  <c r="AR5" i="11" s="1"/>
  <c r="AN5" i="11"/>
  <c r="AL5" i="11"/>
  <c r="AJ5" i="11"/>
  <c r="AH5" i="11"/>
  <c r="AF5" i="11"/>
  <c r="AD5" i="11"/>
  <c r="AB5" i="11"/>
  <c r="Z5" i="11"/>
  <c r="X5" i="11"/>
  <c r="V5" i="11"/>
  <c r="T5" i="11"/>
  <c r="R5" i="11"/>
  <c r="P5" i="11"/>
  <c r="N5" i="11"/>
  <c r="L5" i="11"/>
  <c r="J5" i="11"/>
  <c r="H5" i="11"/>
  <c r="F5" i="11"/>
  <c r="D5" i="11"/>
  <c r="AG16" i="10" l="1"/>
  <c r="AA16" i="10"/>
  <c r="Y16" i="10"/>
  <c r="W16" i="10"/>
  <c r="U16" i="10"/>
  <c r="S16" i="10"/>
  <c r="Q16" i="10"/>
  <c r="O16" i="10"/>
  <c r="M16" i="10"/>
  <c r="K16" i="10"/>
  <c r="I16" i="10"/>
  <c r="G16" i="10"/>
  <c r="E16" i="10"/>
  <c r="C16" i="10"/>
  <c r="AP14" i="10"/>
  <c r="AN14" i="10"/>
  <c r="AL14" i="10"/>
  <c r="AJ14" i="10"/>
  <c r="AH14" i="10"/>
  <c r="AF14" i="10"/>
  <c r="AD14" i="10"/>
  <c r="AB14" i="10"/>
  <c r="Z14" i="10"/>
  <c r="X14" i="10"/>
  <c r="V14" i="10"/>
  <c r="T14" i="10"/>
  <c r="R14" i="10"/>
  <c r="P14" i="10"/>
  <c r="N14" i="10"/>
  <c r="L14" i="10"/>
  <c r="J14" i="10"/>
  <c r="H14" i="10"/>
  <c r="F14" i="10"/>
  <c r="D14" i="10"/>
  <c r="AP13" i="10"/>
  <c r="AN13" i="10"/>
  <c r="AL13" i="10"/>
  <c r="AJ13" i="10"/>
  <c r="AH13" i="10"/>
  <c r="AF13" i="10"/>
  <c r="AD13" i="10"/>
  <c r="AB13" i="10"/>
  <c r="Z13" i="10"/>
  <c r="X13" i="10"/>
  <c r="V13" i="10"/>
  <c r="T13" i="10"/>
  <c r="R13" i="10"/>
  <c r="P13" i="10"/>
  <c r="N13" i="10"/>
  <c r="L13" i="10"/>
  <c r="J13" i="10"/>
  <c r="H13" i="10"/>
  <c r="F13" i="10"/>
  <c r="D13" i="10"/>
  <c r="AP12" i="10"/>
  <c r="AN12" i="10"/>
  <c r="AL12" i="10"/>
  <c r="AJ12" i="10"/>
  <c r="AH12" i="10"/>
  <c r="AF12" i="10"/>
  <c r="AD12" i="10"/>
  <c r="AB12" i="10"/>
  <c r="Z12" i="10"/>
  <c r="X12" i="10"/>
  <c r="V12" i="10"/>
  <c r="T12" i="10"/>
  <c r="R12" i="10"/>
  <c r="P12" i="10"/>
  <c r="N12" i="10"/>
  <c r="L12" i="10"/>
  <c r="J12" i="10"/>
  <c r="H12" i="10"/>
  <c r="F12" i="10"/>
  <c r="D12" i="10"/>
  <c r="AP11" i="10"/>
  <c r="AN11" i="10"/>
  <c r="AL11" i="10"/>
  <c r="AJ11" i="10"/>
  <c r="AH11" i="10"/>
  <c r="AF11" i="10"/>
  <c r="AD11" i="10"/>
  <c r="AB11" i="10"/>
  <c r="Z11" i="10"/>
  <c r="X11" i="10"/>
  <c r="V11" i="10"/>
  <c r="T11" i="10"/>
  <c r="R11" i="10"/>
  <c r="P11" i="10"/>
  <c r="N11" i="10"/>
  <c r="L11" i="10"/>
  <c r="J11" i="10"/>
  <c r="H11" i="10"/>
  <c r="F11" i="10"/>
  <c r="D11" i="10"/>
  <c r="AP10" i="10"/>
  <c r="AN10" i="10"/>
  <c r="AL10" i="10"/>
  <c r="AJ10" i="10"/>
  <c r="AH10" i="10"/>
  <c r="AF10" i="10"/>
  <c r="AD10" i="10"/>
  <c r="AB10" i="10"/>
  <c r="Z10" i="10"/>
  <c r="X10" i="10"/>
  <c r="V10" i="10"/>
  <c r="T10" i="10"/>
  <c r="R10" i="10"/>
  <c r="P10" i="10"/>
  <c r="N10" i="10"/>
  <c r="L10" i="10"/>
  <c r="J10" i="10"/>
  <c r="H10" i="10"/>
  <c r="F10" i="10"/>
  <c r="D10" i="10"/>
  <c r="AP9" i="10"/>
  <c r="AN9" i="10"/>
  <c r="AL9" i="10"/>
  <c r="AJ9" i="10"/>
  <c r="AH9" i="10"/>
  <c r="AF9" i="10"/>
  <c r="AD9" i="10"/>
  <c r="AB9" i="10"/>
  <c r="Z9" i="10"/>
  <c r="X9" i="10"/>
  <c r="V9" i="10"/>
  <c r="T9" i="10"/>
  <c r="R9" i="10"/>
  <c r="P9" i="10"/>
  <c r="N9" i="10"/>
  <c r="L9" i="10"/>
  <c r="J9" i="10"/>
  <c r="H9" i="10"/>
  <c r="F9" i="10"/>
  <c r="D9" i="10"/>
  <c r="AP8" i="10"/>
  <c r="AN8" i="10"/>
  <c r="AL8" i="10"/>
  <c r="AJ8" i="10"/>
  <c r="AH8" i="10"/>
  <c r="AF8" i="10"/>
  <c r="AD8" i="10"/>
  <c r="AB8" i="10"/>
  <c r="Z8" i="10"/>
  <c r="X8" i="10"/>
  <c r="V8" i="10"/>
  <c r="T8" i="10"/>
  <c r="R8" i="10"/>
  <c r="P8" i="10"/>
  <c r="N8" i="10"/>
  <c r="L8" i="10"/>
  <c r="J8" i="10"/>
  <c r="H8" i="10"/>
  <c r="F8" i="10"/>
  <c r="D8" i="10"/>
  <c r="AP7" i="10"/>
  <c r="AN7" i="10"/>
  <c r="AL7" i="10"/>
  <c r="AJ7" i="10"/>
  <c r="AH7" i="10"/>
  <c r="AF7" i="10"/>
  <c r="AD7" i="10"/>
  <c r="AB7" i="10"/>
  <c r="Z7" i="10"/>
  <c r="X7" i="10"/>
  <c r="V7" i="10"/>
  <c r="T7" i="10"/>
  <c r="R7" i="10"/>
  <c r="P7" i="10"/>
  <c r="N7" i="10"/>
  <c r="L7" i="10"/>
  <c r="J7" i="10"/>
  <c r="H7" i="10"/>
  <c r="F7" i="10"/>
  <c r="D7" i="10"/>
  <c r="AP6" i="10"/>
  <c r="AN6" i="10"/>
  <c r="AL6" i="10"/>
  <c r="AJ6" i="10"/>
  <c r="AH6" i="10"/>
  <c r="AF6" i="10"/>
  <c r="AD6" i="10"/>
  <c r="AB6" i="10"/>
  <c r="Z6" i="10"/>
  <c r="X6" i="10"/>
  <c r="V6" i="10"/>
  <c r="T6" i="10"/>
  <c r="R6" i="10"/>
  <c r="P6" i="10"/>
  <c r="N6" i="10"/>
  <c r="L6" i="10"/>
  <c r="J6" i="10"/>
  <c r="H6" i="10"/>
  <c r="F6" i="10"/>
  <c r="D6" i="10"/>
  <c r="AP5" i="10"/>
  <c r="AN5" i="10"/>
  <c r="AL5" i="10"/>
  <c r="AJ5" i="10"/>
  <c r="AH5" i="10"/>
  <c r="AF5" i="10"/>
  <c r="AD5" i="10"/>
  <c r="AB5" i="10"/>
  <c r="Z5" i="10"/>
  <c r="X5" i="10"/>
  <c r="V5" i="10"/>
  <c r="T5" i="10"/>
  <c r="R5" i="10"/>
  <c r="P5" i="10"/>
  <c r="N5" i="10"/>
  <c r="L5" i="10"/>
  <c r="J5" i="10"/>
  <c r="H5" i="10"/>
  <c r="F5" i="10"/>
  <c r="D5" i="10"/>
  <c r="D16" i="10" s="1"/>
  <c r="AQ7" i="10" l="1"/>
  <c r="AR16" i="10"/>
  <c r="AQ14" i="10"/>
  <c r="AR14" i="10" s="1"/>
  <c r="AQ6" i="10"/>
  <c r="AR6" i="10" s="1"/>
  <c r="AQ8" i="10"/>
  <c r="AR8" i="10" s="1"/>
  <c r="AQ10" i="10"/>
  <c r="AR10" i="10" s="1"/>
  <c r="AQ12" i="10"/>
  <c r="AR12" i="10" s="1"/>
  <c r="AQ5" i="10"/>
  <c r="AR5" i="10" s="1"/>
  <c r="AR7" i="10"/>
  <c r="AQ9" i="10"/>
  <c r="AR9" i="10" s="1"/>
  <c r="AQ11" i="10"/>
  <c r="AR11" i="10" s="1"/>
  <c r="AQ13" i="10"/>
  <c r="AR13" i="10" s="1"/>
  <c r="AQ13" i="9"/>
  <c r="AQ11" i="9"/>
  <c r="AQ7" i="9"/>
  <c r="AG16" i="9"/>
  <c r="AA16" i="9"/>
  <c r="Y16" i="9"/>
  <c r="W16" i="9"/>
  <c r="U16" i="9"/>
  <c r="S16" i="9"/>
  <c r="Q16" i="9"/>
  <c r="O16" i="9"/>
  <c r="M16" i="9"/>
  <c r="K16" i="9"/>
  <c r="I16" i="9"/>
  <c r="G16" i="9"/>
  <c r="E16" i="9"/>
  <c r="C16" i="9"/>
  <c r="AP14" i="9"/>
  <c r="AN14" i="9"/>
  <c r="AL14" i="9"/>
  <c r="AJ14" i="9"/>
  <c r="AH14" i="9"/>
  <c r="AF14" i="9"/>
  <c r="AD14" i="9"/>
  <c r="AB14" i="9"/>
  <c r="Z14" i="9"/>
  <c r="X14" i="9"/>
  <c r="V14" i="9"/>
  <c r="T14" i="9"/>
  <c r="R14" i="9"/>
  <c r="P14" i="9"/>
  <c r="N14" i="9"/>
  <c r="L14" i="9"/>
  <c r="J14" i="9"/>
  <c r="H14" i="9"/>
  <c r="F14" i="9"/>
  <c r="D14" i="9"/>
  <c r="AP13" i="9"/>
  <c r="AN13" i="9"/>
  <c r="AL13" i="9"/>
  <c r="AJ13" i="9"/>
  <c r="AH13" i="9"/>
  <c r="AF13" i="9"/>
  <c r="AD13" i="9"/>
  <c r="AB13" i="9"/>
  <c r="Z13" i="9"/>
  <c r="X13" i="9"/>
  <c r="V13" i="9"/>
  <c r="T13" i="9"/>
  <c r="R13" i="9"/>
  <c r="P13" i="9"/>
  <c r="N13" i="9"/>
  <c r="L13" i="9"/>
  <c r="J13" i="9"/>
  <c r="H13" i="9"/>
  <c r="F13" i="9"/>
  <c r="D13" i="9"/>
  <c r="AP12" i="9"/>
  <c r="AN12" i="9"/>
  <c r="AL12" i="9"/>
  <c r="AJ12" i="9"/>
  <c r="AH12" i="9"/>
  <c r="AF12" i="9"/>
  <c r="AD12" i="9"/>
  <c r="AB12" i="9"/>
  <c r="Z12" i="9"/>
  <c r="X12" i="9"/>
  <c r="V12" i="9"/>
  <c r="T12" i="9"/>
  <c r="R12" i="9"/>
  <c r="P12" i="9"/>
  <c r="N12" i="9"/>
  <c r="L12" i="9"/>
  <c r="J12" i="9"/>
  <c r="H12" i="9"/>
  <c r="F12" i="9"/>
  <c r="D12" i="9"/>
  <c r="AP11" i="9"/>
  <c r="AN11" i="9"/>
  <c r="AL11" i="9"/>
  <c r="AJ11" i="9"/>
  <c r="AH11" i="9"/>
  <c r="AF11" i="9"/>
  <c r="AD11" i="9"/>
  <c r="AB11" i="9"/>
  <c r="Z11" i="9"/>
  <c r="X11" i="9"/>
  <c r="V11" i="9"/>
  <c r="T11" i="9"/>
  <c r="R11" i="9"/>
  <c r="P11" i="9"/>
  <c r="N11" i="9"/>
  <c r="L11" i="9"/>
  <c r="J11" i="9"/>
  <c r="H11" i="9"/>
  <c r="F11" i="9"/>
  <c r="D11" i="9"/>
  <c r="AP10" i="9"/>
  <c r="AN10" i="9"/>
  <c r="AL10" i="9"/>
  <c r="AJ10" i="9"/>
  <c r="AH10" i="9"/>
  <c r="AF10" i="9"/>
  <c r="AD10" i="9"/>
  <c r="AB10" i="9"/>
  <c r="Z10" i="9"/>
  <c r="X10" i="9"/>
  <c r="V10" i="9"/>
  <c r="T10" i="9"/>
  <c r="R10" i="9"/>
  <c r="P10" i="9"/>
  <c r="N10" i="9"/>
  <c r="L10" i="9"/>
  <c r="J10" i="9"/>
  <c r="AQ10" i="9" s="1"/>
  <c r="H10" i="9"/>
  <c r="F10" i="9"/>
  <c r="D10" i="9"/>
  <c r="AP9" i="9"/>
  <c r="AN9" i="9"/>
  <c r="AL9" i="9"/>
  <c r="AJ9" i="9"/>
  <c r="AH9" i="9"/>
  <c r="AF9" i="9"/>
  <c r="AD9" i="9"/>
  <c r="AB9" i="9"/>
  <c r="Z9" i="9"/>
  <c r="X9" i="9"/>
  <c r="V9" i="9"/>
  <c r="T9" i="9"/>
  <c r="AQ9" i="9" s="1"/>
  <c r="R9" i="9"/>
  <c r="P9" i="9"/>
  <c r="N9" i="9"/>
  <c r="L9" i="9"/>
  <c r="J9" i="9"/>
  <c r="H9" i="9"/>
  <c r="F9" i="9"/>
  <c r="D9" i="9"/>
  <c r="AP8" i="9"/>
  <c r="AN8" i="9"/>
  <c r="AL8" i="9"/>
  <c r="AJ8" i="9"/>
  <c r="AH8" i="9"/>
  <c r="AF8" i="9"/>
  <c r="AD8" i="9"/>
  <c r="AB8" i="9"/>
  <c r="Z8" i="9"/>
  <c r="X8" i="9"/>
  <c r="V8" i="9"/>
  <c r="T8" i="9"/>
  <c r="AQ8" i="9" s="1"/>
  <c r="R8" i="9"/>
  <c r="P8" i="9"/>
  <c r="N8" i="9"/>
  <c r="L8" i="9"/>
  <c r="J8" i="9"/>
  <c r="H8" i="9"/>
  <c r="F8" i="9"/>
  <c r="D8" i="9"/>
  <c r="AP7" i="9"/>
  <c r="AN7" i="9"/>
  <c r="AL7" i="9"/>
  <c r="AJ7" i="9"/>
  <c r="AH7" i="9"/>
  <c r="AF7" i="9"/>
  <c r="AD7" i="9"/>
  <c r="AB7" i="9"/>
  <c r="Z7" i="9"/>
  <c r="X7" i="9"/>
  <c r="V7" i="9"/>
  <c r="T7" i="9"/>
  <c r="R7" i="9"/>
  <c r="P7" i="9"/>
  <c r="N7" i="9"/>
  <c r="L7" i="9"/>
  <c r="J7" i="9"/>
  <c r="H7" i="9"/>
  <c r="F7" i="9"/>
  <c r="D7" i="9"/>
  <c r="AP6" i="9"/>
  <c r="AN6" i="9"/>
  <c r="AL6" i="9"/>
  <c r="AJ6" i="9"/>
  <c r="AH6" i="9"/>
  <c r="AF6" i="9"/>
  <c r="AD6" i="9"/>
  <c r="AB6" i="9"/>
  <c r="Z6" i="9"/>
  <c r="X6" i="9"/>
  <c r="V6" i="9"/>
  <c r="T6" i="9"/>
  <c r="R6" i="9"/>
  <c r="P6" i="9"/>
  <c r="N6" i="9"/>
  <c r="L6" i="9"/>
  <c r="J6" i="9"/>
  <c r="H6" i="9"/>
  <c r="F6" i="9"/>
  <c r="D6" i="9"/>
  <c r="AP5" i="9"/>
  <c r="AN5" i="9"/>
  <c r="AL5" i="9"/>
  <c r="AJ5" i="9"/>
  <c r="AH5" i="9"/>
  <c r="AF5" i="9"/>
  <c r="AD5" i="9"/>
  <c r="AB5" i="9"/>
  <c r="Z5" i="9"/>
  <c r="X5" i="9"/>
  <c r="V5" i="9"/>
  <c r="T5" i="9"/>
  <c r="AQ5" i="9" s="1"/>
  <c r="R5" i="9"/>
  <c r="P5" i="9"/>
  <c r="N5" i="9"/>
  <c r="L5" i="9"/>
  <c r="J5" i="9"/>
  <c r="H5" i="9"/>
  <c r="F5" i="9"/>
  <c r="D5" i="9"/>
  <c r="D16" i="9" s="1"/>
  <c r="AQ14" i="9" l="1"/>
  <c r="AR14" i="9" s="1"/>
  <c r="AQ6" i="9"/>
  <c r="AR6" i="9" s="1"/>
  <c r="AR5" i="9"/>
  <c r="AQ12" i="9"/>
  <c r="AR12" i="9" s="1"/>
  <c r="AR9" i="9"/>
  <c r="AR16" i="9"/>
  <c r="AR7" i="9"/>
  <c r="AR8" i="9"/>
  <c r="AR10" i="9"/>
  <c r="AR11" i="9"/>
  <c r="AR13" i="9"/>
  <c r="AQ11" i="8"/>
  <c r="AF14" i="8"/>
  <c r="AF13" i="8"/>
  <c r="AF12" i="8"/>
  <c r="AF11" i="8"/>
  <c r="AF10" i="8"/>
  <c r="AF9" i="8"/>
  <c r="AF7" i="8"/>
  <c r="AF6" i="8"/>
  <c r="AF5" i="8"/>
  <c r="AF8" i="8"/>
  <c r="L13" i="8"/>
  <c r="L12" i="8"/>
  <c r="L11" i="8"/>
  <c r="L10" i="8"/>
  <c r="L9" i="8"/>
  <c r="L8" i="8"/>
  <c r="L7" i="8"/>
  <c r="L6" i="8"/>
  <c r="L5" i="8"/>
  <c r="L14" i="8"/>
  <c r="AP14" i="8" l="1"/>
  <c r="AN14" i="8"/>
  <c r="AL14" i="8"/>
  <c r="AJ14" i="8"/>
  <c r="AH14" i="8"/>
  <c r="AD14" i="8"/>
  <c r="AB14" i="8"/>
  <c r="Z14" i="8"/>
  <c r="X14" i="8"/>
  <c r="V14" i="8"/>
  <c r="T14" i="8"/>
  <c r="R14" i="8"/>
  <c r="P14" i="8"/>
  <c r="N14" i="8"/>
  <c r="J14" i="8"/>
  <c r="H14" i="8"/>
  <c r="F14" i="8"/>
  <c r="D14" i="8"/>
  <c r="AP13" i="8"/>
  <c r="AN13" i="8"/>
  <c r="AL13" i="8"/>
  <c r="AJ13" i="8"/>
  <c r="AH13" i="8"/>
  <c r="AD13" i="8"/>
  <c r="AB13" i="8"/>
  <c r="Z13" i="8"/>
  <c r="X13" i="8"/>
  <c r="V13" i="8"/>
  <c r="T13" i="8"/>
  <c r="R13" i="8"/>
  <c r="P13" i="8"/>
  <c r="N13" i="8"/>
  <c r="J13" i="8"/>
  <c r="H13" i="8"/>
  <c r="F13" i="8"/>
  <c r="D13" i="8"/>
  <c r="AP12" i="8"/>
  <c r="AN12" i="8"/>
  <c r="AL12" i="8"/>
  <c r="AJ12" i="8"/>
  <c r="AH12" i="8"/>
  <c r="AD12" i="8"/>
  <c r="AB12" i="8"/>
  <c r="Z12" i="8"/>
  <c r="X12" i="8"/>
  <c r="V12" i="8"/>
  <c r="T12" i="8"/>
  <c r="R12" i="8"/>
  <c r="P12" i="8"/>
  <c r="N12" i="8"/>
  <c r="J12" i="8"/>
  <c r="H12" i="8"/>
  <c r="F12" i="8"/>
  <c r="D12" i="8"/>
  <c r="AP11" i="8"/>
  <c r="AN11" i="8"/>
  <c r="AL11" i="8"/>
  <c r="AJ11" i="8"/>
  <c r="AH11" i="8"/>
  <c r="AD11" i="8"/>
  <c r="AB11" i="8"/>
  <c r="Z11" i="8"/>
  <c r="X11" i="8"/>
  <c r="V11" i="8"/>
  <c r="T11" i="8"/>
  <c r="R11" i="8"/>
  <c r="P11" i="8"/>
  <c r="N11" i="8"/>
  <c r="J11" i="8"/>
  <c r="H11" i="8"/>
  <c r="F11" i="8"/>
  <c r="D11" i="8"/>
  <c r="AP10" i="8"/>
  <c r="AN10" i="8"/>
  <c r="AL10" i="8"/>
  <c r="AJ10" i="8"/>
  <c r="AH10" i="8"/>
  <c r="AD10" i="8"/>
  <c r="AB10" i="8"/>
  <c r="Z10" i="8"/>
  <c r="X10" i="8"/>
  <c r="V10" i="8"/>
  <c r="T10" i="8"/>
  <c r="R10" i="8"/>
  <c r="P10" i="8"/>
  <c r="N10" i="8"/>
  <c r="J10" i="8"/>
  <c r="H10" i="8"/>
  <c r="F10" i="8"/>
  <c r="D10" i="8"/>
  <c r="J9" i="8"/>
  <c r="J8" i="8"/>
  <c r="J7" i="8"/>
  <c r="J6" i="8"/>
  <c r="AG16" i="8"/>
  <c r="AA16" i="8"/>
  <c r="Y16" i="8"/>
  <c r="W16" i="8"/>
  <c r="U16" i="8"/>
  <c r="S16" i="8"/>
  <c r="Q16" i="8"/>
  <c r="O16" i="8"/>
  <c r="M16" i="8"/>
  <c r="K16" i="8"/>
  <c r="I16" i="8"/>
  <c r="G16" i="8"/>
  <c r="E16" i="8"/>
  <c r="C16" i="8"/>
  <c r="AP9" i="8"/>
  <c r="AN9" i="8"/>
  <c r="AL9" i="8"/>
  <c r="AJ9" i="8"/>
  <c r="AH9" i="8"/>
  <c r="AD9" i="8"/>
  <c r="AB9" i="8"/>
  <c r="Z9" i="8"/>
  <c r="X9" i="8"/>
  <c r="V9" i="8"/>
  <c r="T9" i="8"/>
  <c r="R9" i="8"/>
  <c r="P9" i="8"/>
  <c r="N9" i="8"/>
  <c r="H9" i="8"/>
  <c r="F9" i="8"/>
  <c r="D9" i="8"/>
  <c r="AP8" i="8"/>
  <c r="AN8" i="8"/>
  <c r="AL8" i="8"/>
  <c r="AJ8" i="8"/>
  <c r="AH8" i="8"/>
  <c r="AD8" i="8"/>
  <c r="AB8" i="8"/>
  <c r="Z8" i="8"/>
  <c r="X8" i="8"/>
  <c r="V8" i="8"/>
  <c r="T8" i="8"/>
  <c r="R8" i="8"/>
  <c r="P8" i="8"/>
  <c r="N8" i="8"/>
  <c r="H8" i="8"/>
  <c r="F8" i="8"/>
  <c r="D8" i="8"/>
  <c r="AP7" i="8"/>
  <c r="AN7" i="8"/>
  <c r="AL7" i="8"/>
  <c r="AJ7" i="8"/>
  <c r="AH7" i="8"/>
  <c r="AD7" i="8"/>
  <c r="AB7" i="8"/>
  <c r="Z7" i="8"/>
  <c r="X7" i="8"/>
  <c r="V7" i="8"/>
  <c r="T7" i="8"/>
  <c r="R7" i="8"/>
  <c r="P7" i="8"/>
  <c r="N7" i="8"/>
  <c r="H7" i="8"/>
  <c r="F7" i="8"/>
  <c r="D7" i="8"/>
  <c r="AP6" i="8"/>
  <c r="AN6" i="8"/>
  <c r="AL6" i="8"/>
  <c r="AJ6" i="8"/>
  <c r="AH6" i="8"/>
  <c r="AD6" i="8"/>
  <c r="AB6" i="8"/>
  <c r="Z6" i="8"/>
  <c r="X6" i="8"/>
  <c r="V6" i="8"/>
  <c r="T6" i="8"/>
  <c r="R6" i="8"/>
  <c r="P6" i="8"/>
  <c r="N6" i="8"/>
  <c r="H6" i="8"/>
  <c r="F6" i="8"/>
  <c r="D6" i="8"/>
  <c r="AP5" i="8"/>
  <c r="AN5" i="8"/>
  <c r="AL5" i="8"/>
  <c r="AJ5" i="8"/>
  <c r="AH5" i="8"/>
  <c r="AD5" i="8"/>
  <c r="AB5" i="8"/>
  <c r="Z5" i="8"/>
  <c r="X5" i="8"/>
  <c r="V5" i="8"/>
  <c r="T5" i="8"/>
  <c r="R5" i="8"/>
  <c r="P5" i="8"/>
  <c r="N5" i="8"/>
  <c r="J5" i="8"/>
  <c r="H5" i="8"/>
  <c r="F5" i="8"/>
  <c r="D5" i="8"/>
  <c r="D16" i="8" l="1"/>
  <c r="AQ9" i="8"/>
  <c r="AR9" i="8" s="1"/>
  <c r="AQ7" i="8"/>
  <c r="AR7" i="8" s="1"/>
  <c r="AR16" i="8"/>
  <c r="AQ5" i="8"/>
  <c r="AR5" i="8" s="1"/>
  <c r="AR11" i="8"/>
  <c r="AQ8" i="8"/>
  <c r="AR8" i="8" s="1"/>
  <c r="AQ10" i="8"/>
  <c r="AR10" i="8" s="1"/>
  <c r="AQ13" i="8"/>
  <c r="AR13" i="8" s="1"/>
  <c r="AQ14" i="8"/>
  <c r="AR14" i="8" s="1"/>
  <c r="AQ12" i="8"/>
  <c r="AR12" i="8" s="1"/>
  <c r="AQ6" i="8"/>
  <c r="AR6" i="8" s="1"/>
  <c r="AO13" i="7"/>
  <c r="AO11" i="7"/>
  <c r="AO9" i="7"/>
  <c r="AO8" i="7"/>
  <c r="S16" i="7"/>
  <c r="AO5" i="7"/>
  <c r="AH11" i="7"/>
  <c r="AE16" i="7"/>
  <c r="AA16" i="7"/>
  <c r="Y16" i="7"/>
  <c r="W16" i="7"/>
  <c r="U16" i="7"/>
  <c r="Q16" i="7"/>
  <c r="O16" i="7"/>
  <c r="M16" i="7"/>
  <c r="K16" i="7"/>
  <c r="I16" i="7"/>
  <c r="G16" i="7"/>
  <c r="E16" i="7"/>
  <c r="AN13" i="7"/>
  <c r="AL13" i="7"/>
  <c r="AJ13" i="7"/>
  <c r="AH13" i="7"/>
  <c r="AF13" i="7"/>
  <c r="AD13" i="7"/>
  <c r="AB13" i="7"/>
  <c r="Z13" i="7"/>
  <c r="X13" i="7"/>
  <c r="V13" i="7"/>
  <c r="T13" i="7"/>
  <c r="R13" i="7"/>
  <c r="P13" i="7"/>
  <c r="N13" i="7"/>
  <c r="L13" i="7"/>
  <c r="J13" i="7"/>
  <c r="H13" i="7"/>
  <c r="F13" i="7"/>
  <c r="D13" i="7"/>
  <c r="AN12" i="7"/>
  <c r="AL12" i="7"/>
  <c r="AJ12" i="7"/>
  <c r="AH12" i="7"/>
  <c r="AF12" i="7"/>
  <c r="AD12" i="7"/>
  <c r="AB12" i="7"/>
  <c r="Z12" i="7"/>
  <c r="X12" i="7"/>
  <c r="V12" i="7"/>
  <c r="T12" i="7"/>
  <c r="R12" i="7"/>
  <c r="P12" i="7"/>
  <c r="N12" i="7"/>
  <c r="L12" i="7"/>
  <c r="J12" i="7"/>
  <c r="H12" i="7"/>
  <c r="F12" i="7"/>
  <c r="D12" i="7"/>
  <c r="AN11" i="7"/>
  <c r="AL11" i="7"/>
  <c r="AJ11" i="7"/>
  <c r="AF11" i="7"/>
  <c r="AD11" i="7"/>
  <c r="AB11" i="7"/>
  <c r="Z11" i="7"/>
  <c r="X11" i="7"/>
  <c r="V11" i="7"/>
  <c r="T11" i="7"/>
  <c r="R11" i="7"/>
  <c r="P11" i="7"/>
  <c r="N11" i="7"/>
  <c r="L11" i="7"/>
  <c r="J11" i="7"/>
  <c r="H11" i="7"/>
  <c r="F11" i="7"/>
  <c r="D11" i="7"/>
  <c r="C16" i="7"/>
  <c r="AN9" i="7"/>
  <c r="AL9" i="7"/>
  <c r="AJ9" i="7"/>
  <c r="AH9" i="7"/>
  <c r="AF9" i="7"/>
  <c r="AD9" i="7"/>
  <c r="AB9" i="7"/>
  <c r="Z9" i="7"/>
  <c r="X9" i="7"/>
  <c r="V9" i="7"/>
  <c r="T9" i="7"/>
  <c r="R9" i="7"/>
  <c r="P9" i="7"/>
  <c r="N9" i="7"/>
  <c r="L9" i="7"/>
  <c r="J9" i="7"/>
  <c r="H9" i="7"/>
  <c r="F9" i="7"/>
  <c r="D9" i="7"/>
  <c r="AN8" i="7"/>
  <c r="AL8" i="7"/>
  <c r="AJ8" i="7"/>
  <c r="AH8" i="7"/>
  <c r="AF8" i="7"/>
  <c r="AD8" i="7"/>
  <c r="AB8" i="7"/>
  <c r="Z8" i="7"/>
  <c r="X8" i="7"/>
  <c r="V8" i="7"/>
  <c r="T8" i="7"/>
  <c r="R8" i="7"/>
  <c r="P8" i="7"/>
  <c r="N8" i="7"/>
  <c r="L8" i="7"/>
  <c r="J8" i="7"/>
  <c r="H8" i="7"/>
  <c r="F8" i="7"/>
  <c r="D8" i="7"/>
  <c r="AN7" i="7"/>
  <c r="AL7" i="7"/>
  <c r="AJ7" i="7"/>
  <c r="AH7" i="7"/>
  <c r="AF7" i="7"/>
  <c r="AD7" i="7"/>
  <c r="AB7" i="7"/>
  <c r="Z7" i="7"/>
  <c r="X7" i="7"/>
  <c r="V7" i="7"/>
  <c r="T7" i="7"/>
  <c r="R7" i="7"/>
  <c r="P7" i="7"/>
  <c r="N7" i="7"/>
  <c r="L7" i="7"/>
  <c r="J7" i="7"/>
  <c r="H7" i="7"/>
  <c r="F7" i="7"/>
  <c r="D7" i="7"/>
  <c r="AN6" i="7"/>
  <c r="AL6" i="7"/>
  <c r="AJ6" i="7"/>
  <c r="AH6" i="7"/>
  <c r="AF6" i="7"/>
  <c r="AD6" i="7"/>
  <c r="AB6" i="7"/>
  <c r="Z6" i="7"/>
  <c r="X6" i="7"/>
  <c r="V6" i="7"/>
  <c r="T6" i="7"/>
  <c r="R6" i="7"/>
  <c r="P6" i="7"/>
  <c r="N6" i="7"/>
  <c r="L6" i="7"/>
  <c r="J6" i="7"/>
  <c r="AO6" i="7" s="1"/>
  <c r="H6" i="7"/>
  <c r="F6" i="7"/>
  <c r="D6" i="7"/>
  <c r="AN5" i="7"/>
  <c r="AL5" i="7"/>
  <c r="AJ5" i="7"/>
  <c r="AH5" i="7"/>
  <c r="AF5" i="7"/>
  <c r="AD5" i="7"/>
  <c r="AB5" i="7"/>
  <c r="Z5" i="7"/>
  <c r="X5" i="7"/>
  <c r="V5" i="7"/>
  <c r="T5" i="7"/>
  <c r="R5" i="7"/>
  <c r="P5" i="7"/>
  <c r="N5" i="7"/>
  <c r="L5" i="7"/>
  <c r="J5" i="7"/>
  <c r="H5" i="7"/>
  <c r="F5" i="7"/>
  <c r="D5" i="7"/>
  <c r="AO12" i="7" l="1"/>
  <c r="AO7" i="7"/>
  <c r="AP11" i="7"/>
  <c r="AP6" i="7"/>
  <c r="AP7" i="7"/>
  <c r="AP12" i="7"/>
  <c r="AP9" i="7"/>
  <c r="D16" i="7"/>
  <c r="AP16" i="7"/>
  <c r="AP13" i="7"/>
  <c r="AP5" i="7"/>
  <c r="AP8" i="7"/>
  <c r="C16" i="6" l="1"/>
  <c r="AQ14" i="6"/>
  <c r="AJ8" i="6"/>
  <c r="AJ7" i="6"/>
  <c r="AJ6" i="6"/>
  <c r="AJ5" i="6"/>
  <c r="AB6" i="6"/>
  <c r="AB5" i="6"/>
  <c r="J14" i="6"/>
  <c r="J13" i="6"/>
  <c r="J12" i="6"/>
  <c r="J11" i="6"/>
  <c r="J10" i="6"/>
  <c r="J9" i="6"/>
  <c r="J8" i="6"/>
  <c r="K16" i="6"/>
  <c r="L14" i="6"/>
  <c r="L13" i="6"/>
  <c r="L12" i="6"/>
  <c r="L11" i="6"/>
  <c r="L10" i="6"/>
  <c r="L9" i="6"/>
  <c r="L8" i="6"/>
  <c r="L7" i="6"/>
  <c r="L6" i="6"/>
  <c r="L5" i="6"/>
  <c r="V14" i="6"/>
  <c r="V13" i="6"/>
  <c r="V12" i="6"/>
  <c r="V11" i="6"/>
  <c r="V10" i="6"/>
  <c r="V9" i="6"/>
  <c r="V8" i="6"/>
  <c r="V6" i="6"/>
  <c r="V5" i="6"/>
  <c r="V7" i="6"/>
  <c r="U16" i="6"/>
  <c r="AA16" i="6"/>
  <c r="Y16" i="6"/>
  <c r="W16" i="6"/>
  <c r="AB9" i="6"/>
  <c r="AB8" i="6"/>
  <c r="AB7" i="6"/>
  <c r="AD14" i="6"/>
  <c r="AD13" i="6"/>
  <c r="AD12" i="6"/>
  <c r="AD11" i="6"/>
  <c r="AD10" i="6"/>
  <c r="AD9" i="6"/>
  <c r="AD8" i="6"/>
  <c r="AD7" i="6"/>
  <c r="AD6" i="6"/>
  <c r="AD5" i="6"/>
  <c r="AB14" i="6"/>
  <c r="AB13" i="6"/>
  <c r="AB12" i="6"/>
  <c r="AB11" i="6"/>
  <c r="AE16" i="6" l="1"/>
  <c r="S16" i="6"/>
  <c r="Q16" i="6"/>
  <c r="O16" i="6"/>
  <c r="M16" i="6"/>
  <c r="I16" i="6"/>
  <c r="G16" i="6"/>
  <c r="E16" i="6"/>
  <c r="AP14" i="6"/>
  <c r="AN14" i="6"/>
  <c r="AL14" i="6"/>
  <c r="AJ14" i="6"/>
  <c r="AH14" i="6"/>
  <c r="AF14" i="6"/>
  <c r="Z14" i="6"/>
  <c r="X14" i="6"/>
  <c r="T14" i="6"/>
  <c r="R14" i="6"/>
  <c r="P14" i="6"/>
  <c r="N14" i="6"/>
  <c r="H14" i="6"/>
  <c r="F14" i="6"/>
  <c r="D14" i="6"/>
  <c r="AP13" i="6"/>
  <c r="AN13" i="6"/>
  <c r="AL13" i="6"/>
  <c r="AJ13" i="6"/>
  <c r="AH13" i="6"/>
  <c r="AF13" i="6"/>
  <c r="Z13" i="6"/>
  <c r="X13" i="6"/>
  <c r="T13" i="6"/>
  <c r="R13" i="6"/>
  <c r="P13" i="6"/>
  <c r="N13" i="6"/>
  <c r="H13" i="6"/>
  <c r="F13" i="6"/>
  <c r="D13" i="6"/>
  <c r="AP12" i="6"/>
  <c r="AN12" i="6"/>
  <c r="AL12" i="6"/>
  <c r="AJ12" i="6"/>
  <c r="AH12" i="6"/>
  <c r="AF12" i="6"/>
  <c r="Z12" i="6"/>
  <c r="X12" i="6"/>
  <c r="T12" i="6"/>
  <c r="R12" i="6"/>
  <c r="P12" i="6"/>
  <c r="N12" i="6"/>
  <c r="AQ12" i="6" s="1"/>
  <c r="H12" i="6"/>
  <c r="F12" i="6"/>
  <c r="D12" i="6"/>
  <c r="AP11" i="6"/>
  <c r="AN11" i="6"/>
  <c r="AL11" i="6"/>
  <c r="AH11" i="6"/>
  <c r="AF11" i="6"/>
  <c r="Z11" i="6"/>
  <c r="X11" i="6"/>
  <c r="T11" i="6"/>
  <c r="R11" i="6"/>
  <c r="P11" i="6"/>
  <c r="N11" i="6"/>
  <c r="AQ11" i="6" s="1"/>
  <c r="H11" i="6"/>
  <c r="F11" i="6"/>
  <c r="D11" i="6"/>
  <c r="AP10" i="6"/>
  <c r="AN10" i="6"/>
  <c r="AL10" i="6"/>
  <c r="AJ10" i="6"/>
  <c r="AH10" i="6"/>
  <c r="AF10" i="6"/>
  <c r="AB10" i="6"/>
  <c r="Z10" i="6"/>
  <c r="X10" i="6"/>
  <c r="T10" i="6"/>
  <c r="R10" i="6"/>
  <c r="P10" i="6"/>
  <c r="N10" i="6"/>
  <c r="H10" i="6"/>
  <c r="F10" i="6"/>
  <c r="D10" i="6"/>
  <c r="AP9" i="6"/>
  <c r="AN9" i="6"/>
  <c r="AL9" i="6"/>
  <c r="AJ9" i="6"/>
  <c r="AH9" i="6"/>
  <c r="AF9" i="6"/>
  <c r="Z9" i="6"/>
  <c r="X9" i="6"/>
  <c r="T9" i="6"/>
  <c r="R9" i="6"/>
  <c r="P9" i="6"/>
  <c r="N9" i="6"/>
  <c r="H9" i="6"/>
  <c r="F9" i="6"/>
  <c r="D9" i="6"/>
  <c r="AP8" i="6"/>
  <c r="AN8" i="6"/>
  <c r="AL8" i="6"/>
  <c r="AH8" i="6"/>
  <c r="AF8" i="6"/>
  <c r="Z8" i="6"/>
  <c r="X8" i="6"/>
  <c r="T8" i="6"/>
  <c r="R8" i="6"/>
  <c r="P8" i="6"/>
  <c r="N8" i="6"/>
  <c r="AQ8" i="6" s="1"/>
  <c r="H8" i="6"/>
  <c r="F8" i="6"/>
  <c r="D8" i="6"/>
  <c r="AP7" i="6"/>
  <c r="AN7" i="6"/>
  <c r="AL7" i="6"/>
  <c r="AH7" i="6"/>
  <c r="AF7" i="6"/>
  <c r="Z7" i="6"/>
  <c r="X7" i="6"/>
  <c r="T7" i="6"/>
  <c r="R7" i="6"/>
  <c r="P7" i="6"/>
  <c r="N7" i="6"/>
  <c r="AQ7" i="6" s="1"/>
  <c r="J7" i="6"/>
  <c r="H7" i="6"/>
  <c r="F7" i="6"/>
  <c r="D7" i="6"/>
  <c r="AP6" i="6"/>
  <c r="AN6" i="6"/>
  <c r="AL6" i="6"/>
  <c r="AH6" i="6"/>
  <c r="AF6" i="6"/>
  <c r="Z6" i="6"/>
  <c r="X6" i="6"/>
  <c r="T6" i="6"/>
  <c r="R6" i="6"/>
  <c r="P6" i="6"/>
  <c r="N6" i="6"/>
  <c r="AQ6" i="6" s="1"/>
  <c r="J6" i="6"/>
  <c r="H6" i="6"/>
  <c r="F6" i="6"/>
  <c r="D6" i="6"/>
  <c r="AP5" i="6"/>
  <c r="AN5" i="6"/>
  <c r="AL5" i="6"/>
  <c r="AH5" i="6"/>
  <c r="AF5" i="6"/>
  <c r="Z5" i="6"/>
  <c r="X5" i="6"/>
  <c r="T5" i="6"/>
  <c r="R5" i="6"/>
  <c r="P5" i="6"/>
  <c r="N5" i="6"/>
  <c r="J5" i="6"/>
  <c r="H5" i="6"/>
  <c r="F5" i="6"/>
  <c r="D5" i="6"/>
  <c r="AQ10" i="6" l="1"/>
  <c r="AQ5" i="6"/>
  <c r="AQ9" i="6"/>
  <c r="AR9" i="6" s="1"/>
  <c r="AQ13" i="6"/>
  <c r="AR13" i="6" s="1"/>
  <c r="D16" i="6"/>
  <c r="AR10" i="6"/>
  <c r="AR16" i="6"/>
  <c r="AR6" i="6"/>
  <c r="AR12" i="6"/>
  <c r="AR14" i="6"/>
  <c r="AR11" i="6"/>
  <c r="AR8" i="6"/>
  <c r="AR7" i="6"/>
  <c r="AR5" i="6"/>
  <c r="AK11" i="5"/>
  <c r="AK10" i="5"/>
  <c r="AK5" i="5"/>
  <c r="AL11" i="5"/>
  <c r="I16" i="5"/>
  <c r="AJ14" i="5"/>
  <c r="AJ13" i="5"/>
  <c r="AJ12" i="5"/>
  <c r="AJ11" i="5"/>
  <c r="AJ10" i="5"/>
  <c r="AJ9" i="5"/>
  <c r="AJ8" i="5"/>
  <c r="AJ7" i="5"/>
  <c r="AJ5" i="5"/>
  <c r="AH14" i="5"/>
  <c r="AF14" i="5"/>
  <c r="AD14" i="5"/>
  <c r="AK14" i="5" s="1"/>
  <c r="AH13" i="5"/>
  <c r="AF13" i="5"/>
  <c r="AD13" i="5"/>
  <c r="AK13" i="5" s="1"/>
  <c r="AH12" i="5"/>
  <c r="AF12" i="5"/>
  <c r="AD12" i="5"/>
  <c r="AK12" i="5" s="1"/>
  <c r="AH11" i="5"/>
  <c r="AF11" i="5"/>
  <c r="AH10" i="5"/>
  <c r="AF10" i="5"/>
  <c r="AD10" i="5"/>
  <c r="AH9" i="5"/>
  <c r="AF9" i="5"/>
  <c r="AD9" i="5"/>
  <c r="AH8" i="5"/>
  <c r="AF8" i="5"/>
  <c r="AD8" i="5"/>
  <c r="AK8" i="5" s="1"/>
  <c r="AH7" i="5"/>
  <c r="AF7" i="5"/>
  <c r="AJ6" i="5"/>
  <c r="AH6" i="5"/>
  <c r="AF6" i="5"/>
  <c r="AD6" i="5"/>
  <c r="AH5" i="5"/>
  <c r="AF5" i="5"/>
  <c r="AD5" i="5"/>
  <c r="AH14" i="4"/>
  <c r="AH13" i="4"/>
  <c r="AH12" i="4"/>
  <c r="AH11" i="4"/>
  <c r="AH10" i="4"/>
  <c r="AH9" i="4"/>
  <c r="AH8" i="4"/>
  <c r="AH7" i="4"/>
  <c r="AH6" i="4"/>
  <c r="AH5" i="4"/>
  <c r="AF14" i="4"/>
  <c r="AF13" i="4"/>
  <c r="AF12" i="4"/>
  <c r="AF11" i="4"/>
  <c r="AF10" i="4"/>
  <c r="AF9" i="4"/>
  <c r="AF8" i="4"/>
  <c r="AF7" i="4"/>
  <c r="AF6" i="4"/>
  <c r="AF5" i="4"/>
  <c r="AJ14" i="4"/>
  <c r="AD14" i="4"/>
  <c r="AJ13" i="4"/>
  <c r="AD13" i="4"/>
  <c r="AJ12" i="4"/>
  <c r="AD12" i="4"/>
  <c r="AJ10" i="4"/>
  <c r="AD10" i="4"/>
  <c r="AJ9" i="4"/>
  <c r="AD9" i="4"/>
  <c r="AJ8" i="4"/>
  <c r="AD8" i="4"/>
  <c r="AJ6" i="4"/>
  <c r="AD6" i="4"/>
  <c r="AJ5" i="4"/>
  <c r="AD5" i="4"/>
  <c r="AG14" i="1"/>
  <c r="AG13" i="1"/>
  <c r="AG12" i="1"/>
  <c r="AG9" i="1"/>
  <c r="AG8" i="1"/>
  <c r="AG6" i="1"/>
  <c r="AG5" i="1"/>
  <c r="AG10" i="1"/>
  <c r="AD10" i="1"/>
  <c r="AD14" i="1"/>
  <c r="AD13" i="1"/>
  <c r="AD12" i="1"/>
  <c r="AD9" i="1"/>
  <c r="AD8" i="1"/>
  <c r="AD6" i="1"/>
  <c r="AD5" i="1"/>
  <c r="AB14" i="1"/>
  <c r="AB13" i="1"/>
  <c r="AB12" i="1"/>
  <c r="AB10" i="1"/>
  <c r="AB9" i="1"/>
  <c r="AB8" i="1"/>
  <c r="AB6" i="1"/>
  <c r="AB5" i="1"/>
  <c r="C16" i="4"/>
  <c r="Y16" i="4"/>
  <c r="W16" i="4"/>
  <c r="U16" i="4"/>
  <c r="S16" i="4"/>
  <c r="Q16" i="4"/>
  <c r="O16" i="4"/>
  <c r="M16" i="4"/>
  <c r="K16" i="4"/>
  <c r="I16" i="4"/>
  <c r="G16" i="4"/>
  <c r="E16" i="4"/>
  <c r="Y16" i="1"/>
  <c r="W16" i="1"/>
  <c r="U16" i="1"/>
  <c r="S16" i="1"/>
  <c r="Q16" i="1"/>
  <c r="O16" i="1"/>
  <c r="M16" i="1"/>
  <c r="K16" i="1"/>
  <c r="I16" i="1"/>
  <c r="G16" i="1"/>
  <c r="E16" i="1"/>
  <c r="D16" i="1"/>
  <c r="Y16" i="5"/>
  <c r="E16" i="5"/>
  <c r="G16" i="5"/>
  <c r="K16" i="5"/>
  <c r="AL16" i="5" s="1"/>
  <c r="M16" i="5"/>
  <c r="O16" i="5"/>
  <c r="Q16" i="5"/>
  <c r="S16" i="5"/>
  <c r="U16" i="5"/>
  <c r="W16" i="5"/>
  <c r="AL16" i="4" l="1"/>
  <c r="AH16" i="1"/>
  <c r="AB14" i="5" l="1"/>
  <c r="Z14" i="5"/>
  <c r="X14" i="5"/>
  <c r="V14" i="5"/>
  <c r="T14" i="5"/>
  <c r="R14" i="5"/>
  <c r="P14" i="5"/>
  <c r="N14" i="5"/>
  <c r="L14" i="5"/>
  <c r="J14" i="5"/>
  <c r="H14" i="5"/>
  <c r="F14" i="5"/>
  <c r="D14" i="5"/>
  <c r="AB13" i="5"/>
  <c r="Z13" i="5"/>
  <c r="X13" i="5"/>
  <c r="V13" i="5"/>
  <c r="T13" i="5"/>
  <c r="R13" i="5"/>
  <c r="P13" i="5"/>
  <c r="N13" i="5"/>
  <c r="L13" i="5"/>
  <c r="J13" i="5"/>
  <c r="H13" i="5"/>
  <c r="F13" i="5"/>
  <c r="D13" i="5"/>
  <c r="AB12" i="5"/>
  <c r="Z12" i="5"/>
  <c r="X12" i="5"/>
  <c r="V12" i="5"/>
  <c r="T12" i="5"/>
  <c r="R12" i="5"/>
  <c r="P12" i="5"/>
  <c r="N12" i="5"/>
  <c r="L12" i="5"/>
  <c r="J12" i="5"/>
  <c r="H12" i="5"/>
  <c r="F12" i="5"/>
  <c r="D12" i="5"/>
  <c r="AB11" i="5"/>
  <c r="Z11" i="5"/>
  <c r="X11" i="5"/>
  <c r="V11" i="5"/>
  <c r="T11" i="5"/>
  <c r="R11" i="5"/>
  <c r="P11" i="5"/>
  <c r="N11" i="5"/>
  <c r="L11" i="5"/>
  <c r="J11" i="5"/>
  <c r="H11" i="5"/>
  <c r="F11" i="5"/>
  <c r="D11" i="5"/>
  <c r="AB10" i="5"/>
  <c r="Z10" i="5"/>
  <c r="X10" i="5"/>
  <c r="V10" i="5"/>
  <c r="T10" i="5"/>
  <c r="R10" i="5"/>
  <c r="P10" i="5"/>
  <c r="N10" i="5"/>
  <c r="L10" i="5"/>
  <c r="J10" i="5"/>
  <c r="H10" i="5"/>
  <c r="F10" i="5"/>
  <c r="D10" i="5"/>
  <c r="AB9" i="5"/>
  <c r="Z9" i="5"/>
  <c r="X9" i="5"/>
  <c r="V9" i="5"/>
  <c r="T9" i="5"/>
  <c r="R9" i="5"/>
  <c r="P9" i="5"/>
  <c r="N9" i="5"/>
  <c r="L9" i="5"/>
  <c r="AK9" i="5" s="1"/>
  <c r="J9" i="5"/>
  <c r="H9" i="5"/>
  <c r="F9" i="5"/>
  <c r="D9" i="5"/>
  <c r="AB8" i="5"/>
  <c r="Z8" i="5"/>
  <c r="X8" i="5"/>
  <c r="V8" i="5"/>
  <c r="T8" i="5"/>
  <c r="R8" i="5"/>
  <c r="P8" i="5"/>
  <c r="N8" i="5"/>
  <c r="L8" i="5"/>
  <c r="J8" i="5"/>
  <c r="H8" i="5"/>
  <c r="F8" i="5"/>
  <c r="D8" i="5"/>
  <c r="AB7" i="5"/>
  <c r="Z7" i="5"/>
  <c r="AK7" i="5" s="1"/>
  <c r="X7" i="5"/>
  <c r="V7" i="5"/>
  <c r="T7" i="5"/>
  <c r="R7" i="5"/>
  <c r="P7" i="5"/>
  <c r="N7" i="5"/>
  <c r="L7" i="5"/>
  <c r="J7" i="5"/>
  <c r="H7" i="5"/>
  <c r="F7" i="5"/>
  <c r="D7" i="5"/>
  <c r="AB6" i="5"/>
  <c r="Z6" i="5"/>
  <c r="AK6" i="5" s="1"/>
  <c r="X6" i="5"/>
  <c r="V6" i="5"/>
  <c r="T6" i="5"/>
  <c r="R6" i="5"/>
  <c r="P6" i="5"/>
  <c r="N6" i="5"/>
  <c r="L6" i="5"/>
  <c r="J6" i="5"/>
  <c r="H6" i="5"/>
  <c r="F6" i="5"/>
  <c r="D6" i="5"/>
  <c r="AB5" i="5"/>
  <c r="Z5" i="5"/>
  <c r="X5" i="5"/>
  <c r="V5" i="5"/>
  <c r="T5" i="5"/>
  <c r="R5" i="5"/>
  <c r="P5" i="5"/>
  <c r="N5" i="5"/>
  <c r="L5" i="5"/>
  <c r="J5" i="5"/>
  <c r="H5" i="5"/>
  <c r="F5" i="5"/>
  <c r="D5" i="5"/>
  <c r="D16" i="5" s="1"/>
  <c r="AL5" i="5" l="1"/>
  <c r="AL9" i="5"/>
  <c r="AL13" i="5"/>
  <c r="AL6" i="5"/>
  <c r="AL10" i="5"/>
  <c r="AL14" i="5"/>
  <c r="AL7" i="5"/>
  <c r="AL8" i="5"/>
  <c r="AL12" i="5"/>
  <c r="Z10" i="4"/>
  <c r="Z5" i="4"/>
  <c r="Z9" i="4"/>
  <c r="Z11" i="4"/>
  <c r="Z12" i="4"/>
  <c r="Z8" i="4"/>
  <c r="Z7" i="4"/>
  <c r="Z13" i="4"/>
  <c r="Z14" i="4"/>
  <c r="Z6" i="4"/>
  <c r="X6" i="4"/>
  <c r="X10" i="4"/>
  <c r="V10" i="4"/>
  <c r="V5" i="4"/>
  <c r="V9" i="4"/>
  <c r="V11" i="4"/>
  <c r="V12" i="4"/>
  <c r="V8" i="4"/>
  <c r="V7" i="4"/>
  <c r="V13" i="4"/>
  <c r="V14" i="4"/>
  <c r="V6" i="4"/>
  <c r="T10" i="4"/>
  <c r="T5" i="4"/>
  <c r="T9" i="4"/>
  <c r="T11" i="4"/>
  <c r="T12" i="4"/>
  <c r="T8" i="4"/>
  <c r="T7" i="4"/>
  <c r="T13" i="4"/>
  <c r="T14" i="4"/>
  <c r="T6" i="4"/>
  <c r="R10" i="4"/>
  <c r="R5" i="4"/>
  <c r="R9" i="4"/>
  <c r="R11" i="4"/>
  <c r="R12" i="4"/>
  <c r="R8" i="4"/>
  <c r="R7" i="4"/>
  <c r="R13" i="4"/>
  <c r="R14" i="4"/>
  <c r="R6" i="4"/>
  <c r="P10" i="4"/>
  <c r="P5" i="4"/>
  <c r="P9" i="4"/>
  <c r="P11" i="4"/>
  <c r="P12" i="4"/>
  <c r="P8" i="4"/>
  <c r="P7" i="4"/>
  <c r="P13" i="4"/>
  <c r="P14" i="4"/>
  <c r="P6" i="4"/>
  <c r="N10" i="4"/>
  <c r="N5" i="4"/>
  <c r="N9" i="4"/>
  <c r="N11" i="4"/>
  <c r="N12" i="4"/>
  <c r="N8" i="4"/>
  <c r="N7" i="4"/>
  <c r="N13" i="4"/>
  <c r="N14" i="4"/>
  <c r="N6" i="4"/>
  <c r="L14" i="4"/>
  <c r="L10" i="4"/>
  <c r="L5" i="4"/>
  <c r="L9" i="4"/>
  <c r="L11" i="4"/>
  <c r="L12" i="4"/>
  <c r="L8" i="4"/>
  <c r="L7" i="4"/>
  <c r="L13" i="4"/>
  <c r="L6" i="4"/>
  <c r="J10" i="4"/>
  <c r="J5" i="4"/>
  <c r="J9" i="4"/>
  <c r="J11" i="4"/>
  <c r="J12" i="4"/>
  <c r="J8" i="4"/>
  <c r="J7" i="4"/>
  <c r="J13" i="4"/>
  <c r="J14" i="4"/>
  <c r="J6" i="4"/>
  <c r="J6" i="1" l="1"/>
  <c r="J8" i="1"/>
  <c r="J9" i="1"/>
  <c r="J10" i="1"/>
  <c r="J12" i="1"/>
  <c r="J13" i="1"/>
  <c r="J14" i="1"/>
  <c r="J5" i="1"/>
  <c r="L6" i="1"/>
  <c r="L5" i="1"/>
  <c r="R10" i="1"/>
  <c r="R12" i="1"/>
  <c r="N8" i="1"/>
  <c r="R13" i="1"/>
  <c r="AF14" i="1" l="1"/>
  <c r="AH14" i="1" s="1"/>
  <c r="Z14" i="1"/>
  <c r="X14" i="1"/>
  <c r="V14" i="1"/>
  <c r="T14" i="1"/>
  <c r="R14" i="1"/>
  <c r="P14" i="1"/>
  <c r="N14" i="1"/>
  <c r="L14" i="1"/>
  <c r="H14" i="1"/>
  <c r="F14" i="1"/>
  <c r="D14" i="1"/>
  <c r="AF13" i="1"/>
  <c r="Z13" i="1"/>
  <c r="X13" i="1"/>
  <c r="V13" i="1"/>
  <c r="T13" i="1"/>
  <c r="P13" i="1"/>
  <c r="N13" i="1"/>
  <c r="L13" i="1"/>
  <c r="H13" i="1"/>
  <c r="F13" i="1"/>
  <c r="D13" i="1"/>
  <c r="AF12" i="1"/>
  <c r="Z12" i="1"/>
  <c r="X12" i="1"/>
  <c r="V12" i="1"/>
  <c r="T12" i="1"/>
  <c r="P12" i="1"/>
  <c r="N12" i="1"/>
  <c r="L12" i="1"/>
  <c r="H12" i="1"/>
  <c r="F12" i="1"/>
  <c r="D12" i="1"/>
  <c r="AF10" i="1"/>
  <c r="Z10" i="1"/>
  <c r="X10" i="1"/>
  <c r="V10" i="1"/>
  <c r="T10" i="1"/>
  <c r="P10" i="1"/>
  <c r="N10" i="1"/>
  <c r="L10" i="1"/>
  <c r="H10" i="1"/>
  <c r="F10" i="1"/>
  <c r="D10" i="1"/>
  <c r="AF9" i="1"/>
  <c r="Z9" i="1"/>
  <c r="AH9" i="1" s="1"/>
  <c r="X9" i="1"/>
  <c r="V9" i="1"/>
  <c r="T9" i="1"/>
  <c r="R9" i="1"/>
  <c r="P9" i="1"/>
  <c r="N9" i="1"/>
  <c r="L9" i="1"/>
  <c r="H9" i="1"/>
  <c r="F9" i="1"/>
  <c r="D9" i="1"/>
  <c r="AF8" i="1"/>
  <c r="Z8" i="1"/>
  <c r="X8" i="1"/>
  <c r="V8" i="1"/>
  <c r="T8" i="1"/>
  <c r="R8" i="1"/>
  <c r="P8" i="1"/>
  <c r="L8" i="1"/>
  <c r="H8" i="1"/>
  <c r="F8" i="1"/>
  <c r="D8" i="1"/>
  <c r="AF6" i="1"/>
  <c r="Z6" i="1"/>
  <c r="X6" i="1"/>
  <c r="V6" i="1"/>
  <c r="T6" i="1"/>
  <c r="R6" i="1"/>
  <c r="P6" i="1"/>
  <c r="N6" i="1"/>
  <c r="H6" i="1"/>
  <c r="F6" i="1"/>
  <c r="D6" i="1"/>
  <c r="AF5" i="1"/>
  <c r="Z5" i="1"/>
  <c r="X5" i="1"/>
  <c r="V5" i="1"/>
  <c r="T5" i="1"/>
  <c r="R5" i="1"/>
  <c r="P5" i="1"/>
  <c r="N5" i="1"/>
  <c r="H5" i="1"/>
  <c r="F5" i="1"/>
  <c r="D5" i="1"/>
  <c r="AB14" i="4"/>
  <c r="X14" i="4"/>
  <c r="H14" i="4"/>
  <c r="F14" i="4"/>
  <c r="D14" i="4"/>
  <c r="AK14" i="4" s="1"/>
  <c r="AB13" i="4"/>
  <c r="X13" i="4"/>
  <c r="H13" i="4"/>
  <c r="F13" i="4"/>
  <c r="D13" i="4"/>
  <c r="AK13" i="4" s="1"/>
  <c r="AB7" i="4"/>
  <c r="X7" i="4"/>
  <c r="H7" i="4"/>
  <c r="F7" i="4"/>
  <c r="D7" i="4"/>
  <c r="AK7" i="4" s="1"/>
  <c r="AL7" i="4" s="1"/>
  <c r="AB8" i="4"/>
  <c r="X8" i="4"/>
  <c r="H8" i="4"/>
  <c r="F8" i="4"/>
  <c r="D8" i="4"/>
  <c r="AK8" i="4" s="1"/>
  <c r="AB12" i="4"/>
  <c r="X12" i="4"/>
  <c r="H12" i="4"/>
  <c r="F12" i="4"/>
  <c r="D12" i="4"/>
  <c r="AK12" i="4" s="1"/>
  <c r="AB11" i="4"/>
  <c r="X11" i="4"/>
  <c r="H11" i="4"/>
  <c r="F11" i="4"/>
  <c r="D11" i="4"/>
  <c r="AK11" i="4" s="1"/>
  <c r="AL11" i="4" s="1"/>
  <c r="AB9" i="4"/>
  <c r="X9" i="4"/>
  <c r="H9" i="4"/>
  <c r="F9" i="4"/>
  <c r="D9" i="4"/>
  <c r="AK9" i="4" s="1"/>
  <c r="AB5" i="4"/>
  <c r="X5" i="4"/>
  <c r="H5" i="4"/>
  <c r="F5" i="4"/>
  <c r="D5" i="4"/>
  <c r="AK5" i="4" s="1"/>
  <c r="AB10" i="4"/>
  <c r="H10" i="4"/>
  <c r="F10" i="4"/>
  <c r="D10" i="4"/>
  <c r="AK10" i="4" s="1"/>
  <c r="AB6" i="4"/>
  <c r="H6" i="4"/>
  <c r="F6" i="4"/>
  <c r="D6" i="4"/>
  <c r="AK6" i="4" s="1"/>
  <c r="AL6" i="4" s="1"/>
  <c r="AL10" i="4" l="1"/>
  <c r="AL12" i="4"/>
  <c r="AL14" i="4"/>
  <c r="AL8" i="4"/>
  <c r="AL9" i="4"/>
  <c r="AL13" i="4"/>
  <c r="AL5" i="4"/>
  <c r="AH6" i="1"/>
  <c r="AH10" i="1"/>
  <c r="AH8" i="1"/>
  <c r="AH12" i="1"/>
  <c r="AH5" i="1"/>
  <c r="AH13" i="1"/>
</calcChain>
</file>

<file path=xl/sharedStrings.xml><?xml version="1.0" encoding="utf-8"?>
<sst xmlns="http://schemas.openxmlformats.org/spreadsheetml/2006/main" count="1238" uniqueCount="48">
  <si>
    <t xml:space="preserve">NAME </t>
  </si>
  <si>
    <t>EM</t>
  </si>
  <si>
    <t>M</t>
  </si>
  <si>
    <t>H</t>
  </si>
  <si>
    <t>EFM</t>
  </si>
  <si>
    <t>TS</t>
  </si>
  <si>
    <t>TN</t>
  </si>
  <si>
    <t>S</t>
  </si>
  <si>
    <t>CES</t>
  </si>
  <si>
    <t>OWS</t>
  </si>
  <si>
    <t>BGS</t>
  </si>
  <si>
    <t>EMERALD SOAP</t>
  </si>
  <si>
    <t>GINHAWA</t>
  </si>
  <si>
    <t>NO.</t>
  </si>
  <si>
    <t>TOTAL</t>
  </si>
  <si>
    <t>MYKA MALABANAN</t>
  </si>
  <si>
    <t>MYLYN OBAS</t>
  </si>
  <si>
    <t>ADRIAN JOSEPH GRIEGO</t>
  </si>
  <si>
    <t>JENNIFER SARMIENTO</t>
  </si>
  <si>
    <t>HANNAH MANCE</t>
  </si>
  <si>
    <t>CARLA MAIGUE</t>
  </si>
  <si>
    <t>KARMINA AGUELO</t>
  </si>
  <si>
    <t>JOANNA MATRE</t>
  </si>
  <si>
    <t>JEREMY ASIA</t>
  </si>
  <si>
    <t>JENNYLYN GARCE</t>
  </si>
  <si>
    <t>C</t>
  </si>
  <si>
    <t>GRAND TOTAL</t>
  </si>
  <si>
    <t>COMMISSION</t>
  </si>
  <si>
    <t>COMMISSION OF THERAPIST</t>
  </si>
  <si>
    <t>REST DAY</t>
  </si>
  <si>
    <t xml:space="preserve">JEREMY ASIA </t>
  </si>
  <si>
    <t>MORNING SHIFT - FRIDAY</t>
  </si>
  <si>
    <t>MORNING SHIFT - SATURDAY</t>
  </si>
  <si>
    <t>MORNING SHIFT - MONDAY</t>
  </si>
  <si>
    <t>MORNING SHIFT - TUESDAY</t>
  </si>
  <si>
    <t>OFF</t>
  </si>
  <si>
    <t>PERSONS</t>
  </si>
  <si>
    <t>BENTOSA</t>
  </si>
  <si>
    <t>SHOWER</t>
  </si>
  <si>
    <t>PANTY/BRIEF</t>
  </si>
  <si>
    <t>BGS/UPGRADED</t>
  </si>
  <si>
    <t>S/UPGRADE</t>
  </si>
  <si>
    <t>H/UPGRADE</t>
  </si>
  <si>
    <t>MORNING SHIFT</t>
  </si>
  <si>
    <t>OWS/UPGRADED</t>
  </si>
  <si>
    <t>ABSENT</t>
  </si>
  <si>
    <t>JONG GRIEGO</t>
  </si>
  <si>
    <t>SAUNA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</si>
</sst>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rgb="FFFF0000"/>
      <name val="Comic Sans MS"/>
      <family val="4"/>
    </font>
    <font>
      <b/>
      <sz val="20"/>
      <color rgb="FF00B050"/>
      <name val="Comic Sans MS"/>
      <family val="4"/>
    </font>
    <font>
      <b/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43" fontId="0" fillId="0" borderId="0" xfId="1" applyFont="1"/>
    <xf numFmtId="43" fontId="4" fillId="0" borderId="1" xfId="1" applyFont="1" applyBorder="1" applyAlignment="1">
      <alignment horizontal="center"/>
    </xf>
    <xf numFmtId="43" fontId="4" fillId="0" borderId="1" xfId="1" applyFont="1" applyFill="1" applyBorder="1" applyAlignment="1">
      <alignment horizontal="center"/>
    </xf>
    <xf numFmtId="43" fontId="0" fillId="0" borderId="0" xfId="1" applyFont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43" fontId="3" fillId="0" borderId="1" xfId="1" applyFont="1" applyBorder="1"/>
    <xf numFmtId="164" fontId="0" fillId="0" borderId="1" xfId="1" applyNumberFormat="1" applyFont="1" applyBorder="1" applyAlignment="1">
      <alignment horizontal="center"/>
    </xf>
    <xf numFmtId="43" fontId="2" fillId="0" borderId="0" xfId="1" applyFont="1"/>
    <xf numFmtId="43" fontId="6" fillId="0" borderId="0" xfId="1" applyFont="1"/>
    <xf numFmtId="164" fontId="2" fillId="0" borderId="1" xfId="1" applyNumberFormat="1" applyFont="1" applyFill="1" applyBorder="1" applyAlignment="1">
      <alignment horizontal="center"/>
    </xf>
    <xf numFmtId="43" fontId="3" fillId="0" borderId="1" xfId="1" applyFont="1" applyFill="1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/>
    <xf numFmtId="43" fontId="0" fillId="0" borderId="1" xfId="1" applyFont="1" applyFill="1" applyBorder="1" applyAlignment="1">
      <alignment horizontal="center"/>
    </xf>
    <xf numFmtId="43" fontId="0" fillId="0" borderId="0" xfId="1" applyFont="1" applyFill="1"/>
    <xf numFmtId="43" fontId="0" fillId="0" borderId="1" xfId="1" applyNumberFormat="1" applyFont="1" applyFill="1" applyBorder="1" applyAlignment="1">
      <alignment horizontal="center"/>
    </xf>
    <xf numFmtId="164" fontId="0" fillId="2" borderId="1" xfId="1" applyNumberFormat="1" applyFont="1" applyFill="1" applyBorder="1" applyAlignment="1">
      <alignment horizontal="center"/>
    </xf>
    <xf numFmtId="164" fontId="0" fillId="0" borderId="0" xfId="1" applyNumberFormat="1" applyFont="1"/>
    <xf numFmtId="43" fontId="7" fillId="0" borderId="0" xfId="1" applyFont="1"/>
    <xf numFmtId="43" fontId="8" fillId="0" borderId="1" xfId="1" applyFont="1" applyBorder="1" applyAlignment="1">
      <alignment horizontal="center"/>
    </xf>
    <xf numFmtId="164" fontId="8" fillId="0" borderId="1" xfId="1" applyNumberFormat="1" applyFont="1" applyBorder="1"/>
    <xf numFmtId="43" fontId="8" fillId="0" borderId="1" xfId="1" applyFont="1" applyBorder="1"/>
    <xf numFmtId="43" fontId="7" fillId="0" borderId="1" xfId="1" applyFont="1" applyBorder="1"/>
    <xf numFmtId="43" fontId="8" fillId="0" borderId="2" xfId="1" applyFont="1" applyBorder="1"/>
    <xf numFmtId="164" fontId="8" fillId="0" borderId="1" xfId="1" applyNumberFormat="1" applyFont="1" applyBorder="1" applyAlignment="1"/>
    <xf numFmtId="43" fontId="8" fillId="0" borderId="0" xfId="1" applyFont="1"/>
    <xf numFmtId="165" fontId="8" fillId="0" borderId="1" xfId="1" applyNumberFormat="1" applyFont="1" applyBorder="1"/>
    <xf numFmtId="164" fontId="4" fillId="0" borderId="1" xfId="1" applyNumberFormat="1" applyFont="1" applyBorder="1" applyAlignment="1">
      <alignment horizontal="center"/>
    </xf>
    <xf numFmtId="164" fontId="8" fillId="0" borderId="2" xfId="1" applyNumberFormat="1" applyFont="1" applyBorder="1"/>
    <xf numFmtId="164" fontId="0" fillId="0" borderId="0" xfId="1" applyNumberFormat="1" applyFont="1" applyAlignment="1">
      <alignment horizontal="center"/>
    </xf>
    <xf numFmtId="164" fontId="0" fillId="0" borderId="1" xfId="1" applyNumberFormat="1" applyFont="1" applyFill="1" applyBorder="1"/>
    <xf numFmtId="165" fontId="8" fillId="0" borderId="1" xfId="1" applyNumberFormat="1" applyFont="1" applyBorder="1" applyAlignment="1"/>
    <xf numFmtId="164" fontId="0" fillId="2" borderId="1" xfId="1" applyNumberFormat="1" applyFont="1" applyFill="1" applyBorder="1"/>
    <xf numFmtId="164" fontId="0" fillId="0" borderId="0" xfId="1" applyNumberFormat="1" applyFont="1" applyFill="1"/>
    <xf numFmtId="43" fontId="7" fillId="0" borderId="0" xfId="1" applyFont="1" applyBorder="1"/>
    <xf numFmtId="43" fontId="8" fillId="0" borderId="0" xfId="1" applyFont="1" applyBorder="1" applyAlignment="1">
      <alignment horizontal="center"/>
    </xf>
    <xf numFmtId="164" fontId="8" fillId="0" borderId="0" xfId="1" applyNumberFormat="1" applyFont="1" applyBorder="1"/>
    <xf numFmtId="43" fontId="8" fillId="0" borderId="0" xfId="1" applyFont="1" applyBorder="1"/>
    <xf numFmtId="164" fontId="8" fillId="0" borderId="0" xfId="1" applyNumberFormat="1" applyFont="1" applyBorder="1" applyAlignment="1"/>
    <xf numFmtId="43" fontId="0" fillId="0" borderId="0" xfId="1" applyFont="1" applyFill="1" applyAlignment="1">
      <alignment horizontal="center"/>
    </xf>
    <xf numFmtId="43" fontId="0" fillId="0" borderId="0" xfId="1" quotePrefix="1" applyFont="1" applyFill="1"/>
    <xf numFmtId="164" fontId="9" fillId="2" borderId="1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43" fontId="5" fillId="0" borderId="0" xfId="1" applyFont="1" applyBorder="1" applyAlignment="1">
      <alignment horizontal="center"/>
    </xf>
    <xf numFmtId="43" fontId="0" fillId="2" borderId="1" xfId="1" applyFont="1" applyFill="1" applyBorder="1" applyAlignment="1">
      <alignment horizontal="center"/>
    </xf>
    <xf numFmtId="43" fontId="0" fillId="2" borderId="1" xfId="1" applyNumberFormat="1" applyFont="1" applyFill="1" applyBorder="1" applyAlignment="1">
      <alignment horizontal="center"/>
    </xf>
    <xf numFmtId="43" fontId="9" fillId="2" borderId="1" xfId="1" applyNumberFormat="1" applyFont="1" applyFill="1" applyBorder="1" applyAlignment="1">
      <alignment horizontal="center"/>
    </xf>
    <xf numFmtId="43" fontId="10" fillId="0" borderId="0" xfId="1" applyFont="1" applyAlignment="1">
      <alignment horizontal="center"/>
    </xf>
    <xf numFmtId="43" fontId="9" fillId="0" borderId="1" xfId="1" applyNumberFormat="1" applyFont="1" applyFill="1" applyBorder="1" applyAlignment="1">
      <alignment horizontal="center"/>
    </xf>
    <xf numFmtId="43" fontId="8" fillId="0" borderId="1" xfId="1" applyNumberFormat="1" applyFont="1" applyBorder="1"/>
    <xf numFmtId="43" fontId="5" fillId="0" borderId="2" xfId="1" applyFont="1" applyBorder="1" applyAlignment="1">
      <alignment horizontal="center"/>
    </xf>
    <xf numFmtId="43" fontId="5" fillId="0" borderId="3" xfId="1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43" fontId="0" fillId="0" borderId="2" xfId="1" applyFont="1" applyFill="1" applyBorder="1" applyAlignment="1">
      <alignment horizontal="center"/>
    </xf>
    <xf numFmtId="43" fontId="0" fillId="0" borderId="3" xfId="1" applyFont="1" applyFill="1" applyBorder="1" applyAlignment="1">
      <alignment horizontal="center"/>
    </xf>
    <xf numFmtId="43" fontId="0" fillId="0" borderId="4" xfId="1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/>
    </xf>
    <xf numFmtId="43" fontId="6" fillId="0" borderId="3" xfId="1" applyFont="1" applyFill="1" applyBorder="1" applyAlignment="1">
      <alignment horizontal="center"/>
    </xf>
    <xf numFmtId="43" fontId="6" fillId="0" borderId="4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"/>
  <sheetViews>
    <sheetView topLeftCell="P1" workbookViewId="0">
      <pane ySplit="1" topLeftCell="A2" activePane="bottomLeft" state="frozen"/>
      <selection activeCell="B1" sqref="B1"/>
      <selection pane="bottomLeft" activeCell="AH12" sqref="AH12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8"/>
    <col min="10" max="10" width="10.140625" style="1" customWidth="1"/>
    <col min="11" max="11" width="9.140625" style="18"/>
    <col min="12" max="12" width="10.140625" style="1" customWidth="1"/>
    <col min="13" max="13" width="9.140625" style="18"/>
    <col min="14" max="14" width="10.140625" style="1" customWidth="1"/>
    <col min="15" max="15" width="9.140625" style="18"/>
    <col min="16" max="16" width="10.140625" style="1" customWidth="1"/>
    <col min="17" max="17" width="9.140625" style="18"/>
    <col min="18" max="18" width="10.140625" style="1" customWidth="1"/>
    <col min="19" max="19" width="9.140625" style="1"/>
    <col min="20" max="20" width="10.140625" style="18" customWidth="1"/>
    <col min="21" max="21" width="9.140625" style="1"/>
    <col min="22" max="22" width="10.140625" style="18" customWidth="1"/>
    <col min="23" max="23" width="9.140625" style="1"/>
    <col min="24" max="24" width="10.140625" style="18" customWidth="1"/>
    <col min="25" max="25" width="15.85546875" style="1" customWidth="1"/>
    <col min="26" max="26" width="10.140625" style="18" customWidth="1"/>
    <col min="27" max="27" width="15.85546875" style="1" customWidth="1"/>
    <col min="28" max="28" width="10.140625" style="18" customWidth="1"/>
    <col min="29" max="29" width="15.85546875" style="1" customWidth="1"/>
    <col min="30" max="30" width="10.140625" style="18" customWidth="1"/>
    <col min="31" max="31" width="22" style="1" customWidth="1"/>
    <col min="32" max="32" width="12.7109375" style="18" customWidth="1"/>
    <col min="33" max="33" width="20.140625" style="1" customWidth="1"/>
    <col min="34" max="34" width="18.5703125" style="1" bestFit="1" customWidth="1"/>
    <col min="35" max="16384" width="9.140625" style="1"/>
  </cols>
  <sheetData>
    <row r="1" spans="1:3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3"/>
    </row>
    <row r="3" spans="1:3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8" t="s">
        <v>3</v>
      </c>
      <c r="J3" s="2" t="s">
        <v>14</v>
      </c>
      <c r="K3" s="28" t="s">
        <v>4</v>
      </c>
      <c r="L3" s="2" t="s">
        <v>14</v>
      </c>
      <c r="M3" s="28" t="s">
        <v>5</v>
      </c>
      <c r="N3" s="2" t="s">
        <v>14</v>
      </c>
      <c r="O3" s="28" t="s">
        <v>6</v>
      </c>
      <c r="P3" s="2" t="s">
        <v>14</v>
      </c>
      <c r="Q3" s="28" t="s">
        <v>7</v>
      </c>
      <c r="R3" s="2" t="s">
        <v>14</v>
      </c>
      <c r="S3" s="2" t="s">
        <v>8</v>
      </c>
      <c r="T3" s="28" t="s">
        <v>14</v>
      </c>
      <c r="U3" s="2" t="s">
        <v>9</v>
      </c>
      <c r="V3" s="28" t="s">
        <v>14</v>
      </c>
      <c r="W3" s="2" t="s">
        <v>10</v>
      </c>
      <c r="X3" s="28" t="s">
        <v>14</v>
      </c>
      <c r="Y3" s="2" t="s">
        <v>12</v>
      </c>
      <c r="Z3" s="28" t="s">
        <v>14</v>
      </c>
      <c r="AA3" s="2" t="s">
        <v>37</v>
      </c>
      <c r="AB3" s="28" t="s">
        <v>14</v>
      </c>
      <c r="AC3" s="2" t="s">
        <v>38</v>
      </c>
      <c r="AD3" s="28" t="s">
        <v>14</v>
      </c>
      <c r="AE3" s="2" t="s">
        <v>11</v>
      </c>
      <c r="AF3" s="28" t="s">
        <v>14</v>
      </c>
      <c r="AG3" s="3" t="s">
        <v>26</v>
      </c>
      <c r="AH3" s="3" t="s">
        <v>27</v>
      </c>
    </row>
    <row r="5" spans="1:35" s="15" customFormat="1" ht="16.5" x14ac:dyDescent="0.3">
      <c r="A5" s="10">
        <v>1</v>
      </c>
      <c r="B5" s="11" t="s">
        <v>15</v>
      </c>
      <c r="C5" s="12"/>
      <c r="D5" s="13">
        <f>C5*50</f>
        <v>0</v>
      </c>
      <c r="E5" s="12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>
        <v>1</v>
      </c>
      <c r="L5" s="13">
        <f>K5*300*0.5</f>
        <v>150</v>
      </c>
      <c r="M5" s="12"/>
      <c r="N5" s="13">
        <f>M5*300</f>
        <v>0</v>
      </c>
      <c r="O5" s="12"/>
      <c r="P5" s="13">
        <f>O5*300</f>
        <v>0</v>
      </c>
      <c r="Q5" s="12"/>
      <c r="R5" s="13">
        <f>Q5*300</f>
        <v>0</v>
      </c>
      <c r="S5" s="12"/>
      <c r="T5" s="31">
        <f>S5*550</f>
        <v>0</v>
      </c>
      <c r="U5" s="12"/>
      <c r="V5" s="31">
        <f>U5*650</f>
        <v>0</v>
      </c>
      <c r="W5" s="12"/>
      <c r="X5" s="31">
        <f>W5*750</f>
        <v>0</v>
      </c>
      <c r="Y5" s="12"/>
      <c r="Z5" s="31">
        <f>Y5*850</f>
        <v>0</v>
      </c>
      <c r="AA5" s="12">
        <v>1</v>
      </c>
      <c r="AB5" s="31">
        <f>AA5*80</f>
        <v>80</v>
      </c>
      <c r="AC5" s="12"/>
      <c r="AD5" s="31">
        <f>AC5*80</f>
        <v>0</v>
      </c>
      <c r="AE5" s="12"/>
      <c r="AF5" s="31">
        <f>AE5*145</f>
        <v>0</v>
      </c>
      <c r="AG5" s="13">
        <f t="shared" ref="AG5:AG6" si="0">AF5+Z5+X5+V5+T5+R5+P5+N5+L5+J5+H5+F5+D5+AB5+AD5</f>
        <v>380</v>
      </c>
      <c r="AH5" s="13">
        <f>AG5*0.03</f>
        <v>11.4</v>
      </c>
    </row>
    <row r="6" spans="1:35" s="15" customFormat="1" ht="16.5" x14ac:dyDescent="0.3">
      <c r="A6" s="10">
        <v>2</v>
      </c>
      <c r="B6" s="11" t="s">
        <v>16</v>
      </c>
      <c r="C6" s="12"/>
      <c r="D6" s="13">
        <f t="shared" ref="D6:D14" si="1">C6*50</f>
        <v>0</v>
      </c>
      <c r="E6" s="14"/>
      <c r="F6" s="13">
        <f t="shared" ref="F6:F14" si="2">E6*50</f>
        <v>0</v>
      </c>
      <c r="G6" s="14"/>
      <c r="H6" s="13">
        <f t="shared" ref="H6:H14" si="3">G6*250</f>
        <v>0</v>
      </c>
      <c r="I6" s="12">
        <v>1</v>
      </c>
      <c r="J6" s="13">
        <f t="shared" ref="J6:J14" si="4">I6*300*0.5</f>
        <v>150</v>
      </c>
      <c r="K6" s="12">
        <v>1</v>
      </c>
      <c r="L6" s="13">
        <f>K6*300*0.5</f>
        <v>150</v>
      </c>
      <c r="M6" s="12"/>
      <c r="N6" s="13">
        <f t="shared" ref="N6:N14" si="5">M6*300</f>
        <v>0</v>
      </c>
      <c r="O6" s="12"/>
      <c r="P6" s="13">
        <f t="shared" ref="P6:P14" si="6">O6*300</f>
        <v>0</v>
      </c>
      <c r="Q6" s="12"/>
      <c r="R6" s="13">
        <f t="shared" ref="R6:R14" si="7">Q6*300</f>
        <v>0</v>
      </c>
      <c r="S6" s="14"/>
      <c r="T6" s="31">
        <f t="shared" ref="T6:T14" si="8">S6*550</f>
        <v>0</v>
      </c>
      <c r="U6" s="14"/>
      <c r="V6" s="31">
        <f t="shared" ref="V6:V14" si="9">U6*650</f>
        <v>0</v>
      </c>
      <c r="W6" s="14"/>
      <c r="X6" s="31">
        <f t="shared" ref="X6:X14" si="10">W6*750</f>
        <v>0</v>
      </c>
      <c r="Y6" s="14"/>
      <c r="Z6" s="31">
        <f t="shared" ref="Z6:Z14" si="11">Y6*850</f>
        <v>0</v>
      </c>
      <c r="AA6" s="12">
        <v>1</v>
      </c>
      <c r="AB6" s="31">
        <f>AA6*80</f>
        <v>80</v>
      </c>
      <c r="AC6" s="12"/>
      <c r="AD6" s="31">
        <f>AC6*80</f>
        <v>0</v>
      </c>
      <c r="AE6" s="14"/>
      <c r="AF6" s="31">
        <f t="shared" ref="AF6:AF14" si="12">AE6*145</f>
        <v>0</v>
      </c>
      <c r="AG6" s="13">
        <f t="shared" si="0"/>
        <v>380</v>
      </c>
      <c r="AH6" s="13">
        <f t="shared" ref="AH6:AH14" si="13">AG6*0.03</f>
        <v>11.4</v>
      </c>
    </row>
    <row r="7" spans="1:35" s="15" customFormat="1" ht="16.5" x14ac:dyDescent="0.3">
      <c r="A7" s="10">
        <v>3</v>
      </c>
      <c r="B7" s="11" t="s">
        <v>17</v>
      </c>
      <c r="C7" s="54" t="s">
        <v>29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6"/>
    </row>
    <row r="8" spans="1:35" s="15" customFormat="1" ht="16.5" x14ac:dyDescent="0.3">
      <c r="A8" s="10">
        <v>4</v>
      </c>
      <c r="B8" s="11" t="s">
        <v>18</v>
      </c>
      <c r="C8" s="12"/>
      <c r="D8" s="13">
        <f t="shared" si="1"/>
        <v>0</v>
      </c>
      <c r="E8" s="14"/>
      <c r="F8" s="13">
        <f t="shared" si="2"/>
        <v>0</v>
      </c>
      <c r="G8" s="14"/>
      <c r="H8" s="13">
        <f t="shared" si="3"/>
        <v>0</v>
      </c>
      <c r="I8" s="12">
        <v>2</v>
      </c>
      <c r="J8" s="13">
        <f t="shared" si="4"/>
        <v>300</v>
      </c>
      <c r="K8" s="12"/>
      <c r="L8" s="13">
        <f t="shared" ref="L8:L14" si="14">K8*300</f>
        <v>0</v>
      </c>
      <c r="M8" s="12">
        <v>1</v>
      </c>
      <c r="N8" s="13">
        <f>M8*300*0.5</f>
        <v>150</v>
      </c>
      <c r="O8" s="12"/>
      <c r="P8" s="13">
        <f t="shared" si="6"/>
        <v>0</v>
      </c>
      <c r="Q8" s="12"/>
      <c r="R8" s="13">
        <f t="shared" si="7"/>
        <v>0</v>
      </c>
      <c r="S8" s="14"/>
      <c r="T8" s="31">
        <f t="shared" si="8"/>
        <v>0</v>
      </c>
      <c r="U8" s="14"/>
      <c r="V8" s="31">
        <f t="shared" si="9"/>
        <v>0</v>
      </c>
      <c r="W8" s="14"/>
      <c r="X8" s="31">
        <f t="shared" si="10"/>
        <v>0</v>
      </c>
      <c r="Y8" s="14"/>
      <c r="Z8" s="31">
        <f t="shared" si="11"/>
        <v>0</v>
      </c>
      <c r="AA8" s="12"/>
      <c r="AB8" s="31">
        <f t="shared" ref="AB8:AD10" si="15">AA8*80</f>
        <v>0</v>
      </c>
      <c r="AC8" s="12"/>
      <c r="AD8" s="31">
        <f t="shared" si="15"/>
        <v>0</v>
      </c>
      <c r="AE8" s="14"/>
      <c r="AF8" s="31">
        <f t="shared" si="12"/>
        <v>0</v>
      </c>
      <c r="AG8" s="13">
        <f t="shared" ref="AG8:AG9" si="16">AF8+Z8+X8+V8+T8+R8+P8+N8+L8+J8+H8+F8+D8+AB8+AD8</f>
        <v>450</v>
      </c>
      <c r="AH8" s="13">
        <f t="shared" si="13"/>
        <v>13.5</v>
      </c>
    </row>
    <row r="9" spans="1:35" s="15" customFormat="1" ht="16.5" x14ac:dyDescent="0.3">
      <c r="A9" s="10">
        <v>5</v>
      </c>
      <c r="B9" s="11" t="s">
        <v>19</v>
      </c>
      <c r="C9" s="12"/>
      <c r="D9" s="13">
        <f t="shared" si="1"/>
        <v>0</v>
      </c>
      <c r="E9" s="14"/>
      <c r="F9" s="13">
        <f t="shared" si="2"/>
        <v>0</v>
      </c>
      <c r="G9" s="14"/>
      <c r="H9" s="13">
        <f t="shared" si="3"/>
        <v>0</v>
      </c>
      <c r="I9" s="12">
        <v>1</v>
      </c>
      <c r="J9" s="13">
        <f t="shared" si="4"/>
        <v>150</v>
      </c>
      <c r="K9" s="12"/>
      <c r="L9" s="13">
        <f t="shared" si="14"/>
        <v>0</v>
      </c>
      <c r="M9" s="12"/>
      <c r="N9" s="13">
        <f t="shared" si="5"/>
        <v>0</v>
      </c>
      <c r="O9" s="12"/>
      <c r="P9" s="13">
        <f t="shared" si="6"/>
        <v>0</v>
      </c>
      <c r="Q9" s="12"/>
      <c r="R9" s="13">
        <f t="shared" si="7"/>
        <v>0</v>
      </c>
      <c r="S9" s="14"/>
      <c r="T9" s="31">
        <f t="shared" si="8"/>
        <v>0</v>
      </c>
      <c r="U9" s="14"/>
      <c r="V9" s="31">
        <f t="shared" si="9"/>
        <v>0</v>
      </c>
      <c r="W9" s="14"/>
      <c r="X9" s="31">
        <f t="shared" si="10"/>
        <v>0</v>
      </c>
      <c r="Y9" s="14"/>
      <c r="Z9" s="31">
        <f t="shared" si="11"/>
        <v>0</v>
      </c>
      <c r="AA9" s="12">
        <v>1</v>
      </c>
      <c r="AB9" s="31">
        <f t="shared" si="15"/>
        <v>80</v>
      </c>
      <c r="AC9" s="12"/>
      <c r="AD9" s="31">
        <f t="shared" si="15"/>
        <v>0</v>
      </c>
      <c r="AE9" s="14"/>
      <c r="AF9" s="31">
        <f t="shared" si="12"/>
        <v>0</v>
      </c>
      <c r="AG9" s="13">
        <f t="shared" si="16"/>
        <v>230</v>
      </c>
      <c r="AH9" s="13">
        <f t="shared" si="13"/>
        <v>6.8999999999999995</v>
      </c>
    </row>
    <row r="10" spans="1:35" s="15" customFormat="1" ht="16.5" x14ac:dyDescent="0.3">
      <c r="A10" s="10">
        <v>6</v>
      </c>
      <c r="B10" s="11" t="s">
        <v>21</v>
      </c>
      <c r="C10" s="12"/>
      <c r="D10" s="13">
        <f t="shared" si="1"/>
        <v>0</v>
      </c>
      <c r="E10" s="14"/>
      <c r="F10" s="13">
        <f t="shared" si="2"/>
        <v>0</v>
      </c>
      <c r="G10" s="14"/>
      <c r="H10" s="13">
        <f t="shared" si="3"/>
        <v>0</v>
      </c>
      <c r="I10" s="12">
        <v>1</v>
      </c>
      <c r="J10" s="13">
        <f t="shared" si="4"/>
        <v>150</v>
      </c>
      <c r="K10" s="12"/>
      <c r="L10" s="13">
        <f t="shared" si="14"/>
        <v>0</v>
      </c>
      <c r="M10" s="12"/>
      <c r="N10" s="13">
        <f t="shared" si="5"/>
        <v>0</v>
      </c>
      <c r="O10" s="12"/>
      <c r="P10" s="13">
        <f t="shared" si="6"/>
        <v>0</v>
      </c>
      <c r="Q10" s="12">
        <v>2</v>
      </c>
      <c r="R10" s="13">
        <f>Q10*300*0.5</f>
        <v>300</v>
      </c>
      <c r="S10" s="14"/>
      <c r="T10" s="31">
        <f t="shared" si="8"/>
        <v>0</v>
      </c>
      <c r="U10" s="14"/>
      <c r="V10" s="31">
        <f t="shared" si="9"/>
        <v>0</v>
      </c>
      <c r="W10" s="14"/>
      <c r="X10" s="31">
        <f t="shared" si="10"/>
        <v>0</v>
      </c>
      <c r="Y10" s="14"/>
      <c r="Z10" s="31">
        <f t="shared" si="11"/>
        <v>0</v>
      </c>
      <c r="AA10" s="12"/>
      <c r="AB10" s="31">
        <f t="shared" si="15"/>
        <v>0</v>
      </c>
      <c r="AC10" s="12">
        <v>1</v>
      </c>
      <c r="AD10" s="31">
        <f>AC10*50</f>
        <v>50</v>
      </c>
      <c r="AE10" s="14"/>
      <c r="AF10" s="31">
        <f t="shared" si="12"/>
        <v>0</v>
      </c>
      <c r="AG10" s="13">
        <f>AF10+Z10+X10+V10+T10+R10+P10+N10+L10+J10+H10+F10+D10+AB10+AD10</f>
        <v>500</v>
      </c>
      <c r="AH10" s="13">
        <f t="shared" si="13"/>
        <v>15</v>
      </c>
    </row>
    <row r="11" spans="1:35" s="15" customFormat="1" ht="16.5" x14ac:dyDescent="0.3">
      <c r="A11" s="10">
        <v>7</v>
      </c>
      <c r="B11" s="11" t="s">
        <v>20</v>
      </c>
      <c r="C11" s="54" t="s">
        <v>29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6"/>
    </row>
    <row r="12" spans="1:35" s="15" customFormat="1" ht="16.5" x14ac:dyDescent="0.3">
      <c r="A12" s="10">
        <v>8</v>
      </c>
      <c r="B12" s="11" t="s">
        <v>22</v>
      </c>
      <c r="C12" s="12"/>
      <c r="D12" s="13">
        <f t="shared" si="1"/>
        <v>0</v>
      </c>
      <c r="E12" s="14"/>
      <c r="F12" s="13">
        <f t="shared" si="2"/>
        <v>0</v>
      </c>
      <c r="G12" s="14"/>
      <c r="H12" s="13">
        <f t="shared" si="3"/>
        <v>0</v>
      </c>
      <c r="I12" s="12">
        <v>2</v>
      </c>
      <c r="J12" s="13">
        <f t="shared" si="4"/>
        <v>300</v>
      </c>
      <c r="K12" s="12"/>
      <c r="L12" s="13">
        <f t="shared" si="14"/>
        <v>0</v>
      </c>
      <c r="M12" s="12"/>
      <c r="N12" s="13">
        <f t="shared" si="5"/>
        <v>0</v>
      </c>
      <c r="O12" s="12"/>
      <c r="P12" s="13">
        <f t="shared" si="6"/>
        <v>0</v>
      </c>
      <c r="Q12" s="12">
        <v>1</v>
      </c>
      <c r="R12" s="13">
        <f>Q12*300*0.5</f>
        <v>150</v>
      </c>
      <c r="S12" s="14"/>
      <c r="T12" s="31">
        <f t="shared" si="8"/>
        <v>0</v>
      </c>
      <c r="U12" s="14"/>
      <c r="V12" s="31">
        <f t="shared" si="9"/>
        <v>0</v>
      </c>
      <c r="W12" s="14"/>
      <c r="X12" s="31">
        <f t="shared" si="10"/>
        <v>0</v>
      </c>
      <c r="Y12" s="14"/>
      <c r="Z12" s="31">
        <f t="shared" si="11"/>
        <v>0</v>
      </c>
      <c r="AA12" s="12">
        <v>1</v>
      </c>
      <c r="AB12" s="31">
        <f t="shared" ref="AB12:AD14" si="17">AA12*80</f>
        <v>80</v>
      </c>
      <c r="AC12" s="12"/>
      <c r="AD12" s="31">
        <f t="shared" si="17"/>
        <v>0</v>
      </c>
      <c r="AE12" s="14"/>
      <c r="AF12" s="31">
        <f t="shared" si="12"/>
        <v>0</v>
      </c>
      <c r="AG12" s="13">
        <f t="shared" ref="AG12:AG14" si="18">AF12+Z12+X12+V12+T12+R12+P12+N12+L12+J12+H12+F12+D12+AB12+AD12</f>
        <v>530</v>
      </c>
      <c r="AH12" s="13">
        <f t="shared" si="13"/>
        <v>15.899999999999999</v>
      </c>
    </row>
    <row r="13" spans="1:35" s="15" customFormat="1" ht="16.5" x14ac:dyDescent="0.3">
      <c r="A13" s="10">
        <v>9</v>
      </c>
      <c r="B13" s="11" t="s">
        <v>23</v>
      </c>
      <c r="C13" s="12"/>
      <c r="D13" s="13">
        <f t="shared" si="1"/>
        <v>0</v>
      </c>
      <c r="E13" s="14"/>
      <c r="F13" s="13">
        <f t="shared" si="2"/>
        <v>0</v>
      </c>
      <c r="G13" s="14"/>
      <c r="H13" s="13">
        <f t="shared" si="3"/>
        <v>0</v>
      </c>
      <c r="I13" s="12">
        <v>2</v>
      </c>
      <c r="J13" s="13">
        <f t="shared" si="4"/>
        <v>300</v>
      </c>
      <c r="K13" s="12"/>
      <c r="L13" s="13">
        <f t="shared" si="14"/>
        <v>0</v>
      </c>
      <c r="M13" s="12"/>
      <c r="N13" s="13">
        <f t="shared" si="5"/>
        <v>0</v>
      </c>
      <c r="O13" s="12"/>
      <c r="P13" s="13">
        <f t="shared" si="6"/>
        <v>0</v>
      </c>
      <c r="Q13" s="16">
        <v>1.5</v>
      </c>
      <c r="R13" s="13">
        <f>Q13*300*0.5</f>
        <v>225</v>
      </c>
      <c r="S13" s="14"/>
      <c r="T13" s="31">
        <f t="shared" si="8"/>
        <v>0</v>
      </c>
      <c r="U13" s="14"/>
      <c r="V13" s="31">
        <f t="shared" si="9"/>
        <v>0</v>
      </c>
      <c r="W13" s="14"/>
      <c r="X13" s="31">
        <f t="shared" si="10"/>
        <v>0</v>
      </c>
      <c r="Y13" s="14"/>
      <c r="Z13" s="31">
        <f t="shared" si="11"/>
        <v>0</v>
      </c>
      <c r="AA13" s="12"/>
      <c r="AB13" s="31">
        <f t="shared" si="17"/>
        <v>0</v>
      </c>
      <c r="AC13" s="12"/>
      <c r="AD13" s="31">
        <f t="shared" si="17"/>
        <v>0</v>
      </c>
      <c r="AE13" s="14"/>
      <c r="AF13" s="31">
        <f t="shared" si="12"/>
        <v>0</v>
      </c>
      <c r="AG13" s="13">
        <f t="shared" si="18"/>
        <v>525</v>
      </c>
      <c r="AH13" s="13">
        <f t="shared" si="13"/>
        <v>15.75</v>
      </c>
    </row>
    <row r="14" spans="1:35" s="15" customFormat="1" ht="16.5" x14ac:dyDescent="0.3">
      <c r="A14" s="10">
        <v>10</v>
      </c>
      <c r="B14" s="11" t="s">
        <v>24</v>
      </c>
      <c r="C14" s="12"/>
      <c r="D14" s="13">
        <f t="shared" si="1"/>
        <v>0</v>
      </c>
      <c r="E14" s="14"/>
      <c r="F14" s="13">
        <f t="shared" si="2"/>
        <v>0</v>
      </c>
      <c r="G14" s="14"/>
      <c r="H14" s="13">
        <f t="shared" si="3"/>
        <v>0</v>
      </c>
      <c r="I14" s="12">
        <v>1</v>
      </c>
      <c r="J14" s="13">
        <f t="shared" si="4"/>
        <v>150</v>
      </c>
      <c r="K14" s="12"/>
      <c r="L14" s="13">
        <f t="shared" si="14"/>
        <v>0</v>
      </c>
      <c r="M14" s="12"/>
      <c r="N14" s="13">
        <f t="shared" si="5"/>
        <v>0</v>
      </c>
      <c r="O14" s="12"/>
      <c r="P14" s="13">
        <f t="shared" si="6"/>
        <v>0</v>
      </c>
      <c r="Q14" s="12"/>
      <c r="R14" s="13">
        <f t="shared" si="7"/>
        <v>0</v>
      </c>
      <c r="S14" s="14"/>
      <c r="T14" s="31">
        <f t="shared" si="8"/>
        <v>0</v>
      </c>
      <c r="U14" s="14"/>
      <c r="V14" s="31">
        <f t="shared" si="9"/>
        <v>0</v>
      </c>
      <c r="W14" s="14"/>
      <c r="X14" s="31">
        <f t="shared" si="10"/>
        <v>0</v>
      </c>
      <c r="Y14" s="14"/>
      <c r="Z14" s="31">
        <f t="shared" si="11"/>
        <v>0</v>
      </c>
      <c r="AA14" s="12">
        <v>1</v>
      </c>
      <c r="AB14" s="31">
        <f t="shared" si="17"/>
        <v>80</v>
      </c>
      <c r="AC14" s="12"/>
      <c r="AD14" s="31">
        <f t="shared" si="17"/>
        <v>0</v>
      </c>
      <c r="AE14" s="14"/>
      <c r="AF14" s="31">
        <f t="shared" si="12"/>
        <v>0</v>
      </c>
      <c r="AG14" s="13">
        <f t="shared" si="18"/>
        <v>230</v>
      </c>
      <c r="AH14" s="13">
        <f t="shared" si="13"/>
        <v>6.8999999999999995</v>
      </c>
    </row>
    <row r="16" spans="1:35" s="19" customFormat="1" ht="17.25" x14ac:dyDescent="0.3">
      <c r="A16" s="23"/>
      <c r="B16" s="23"/>
      <c r="C16" s="20"/>
      <c r="D16" s="21">
        <f>SUM(D5:D14)</f>
        <v>0</v>
      </c>
      <c r="E16" s="21">
        <f t="shared" ref="E16:W16" si="19">SUM(E5:E14)</f>
        <v>0</v>
      </c>
      <c r="F16" s="21"/>
      <c r="G16" s="21">
        <f t="shared" si="19"/>
        <v>0</v>
      </c>
      <c r="H16" s="21"/>
      <c r="I16" s="21">
        <f t="shared" si="19"/>
        <v>11</v>
      </c>
      <c r="J16" s="21"/>
      <c r="K16" s="21">
        <f t="shared" si="19"/>
        <v>2</v>
      </c>
      <c r="L16" s="21"/>
      <c r="M16" s="21">
        <f t="shared" si="19"/>
        <v>1</v>
      </c>
      <c r="N16" s="21"/>
      <c r="O16" s="21">
        <f t="shared" si="19"/>
        <v>0</v>
      </c>
      <c r="P16" s="21"/>
      <c r="Q16" s="27">
        <f t="shared" si="19"/>
        <v>4.5</v>
      </c>
      <c r="R16" s="21"/>
      <c r="S16" s="21">
        <f t="shared" si="19"/>
        <v>0</v>
      </c>
      <c r="T16" s="21"/>
      <c r="U16" s="21">
        <f t="shared" si="19"/>
        <v>0</v>
      </c>
      <c r="V16" s="21"/>
      <c r="W16" s="21">
        <f t="shared" si="19"/>
        <v>0</v>
      </c>
      <c r="X16" s="21"/>
      <c r="Y16" s="21">
        <f>SUM(Y6:Y14)*2</f>
        <v>0</v>
      </c>
      <c r="Z16" s="21"/>
      <c r="AA16" s="21"/>
      <c r="AB16" s="21"/>
      <c r="AC16" s="21"/>
      <c r="AD16" s="21"/>
      <c r="AE16" s="22"/>
      <c r="AF16" s="29"/>
      <c r="AG16" s="20" t="s">
        <v>14</v>
      </c>
      <c r="AH16" s="32">
        <f>SUM(D16:AF16)</f>
        <v>18.5</v>
      </c>
      <c r="AI16" s="26" t="s">
        <v>36</v>
      </c>
    </row>
    <row r="21" spans="14:14" x14ac:dyDescent="0.25">
      <c r="N21" s="15"/>
    </row>
  </sheetData>
  <mergeCells count="3">
    <mergeCell ref="A1:AH1"/>
    <mergeCell ref="C11:AH11"/>
    <mergeCell ref="C7:AH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3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>
        <v>1</v>
      </c>
      <c r="N5" s="13">
        <f>M5*300*0.5</f>
        <v>150</v>
      </c>
      <c r="O5" s="14"/>
      <c r="P5" s="13">
        <f>O5*300*0.5</f>
        <v>0</v>
      </c>
      <c r="Q5" s="14"/>
      <c r="R5" s="13">
        <f>Q5*300*0.5</f>
        <v>0</v>
      </c>
      <c r="S5" s="12">
        <v>1</v>
      </c>
      <c r="T5" s="13">
        <f>S5*300*0.5</f>
        <v>150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>
        <v>1</v>
      </c>
      <c r="AH5" s="13">
        <f>AG5*850*0.5</f>
        <v>425</v>
      </c>
      <c r="AI5" s="12"/>
      <c r="AJ5" s="31">
        <f t="shared" ref="AJ5:AJ14" si="4">AI5*80</f>
        <v>0</v>
      </c>
      <c r="AK5" s="12"/>
      <c r="AL5" s="31">
        <f>AK5*50</f>
        <v>0</v>
      </c>
      <c r="AM5" s="12">
        <v>2</v>
      </c>
      <c r="AN5" s="31">
        <f>AM5*15</f>
        <v>30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905</v>
      </c>
      <c r="AR5" s="13">
        <f>AQ5*0.03</f>
        <v>27.15</v>
      </c>
    </row>
    <row r="6" spans="1:45" s="15" customFormat="1" ht="16.5" x14ac:dyDescent="0.3">
      <c r="A6" s="10">
        <v>2</v>
      </c>
      <c r="B6" s="11" t="s">
        <v>15</v>
      </c>
      <c r="C6" s="12">
        <v>3</v>
      </c>
      <c r="D6" s="13">
        <f>C6*50</f>
        <v>150</v>
      </c>
      <c r="E6" s="12"/>
      <c r="F6" s="13">
        <f>E6*50</f>
        <v>0</v>
      </c>
      <c r="G6" s="12">
        <v>1</v>
      </c>
      <c r="H6" s="13">
        <f>G6*250</f>
        <v>250</v>
      </c>
      <c r="I6" s="43">
        <v>1</v>
      </c>
      <c r="J6" s="13">
        <f t="shared" ref="J6:J14" si="7">I6*300*0.5</f>
        <v>150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>
        <v>2</v>
      </c>
      <c r="T6" s="13">
        <f>S6*300*0.5</f>
        <v>300</v>
      </c>
      <c r="U6" s="12"/>
      <c r="V6" s="13">
        <f t="shared" si="1"/>
        <v>0</v>
      </c>
      <c r="W6" s="12">
        <v>1</v>
      </c>
      <c r="X6" s="13">
        <f>W6*550*0.5</f>
        <v>275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>
        <v>2</v>
      </c>
      <c r="AJ6" s="31">
        <f t="shared" si="4"/>
        <v>160</v>
      </c>
      <c r="AK6" s="12"/>
      <c r="AL6" s="31">
        <f t="shared" ref="AL6:AL14" si="8">AK6*50</f>
        <v>0</v>
      </c>
      <c r="AM6" s="12">
        <v>1</v>
      </c>
      <c r="AN6" s="31">
        <f t="shared" ref="AN6:AN14" si="9">AM6*15</f>
        <v>15</v>
      </c>
      <c r="AO6" s="14"/>
      <c r="AP6" s="31">
        <f t="shared" si="5"/>
        <v>0</v>
      </c>
      <c r="AQ6" s="13">
        <f t="shared" si="6"/>
        <v>1300</v>
      </c>
      <c r="AR6" s="13">
        <f t="shared" ref="AR6:AR14" si="10">AQ6*0.03</f>
        <v>39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>
        <v>1</v>
      </c>
      <c r="H7" s="13">
        <f>G7*250</f>
        <v>250</v>
      </c>
      <c r="I7" s="12"/>
      <c r="J7" s="13">
        <f t="shared" si="7"/>
        <v>0</v>
      </c>
      <c r="K7" s="12"/>
      <c r="L7" s="13">
        <f t="shared" si="0"/>
        <v>0</v>
      </c>
      <c r="M7" s="12">
        <v>1</v>
      </c>
      <c r="N7" s="13">
        <f>M7*300*0.5</f>
        <v>150</v>
      </c>
      <c r="O7" s="14">
        <v>1</v>
      </c>
      <c r="P7" s="13">
        <f>O7*300*0.5</f>
        <v>150</v>
      </c>
      <c r="Q7" s="14"/>
      <c r="R7" s="13">
        <f>Q7*300*0.5</f>
        <v>0</v>
      </c>
      <c r="S7" s="12"/>
      <c r="T7" s="13">
        <f>S7*300*0.5</f>
        <v>0</v>
      </c>
      <c r="U7" s="12"/>
      <c r="V7" s="13">
        <f>U7*50</f>
        <v>0</v>
      </c>
      <c r="W7" s="12">
        <v>1</v>
      </c>
      <c r="X7" s="13">
        <f>W7*550*0.5</f>
        <v>275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>
        <v>1</v>
      </c>
      <c r="AH7" s="13">
        <f>AG7*850*0.5</f>
        <v>425</v>
      </c>
      <c r="AI7" s="31"/>
      <c r="AJ7" s="31">
        <f t="shared" si="4"/>
        <v>0</v>
      </c>
      <c r="AK7" s="13"/>
      <c r="AL7" s="31">
        <f t="shared" si="8"/>
        <v>0</v>
      </c>
      <c r="AM7" s="31">
        <v>2</v>
      </c>
      <c r="AN7" s="31">
        <f t="shared" si="9"/>
        <v>30</v>
      </c>
      <c r="AO7" s="13"/>
      <c r="AP7" s="31">
        <f t="shared" si="5"/>
        <v>0</v>
      </c>
      <c r="AQ7" s="13">
        <f t="shared" si="6"/>
        <v>1280</v>
      </c>
      <c r="AR7" s="13">
        <f t="shared" si="10"/>
        <v>38.4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>
        <v>1</v>
      </c>
      <c r="H8" s="13">
        <f>G8*250</f>
        <v>250</v>
      </c>
      <c r="I8" s="12">
        <v>1</v>
      </c>
      <c r="J8" s="13">
        <f t="shared" si="7"/>
        <v>150</v>
      </c>
      <c r="K8" s="12"/>
      <c r="L8" s="13">
        <f t="shared" si="0"/>
        <v>0</v>
      </c>
      <c r="M8" s="12">
        <v>2</v>
      </c>
      <c r="N8" s="13">
        <f>M8*300*0.5</f>
        <v>300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>
        <v>1</v>
      </c>
      <c r="V8" s="13">
        <f t="shared" ref="V8:V14" si="11">U8*50</f>
        <v>50</v>
      </c>
      <c r="W8" s="14">
        <v>1</v>
      </c>
      <c r="X8" s="13">
        <f>W8*550*0.5</f>
        <v>275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>
        <v>1</v>
      </c>
      <c r="AN8" s="31">
        <f t="shared" si="9"/>
        <v>15</v>
      </c>
      <c r="AO8" s="14"/>
      <c r="AP8" s="31">
        <f t="shared" si="5"/>
        <v>0</v>
      </c>
      <c r="AQ8" s="13">
        <f t="shared" si="6"/>
        <v>1040</v>
      </c>
      <c r="AR8" s="13">
        <f t="shared" si="10"/>
        <v>31.2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7"/>
        <v>0</v>
      </c>
      <c r="K9" s="12"/>
      <c r="L9" s="13">
        <f t="shared" si="0"/>
        <v>0</v>
      </c>
      <c r="M9" s="12">
        <v>1</v>
      </c>
      <c r="N9" s="13">
        <f>M9*300*0.5</f>
        <v>150</v>
      </c>
      <c r="O9" s="14"/>
      <c r="P9" s="13">
        <f>O9*300*0.5</f>
        <v>0</v>
      </c>
      <c r="Q9" s="14"/>
      <c r="R9" s="13">
        <f>Q9*300*0.5</f>
        <v>0</v>
      </c>
      <c r="S9" s="16">
        <v>1</v>
      </c>
      <c r="T9" s="13">
        <f>S9*300*0.5</f>
        <v>150</v>
      </c>
      <c r="U9" s="12"/>
      <c r="V9" s="13">
        <f t="shared" si="11"/>
        <v>0</v>
      </c>
      <c r="W9" s="14"/>
      <c r="X9" s="13">
        <f>W9*550*0.5</f>
        <v>0</v>
      </c>
      <c r="Y9" s="14">
        <v>1</v>
      </c>
      <c r="Z9" s="13">
        <f>Y9*650*0.5</f>
        <v>325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1050</v>
      </c>
      <c r="AR9" s="13">
        <f t="shared" si="10"/>
        <v>31.5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>
        <v>1</v>
      </c>
      <c r="J10" s="13">
        <f t="shared" si="7"/>
        <v>150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>
        <v>3</v>
      </c>
      <c r="T10" s="13">
        <f t="shared" ref="T10:T14" si="19">S10*300*0.5</f>
        <v>450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2">
        <v>1</v>
      </c>
      <c r="AJ10" s="31">
        <f t="shared" si="4"/>
        <v>80</v>
      </c>
      <c r="AK10" s="12"/>
      <c r="AL10" s="31">
        <f t="shared" si="8"/>
        <v>0</v>
      </c>
      <c r="AM10" s="12"/>
      <c r="AN10" s="31">
        <f t="shared" si="9"/>
        <v>0</v>
      </c>
      <c r="AO10" s="14"/>
      <c r="AP10" s="31">
        <f t="shared" si="5"/>
        <v>0</v>
      </c>
      <c r="AQ10" s="13">
        <f t="shared" si="6"/>
        <v>680</v>
      </c>
      <c r="AR10" s="13">
        <f t="shared" si="10"/>
        <v>20.399999999999999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>
        <v>2</v>
      </c>
      <c r="J11" s="13">
        <f t="shared" si="7"/>
        <v>300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>
        <v>2</v>
      </c>
      <c r="T11" s="13">
        <f t="shared" si="19"/>
        <v>300</v>
      </c>
      <c r="U11" s="12"/>
      <c r="V11" s="13">
        <f t="shared" si="11"/>
        <v>0</v>
      </c>
      <c r="W11" s="14">
        <v>1</v>
      </c>
      <c r="X11" s="13">
        <f t="shared" si="20"/>
        <v>275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/>
      <c r="AH11" s="13">
        <f t="shared" si="23"/>
        <v>0</v>
      </c>
      <c r="AI11" s="12">
        <v>2</v>
      </c>
      <c r="AJ11" s="31">
        <f t="shared" si="4"/>
        <v>160</v>
      </c>
      <c r="AK11" s="12"/>
      <c r="AL11" s="31">
        <f t="shared" si="8"/>
        <v>0</v>
      </c>
      <c r="AM11" s="12"/>
      <c r="AN11" s="31">
        <f t="shared" si="9"/>
        <v>0</v>
      </c>
      <c r="AO11" s="14"/>
      <c r="AP11" s="31">
        <f t="shared" si="5"/>
        <v>0</v>
      </c>
      <c r="AQ11" s="13">
        <f t="shared" si="6"/>
        <v>1035</v>
      </c>
      <c r="AR11" s="13">
        <f t="shared" si="10"/>
        <v>31.049999999999997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>
        <v>1</v>
      </c>
      <c r="H12" s="13">
        <f t="shared" si="15"/>
        <v>250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>
        <v>2</v>
      </c>
      <c r="T12" s="13">
        <f t="shared" si="19"/>
        <v>300</v>
      </c>
      <c r="U12" s="12"/>
      <c r="V12" s="13">
        <f t="shared" si="11"/>
        <v>0</v>
      </c>
      <c r="W12" s="14">
        <v>1</v>
      </c>
      <c r="X12" s="13">
        <f t="shared" si="20"/>
        <v>275</v>
      </c>
      <c r="Y12" s="14"/>
      <c r="Z12" s="13">
        <f t="shared" si="21"/>
        <v>0</v>
      </c>
      <c r="AA12" s="12">
        <v>1</v>
      </c>
      <c r="AB12" s="13">
        <f t="shared" si="2"/>
        <v>375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2"/>
      <c r="AJ12" s="31">
        <f t="shared" si="4"/>
        <v>0</v>
      </c>
      <c r="AK12" s="12"/>
      <c r="AL12" s="31">
        <f t="shared" si="8"/>
        <v>0</v>
      </c>
      <c r="AM12" s="12">
        <v>2</v>
      </c>
      <c r="AN12" s="31">
        <f t="shared" si="9"/>
        <v>30</v>
      </c>
      <c r="AO12" s="14"/>
      <c r="AP12" s="31">
        <f t="shared" si="5"/>
        <v>0</v>
      </c>
      <c r="AQ12" s="13">
        <f t="shared" si="6"/>
        <v>1230</v>
      </c>
      <c r="AR12" s="13">
        <f t="shared" si="10"/>
        <v>36.9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7"/>
        <v>0</v>
      </c>
      <c r="K13" s="12"/>
      <c r="L13" s="13">
        <f t="shared" si="0"/>
        <v>0</v>
      </c>
      <c r="M13" s="12">
        <v>1</v>
      </c>
      <c r="N13" s="13">
        <f t="shared" si="16"/>
        <v>150</v>
      </c>
      <c r="O13" s="14"/>
      <c r="P13" s="13">
        <f t="shared" si="17"/>
        <v>0</v>
      </c>
      <c r="Q13" s="14"/>
      <c r="R13" s="13">
        <f t="shared" si="18"/>
        <v>0</v>
      </c>
      <c r="S13" s="12">
        <v>1</v>
      </c>
      <c r="T13" s="13">
        <f t="shared" si="19"/>
        <v>150</v>
      </c>
      <c r="U13" s="12">
        <v>1</v>
      </c>
      <c r="V13" s="13">
        <f t="shared" si="11"/>
        <v>50</v>
      </c>
      <c r="W13" s="14">
        <v>1</v>
      </c>
      <c r="X13" s="13">
        <f t="shared" si="20"/>
        <v>275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625</v>
      </c>
      <c r="AR13" s="13">
        <f t="shared" si="10"/>
        <v>18.75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>
        <v>1</v>
      </c>
      <c r="H14" s="13">
        <f t="shared" si="15"/>
        <v>250</v>
      </c>
      <c r="I14" s="12"/>
      <c r="J14" s="13">
        <f t="shared" si="7"/>
        <v>0</v>
      </c>
      <c r="K14" s="12"/>
      <c r="L14" s="13">
        <f>K14*100*0.5</f>
        <v>0</v>
      </c>
      <c r="M14" s="12">
        <v>1</v>
      </c>
      <c r="N14" s="13">
        <f t="shared" si="16"/>
        <v>150</v>
      </c>
      <c r="O14" s="14"/>
      <c r="P14" s="13">
        <f t="shared" si="17"/>
        <v>0</v>
      </c>
      <c r="Q14" s="14"/>
      <c r="R14" s="13">
        <f t="shared" si="18"/>
        <v>0</v>
      </c>
      <c r="S14" s="16"/>
      <c r="T14" s="13">
        <f t="shared" si="19"/>
        <v>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>
        <v>1</v>
      </c>
      <c r="AB14" s="13">
        <f t="shared" si="2"/>
        <v>375</v>
      </c>
      <c r="AC14" s="12"/>
      <c r="AD14" s="13">
        <f t="shared" si="22"/>
        <v>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>
        <v>1</v>
      </c>
      <c r="AJ14" s="31">
        <f t="shared" si="4"/>
        <v>80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1295</v>
      </c>
      <c r="AR14" s="13">
        <f t="shared" si="10"/>
        <v>38.85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3</v>
      </c>
      <c r="D16" s="21">
        <f>SUM(D5:D14)</f>
        <v>150</v>
      </c>
      <c r="E16" s="21">
        <f t="shared" si="24"/>
        <v>0</v>
      </c>
      <c r="F16" s="21"/>
      <c r="G16" s="21">
        <f t="shared" si="24"/>
        <v>5</v>
      </c>
      <c r="H16" s="21"/>
      <c r="I16" s="21">
        <f>SUM(I5:I14)</f>
        <v>6</v>
      </c>
      <c r="J16" s="21"/>
      <c r="K16" s="21">
        <f>SUM(K5:K14)</f>
        <v>0</v>
      </c>
      <c r="L16" s="21"/>
      <c r="M16" s="21">
        <f t="shared" si="24"/>
        <v>7</v>
      </c>
      <c r="N16" s="21"/>
      <c r="O16" s="21">
        <f t="shared" si="24"/>
        <v>1</v>
      </c>
      <c r="P16" s="21"/>
      <c r="Q16" s="21">
        <f t="shared" si="24"/>
        <v>0</v>
      </c>
      <c r="R16" s="21"/>
      <c r="S16" s="21">
        <f>SUM(S5:S14)</f>
        <v>12</v>
      </c>
      <c r="T16" s="21"/>
      <c r="U16" s="21">
        <f t="shared" ref="U16" si="25">SUM(U5:U14)</f>
        <v>2</v>
      </c>
      <c r="V16" s="21"/>
      <c r="W16" s="21">
        <f t="shared" si="24"/>
        <v>6</v>
      </c>
      <c r="X16" s="21"/>
      <c r="Y16" s="21">
        <f t="shared" si="24"/>
        <v>1</v>
      </c>
      <c r="Z16" s="21"/>
      <c r="AA16" s="21">
        <f t="shared" si="24"/>
        <v>2</v>
      </c>
      <c r="AB16" s="21"/>
      <c r="AC16" s="21">
        <v>0</v>
      </c>
      <c r="AD16" s="21"/>
      <c r="AE16" s="21">
        <v>0</v>
      </c>
      <c r="AF16" s="21"/>
      <c r="AG16" s="21">
        <f>SUM(AG6:AG14)*2</f>
        <v>6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48</v>
      </c>
      <c r="AS16" s="26" t="s">
        <v>36</v>
      </c>
    </row>
    <row r="18" spans="2:40" x14ac:dyDescent="0.25">
      <c r="B18" s="9" t="s">
        <v>43</v>
      </c>
    </row>
    <row r="20" spans="2:40" x14ac:dyDescent="0.25">
      <c r="B20" s="1" t="s">
        <v>16</v>
      </c>
    </row>
    <row r="21" spans="2:40" x14ac:dyDescent="0.25">
      <c r="B21" s="1" t="s">
        <v>19</v>
      </c>
    </row>
    <row r="22" spans="2:40" x14ac:dyDescent="0.25">
      <c r="B22" s="1" t="s">
        <v>17</v>
      </c>
    </row>
    <row r="23" spans="2:40" x14ac:dyDescent="0.25">
      <c r="AN23" s="1">
        <f>275*0.03</f>
        <v>8.25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>
        <v>1</v>
      </c>
      <c r="R5" s="13">
        <f>Q5*300*0.5</f>
        <v>150</v>
      </c>
      <c r="S5" s="12"/>
      <c r="T5" s="13">
        <f>S5*300*0.5</f>
        <v>0</v>
      </c>
      <c r="U5" s="12">
        <v>1</v>
      </c>
      <c r="V5" s="13">
        <f t="shared" ref="V5:V6" si="1">U5*50</f>
        <v>50</v>
      </c>
      <c r="W5" s="14"/>
      <c r="X5" s="13">
        <f>W5*550*0.5</f>
        <v>0</v>
      </c>
      <c r="Y5" s="14"/>
      <c r="Z5" s="13">
        <f>Y5*650*0.5</f>
        <v>0</v>
      </c>
      <c r="AA5" s="12">
        <v>1</v>
      </c>
      <c r="AB5" s="13">
        <f t="shared" ref="AB5:AB14" si="2">AA5*750*0.5</f>
        <v>375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>
        <v>1</v>
      </c>
      <c r="AN5" s="31">
        <f>AM5*15</f>
        <v>15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740</v>
      </c>
      <c r="AR5" s="13">
        <f>AQ5*0.03</f>
        <v>22.2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2</v>
      </c>
      <c r="J6" s="13">
        <f t="shared" ref="J6:J14" si="7">I6*300*0.5</f>
        <v>300</v>
      </c>
      <c r="K6" s="12"/>
      <c r="L6" s="13">
        <f t="shared" si="0"/>
        <v>0</v>
      </c>
      <c r="M6" s="12">
        <v>1</v>
      </c>
      <c r="N6" s="13">
        <f>M6*300*0.5</f>
        <v>150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>
        <v>1</v>
      </c>
      <c r="AH6" s="13">
        <f>AG6*850*0.5</f>
        <v>425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>
        <v>1</v>
      </c>
      <c r="AN6" s="31">
        <f t="shared" ref="AN6:AN14" si="9">AM6*15</f>
        <v>15</v>
      </c>
      <c r="AO6" s="14"/>
      <c r="AP6" s="31">
        <f t="shared" si="5"/>
        <v>0</v>
      </c>
      <c r="AQ6" s="13">
        <f t="shared" si="6"/>
        <v>890</v>
      </c>
      <c r="AR6" s="13">
        <f t="shared" ref="AR6:AR14" si="10">AQ6*0.03</f>
        <v>26.7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>
        <v>1</v>
      </c>
      <c r="H7" s="13">
        <f>G7*250</f>
        <v>250</v>
      </c>
      <c r="I7" s="16">
        <v>1.5</v>
      </c>
      <c r="J7" s="13">
        <f t="shared" si="7"/>
        <v>225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/>
      <c r="T7" s="13">
        <f>S7*300*0.5</f>
        <v>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>
        <v>1</v>
      </c>
      <c r="AH7" s="13">
        <f>AG7*850*0.5</f>
        <v>425</v>
      </c>
      <c r="AI7" s="31">
        <v>1</v>
      </c>
      <c r="AJ7" s="31">
        <f t="shared" si="4"/>
        <v>80</v>
      </c>
      <c r="AK7" s="13"/>
      <c r="AL7" s="31">
        <f t="shared" si="8"/>
        <v>0</v>
      </c>
      <c r="AM7" s="31">
        <v>1</v>
      </c>
      <c r="AN7" s="31">
        <f t="shared" si="9"/>
        <v>15</v>
      </c>
      <c r="AO7" s="13"/>
      <c r="AP7" s="31">
        <f t="shared" si="5"/>
        <v>0</v>
      </c>
      <c r="AQ7" s="13">
        <f t="shared" si="6"/>
        <v>1370</v>
      </c>
      <c r="AR7" s="13">
        <f t="shared" si="10"/>
        <v>41.1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6">
        <v>1.5</v>
      </c>
      <c r="J8" s="13">
        <f t="shared" si="7"/>
        <v>225</v>
      </c>
      <c r="K8" s="12">
        <v>1</v>
      </c>
      <c r="L8" s="13">
        <f t="shared" si="0"/>
        <v>50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1</v>
      </c>
      <c r="T8" s="13">
        <f>S8*300*0.5</f>
        <v>150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>
        <v>2</v>
      </c>
      <c r="AB8" s="13">
        <f t="shared" si="2"/>
        <v>750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>
        <v>2</v>
      </c>
      <c r="AJ8" s="31">
        <f t="shared" si="4"/>
        <v>160</v>
      </c>
      <c r="AK8" s="12"/>
      <c r="AL8" s="31">
        <f t="shared" si="8"/>
        <v>0</v>
      </c>
      <c r="AM8" s="12">
        <v>2</v>
      </c>
      <c r="AN8" s="31">
        <f t="shared" si="9"/>
        <v>30</v>
      </c>
      <c r="AO8" s="14"/>
      <c r="AP8" s="31">
        <f t="shared" si="5"/>
        <v>0</v>
      </c>
      <c r="AQ8" s="13">
        <f t="shared" si="6"/>
        <v>1365</v>
      </c>
      <c r="AR8" s="13">
        <f t="shared" si="10"/>
        <v>40.949999999999996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>
        <v>1</v>
      </c>
      <c r="T9" s="13">
        <f>S9*300*0.5</f>
        <v>150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>
        <v>1</v>
      </c>
      <c r="AB9" s="13">
        <f t="shared" si="2"/>
        <v>375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8"/>
        <v>0</v>
      </c>
      <c r="AM9" s="12">
        <v>2</v>
      </c>
      <c r="AN9" s="31">
        <f t="shared" si="9"/>
        <v>30</v>
      </c>
      <c r="AO9" s="14"/>
      <c r="AP9" s="31">
        <f t="shared" si="5"/>
        <v>0</v>
      </c>
      <c r="AQ9" s="13">
        <f t="shared" si="6"/>
        <v>980</v>
      </c>
      <c r="AR9" s="13">
        <f t="shared" si="10"/>
        <v>29.4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>
        <v>1</v>
      </c>
      <c r="H10" s="13">
        <f t="shared" ref="H10:H14" si="15">G10*250</f>
        <v>250</v>
      </c>
      <c r="I10" s="12"/>
      <c r="J10" s="13">
        <f t="shared" si="7"/>
        <v>0</v>
      </c>
      <c r="K10" s="12"/>
      <c r="L10" s="13">
        <f t="shared" si="0"/>
        <v>0</v>
      </c>
      <c r="M10" s="12">
        <v>1</v>
      </c>
      <c r="N10" s="13">
        <f t="shared" ref="N10:N14" si="16">M10*300*0.5</f>
        <v>150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/>
      <c r="T10" s="13">
        <f t="shared" ref="T10:T14" si="19">S10*300*0.5</f>
        <v>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>
        <v>1</v>
      </c>
      <c r="AH10" s="13">
        <f t="shared" ref="AH10:AH14" si="23">AG10*850*0.5</f>
        <v>425</v>
      </c>
      <c r="AI10" s="12"/>
      <c r="AJ10" s="31">
        <f t="shared" si="4"/>
        <v>0</v>
      </c>
      <c r="AK10" s="12"/>
      <c r="AL10" s="31">
        <f t="shared" si="8"/>
        <v>0</v>
      </c>
      <c r="AM10" s="12">
        <v>1</v>
      </c>
      <c r="AN10" s="31">
        <f t="shared" si="9"/>
        <v>15</v>
      </c>
      <c r="AO10" s="14"/>
      <c r="AP10" s="31">
        <f t="shared" si="5"/>
        <v>0</v>
      </c>
      <c r="AQ10" s="13">
        <f t="shared" si="6"/>
        <v>840</v>
      </c>
      <c r="AR10" s="13">
        <f t="shared" si="10"/>
        <v>25.2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>
        <v>1</v>
      </c>
      <c r="H11" s="13">
        <f t="shared" si="15"/>
        <v>250</v>
      </c>
      <c r="I11" s="12">
        <v>1</v>
      </c>
      <c r="J11" s="13">
        <f t="shared" si="7"/>
        <v>150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>
        <v>1</v>
      </c>
      <c r="T11" s="13">
        <f t="shared" si="19"/>
        <v>150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>
        <v>1</v>
      </c>
      <c r="AH11" s="13">
        <f t="shared" si="23"/>
        <v>425</v>
      </c>
      <c r="AI11" s="12"/>
      <c r="AJ11" s="31">
        <f t="shared" si="4"/>
        <v>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990</v>
      </c>
      <c r="AR11" s="13">
        <f t="shared" si="10"/>
        <v>29.7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>
        <v>2</v>
      </c>
      <c r="F12" s="13">
        <f t="shared" si="14"/>
        <v>100</v>
      </c>
      <c r="G12" s="12"/>
      <c r="H12" s="13">
        <f t="shared" si="15"/>
        <v>0</v>
      </c>
      <c r="I12" s="12">
        <v>1</v>
      </c>
      <c r="J12" s="13">
        <f t="shared" si="7"/>
        <v>150</v>
      </c>
      <c r="K12" s="12"/>
      <c r="L12" s="13">
        <f t="shared" si="0"/>
        <v>0</v>
      </c>
      <c r="M12" s="12">
        <v>2</v>
      </c>
      <c r="N12" s="13">
        <f t="shared" si="16"/>
        <v>300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2"/>
      <c r="AJ12" s="31">
        <f t="shared" si="4"/>
        <v>0</v>
      </c>
      <c r="AK12" s="12"/>
      <c r="AL12" s="31">
        <f t="shared" si="8"/>
        <v>0</v>
      </c>
      <c r="AM12" s="12"/>
      <c r="AN12" s="31">
        <f t="shared" si="9"/>
        <v>0</v>
      </c>
      <c r="AO12" s="14"/>
      <c r="AP12" s="31">
        <f t="shared" si="5"/>
        <v>0</v>
      </c>
      <c r="AQ12" s="13">
        <f t="shared" si="6"/>
        <v>550</v>
      </c>
      <c r="AR12" s="13">
        <f t="shared" si="10"/>
        <v>16.5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>
        <v>2</v>
      </c>
      <c r="J13" s="13">
        <f t="shared" si="7"/>
        <v>300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>
        <v>1</v>
      </c>
      <c r="AJ13" s="31">
        <f t="shared" si="4"/>
        <v>80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380</v>
      </c>
      <c r="AR13" s="13">
        <f t="shared" si="10"/>
        <v>11.4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>
        <v>2</v>
      </c>
      <c r="H14" s="13">
        <f t="shared" si="15"/>
        <v>500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1</v>
      </c>
      <c r="T14" s="13">
        <f t="shared" si="19"/>
        <v>150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/>
      <c r="AH14" s="13">
        <f t="shared" si="23"/>
        <v>0</v>
      </c>
      <c r="AI14" s="12"/>
      <c r="AJ14" s="31">
        <f t="shared" si="4"/>
        <v>0</v>
      </c>
      <c r="AK14" s="12"/>
      <c r="AL14" s="31">
        <f t="shared" si="8"/>
        <v>0</v>
      </c>
      <c r="AM14" s="12"/>
      <c r="AN14" s="31">
        <f t="shared" si="9"/>
        <v>0</v>
      </c>
      <c r="AO14" s="14"/>
      <c r="AP14" s="31">
        <f t="shared" si="5"/>
        <v>0</v>
      </c>
      <c r="AQ14" s="13">
        <f t="shared" si="6"/>
        <v>650</v>
      </c>
      <c r="AR14" s="13">
        <f t="shared" si="10"/>
        <v>19.5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0</v>
      </c>
      <c r="D16" s="21">
        <f>SUM(D5:D14)</f>
        <v>0</v>
      </c>
      <c r="E16" s="21">
        <f t="shared" si="24"/>
        <v>2</v>
      </c>
      <c r="F16" s="21"/>
      <c r="G16" s="21">
        <f t="shared" si="24"/>
        <v>5</v>
      </c>
      <c r="H16" s="21"/>
      <c r="I16" s="21">
        <f>SUM(I5:I14)</f>
        <v>10</v>
      </c>
      <c r="J16" s="21"/>
      <c r="K16" s="21">
        <f>SUM(K5:K14)</f>
        <v>1</v>
      </c>
      <c r="L16" s="21"/>
      <c r="M16" s="21">
        <f t="shared" si="24"/>
        <v>4</v>
      </c>
      <c r="N16" s="21"/>
      <c r="O16" s="21">
        <f t="shared" si="24"/>
        <v>0</v>
      </c>
      <c r="P16" s="21"/>
      <c r="Q16" s="21">
        <f t="shared" si="24"/>
        <v>1</v>
      </c>
      <c r="R16" s="21"/>
      <c r="S16" s="21">
        <f>SUM(S5:S14)</f>
        <v>4</v>
      </c>
      <c r="T16" s="21"/>
      <c r="U16" s="21">
        <f t="shared" ref="U16" si="25">SUM(U5:U14)</f>
        <v>1</v>
      </c>
      <c r="V16" s="21"/>
      <c r="W16" s="21">
        <f t="shared" si="24"/>
        <v>0</v>
      </c>
      <c r="X16" s="21"/>
      <c r="Y16" s="21">
        <f t="shared" si="24"/>
        <v>0</v>
      </c>
      <c r="Z16" s="21"/>
      <c r="AA16" s="21">
        <f t="shared" si="24"/>
        <v>5</v>
      </c>
      <c r="AB16" s="21"/>
      <c r="AC16" s="21">
        <v>0</v>
      </c>
      <c r="AD16" s="21"/>
      <c r="AE16" s="21">
        <v>0</v>
      </c>
      <c r="AF16" s="21"/>
      <c r="AG16" s="21">
        <f>SUM(AG6:AG14)*2</f>
        <v>10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43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x14ac:dyDescent="0.25">
      <c r="B18" s="9" t="s">
        <v>32</v>
      </c>
    </row>
    <row r="20" spans="1:45" x14ac:dyDescent="0.25">
      <c r="B20" s="1" t="s">
        <v>21</v>
      </c>
    </row>
    <row r="21" spans="1:45" x14ac:dyDescent="0.25">
      <c r="B21" s="1" t="s">
        <v>30</v>
      </c>
    </row>
    <row r="22" spans="1:45" x14ac:dyDescent="0.25">
      <c r="B22" s="1" t="s">
        <v>24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3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2</v>
      </c>
      <c r="J5" s="13">
        <f>I5*300*0.5</f>
        <v>300</v>
      </c>
      <c r="K5" s="12"/>
      <c r="L5" s="13">
        <f t="shared" ref="L5:L13" si="0">K5*100*0.5</f>
        <v>0</v>
      </c>
      <c r="M5" s="12">
        <v>2</v>
      </c>
      <c r="N5" s="13">
        <f>M5*300*0.5</f>
        <v>300</v>
      </c>
      <c r="O5" s="14"/>
      <c r="P5" s="13">
        <f>O5*300*0.5</f>
        <v>0</v>
      </c>
      <c r="Q5" s="14"/>
      <c r="R5" s="13">
        <f>Q5*300*0.5</f>
        <v>0</v>
      </c>
      <c r="S5" s="12">
        <v>1</v>
      </c>
      <c r="T5" s="13">
        <f>S5*300*0.5</f>
        <v>150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>
        <v>1</v>
      </c>
      <c r="AH5" s="13">
        <f>AG5*850*0.5</f>
        <v>425</v>
      </c>
      <c r="AI5" s="12">
        <v>1</v>
      </c>
      <c r="AJ5" s="31">
        <f t="shared" ref="AJ5:AJ14" si="4">AI5*80</f>
        <v>80</v>
      </c>
      <c r="AK5" s="12"/>
      <c r="AL5" s="31">
        <f>AK5*50</f>
        <v>0</v>
      </c>
      <c r="AM5" s="12">
        <v>1</v>
      </c>
      <c r="AN5" s="31">
        <f>AM5*15</f>
        <v>15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1270</v>
      </c>
      <c r="AR5" s="13">
        <f>AQ5*0.03</f>
        <v>38.1</v>
      </c>
    </row>
    <row r="6" spans="1:45" s="15" customFormat="1" ht="16.5" x14ac:dyDescent="0.3">
      <c r="A6" s="10">
        <v>2</v>
      </c>
      <c r="B6" s="11" t="s">
        <v>15</v>
      </c>
      <c r="C6" s="12">
        <v>1</v>
      </c>
      <c r="D6" s="13">
        <f>C6*50</f>
        <v>50</v>
      </c>
      <c r="E6" s="12">
        <v>1</v>
      </c>
      <c r="F6" s="13">
        <f>E6*50</f>
        <v>50</v>
      </c>
      <c r="G6" s="12"/>
      <c r="H6" s="13">
        <f>G6*250</f>
        <v>0</v>
      </c>
      <c r="I6" s="43">
        <v>5</v>
      </c>
      <c r="J6" s="13">
        <f t="shared" ref="J6:J14" si="7">I6*300*0.5</f>
        <v>750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>
        <v>1</v>
      </c>
      <c r="AH6" s="13">
        <f>AG6*850*0.5</f>
        <v>425</v>
      </c>
      <c r="AI6" s="12">
        <v>1</v>
      </c>
      <c r="AJ6" s="31">
        <f t="shared" si="4"/>
        <v>80</v>
      </c>
      <c r="AK6" s="12"/>
      <c r="AL6" s="31">
        <f t="shared" ref="AL6:AL14" si="8">AK6*50</f>
        <v>0</v>
      </c>
      <c r="AM6" s="12">
        <v>1</v>
      </c>
      <c r="AN6" s="31">
        <f t="shared" ref="AN6:AN14" si="9">AM6*15</f>
        <v>15</v>
      </c>
      <c r="AO6" s="14"/>
      <c r="AP6" s="31">
        <f t="shared" si="5"/>
        <v>0</v>
      </c>
      <c r="AQ6" s="13">
        <f t="shared" si="6"/>
        <v>1370</v>
      </c>
      <c r="AR6" s="13">
        <f t="shared" ref="AR6:AR14" si="10">AQ6*0.03</f>
        <v>41.1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>
        <v>1</v>
      </c>
      <c r="J7" s="13">
        <f t="shared" si="7"/>
        <v>150</v>
      </c>
      <c r="K7" s="12"/>
      <c r="L7" s="13">
        <f t="shared" si="0"/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6">
        <v>4.5</v>
      </c>
      <c r="T7" s="13">
        <f>S7*300*0.5</f>
        <v>675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>
        <v>1</v>
      </c>
      <c r="AH7" s="13">
        <f>AG7*850*0.5</f>
        <v>425</v>
      </c>
      <c r="AI7" s="31"/>
      <c r="AJ7" s="31">
        <f t="shared" si="4"/>
        <v>0</v>
      </c>
      <c r="AK7" s="13"/>
      <c r="AL7" s="31">
        <f t="shared" si="8"/>
        <v>0</v>
      </c>
      <c r="AM7" s="31">
        <v>1</v>
      </c>
      <c r="AN7" s="31">
        <f t="shared" si="9"/>
        <v>15</v>
      </c>
      <c r="AO7" s="13"/>
      <c r="AP7" s="31">
        <f t="shared" si="5"/>
        <v>0</v>
      </c>
      <c r="AQ7" s="13">
        <f t="shared" si="6"/>
        <v>1415</v>
      </c>
      <c r="AR7" s="13">
        <f t="shared" si="10"/>
        <v>42.449999999999996</v>
      </c>
    </row>
    <row r="8" spans="1:45" s="15" customFormat="1" ht="16.5" x14ac:dyDescent="0.3">
      <c r="A8" s="10">
        <v>4</v>
      </c>
      <c r="B8" s="11" t="s">
        <v>20</v>
      </c>
      <c r="C8" s="12">
        <v>1</v>
      </c>
      <c r="D8" s="13">
        <f>C8*50</f>
        <v>50</v>
      </c>
      <c r="E8" s="14"/>
      <c r="F8" s="13">
        <f>E8*50</f>
        <v>0</v>
      </c>
      <c r="G8" s="12"/>
      <c r="H8" s="13">
        <f>G8*250</f>
        <v>0</v>
      </c>
      <c r="I8" s="16">
        <v>1</v>
      </c>
      <c r="J8" s="13">
        <f t="shared" si="7"/>
        <v>150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3</v>
      </c>
      <c r="T8" s="13">
        <f>S8*300*0.5</f>
        <v>450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8"/>
        <v>0</v>
      </c>
      <c r="AM8" s="12">
        <v>1</v>
      </c>
      <c r="AN8" s="31">
        <f t="shared" si="9"/>
        <v>15</v>
      </c>
      <c r="AO8" s="14"/>
      <c r="AP8" s="31">
        <f t="shared" si="5"/>
        <v>0</v>
      </c>
      <c r="AQ8" s="13">
        <f t="shared" si="6"/>
        <v>1090</v>
      </c>
      <c r="AR8" s="13">
        <f t="shared" si="10"/>
        <v>32.699999999999996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6">
        <v>4.5</v>
      </c>
      <c r="J9" s="13">
        <f t="shared" si="7"/>
        <v>675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>
        <v>2</v>
      </c>
      <c r="T9" s="13">
        <f>S9*300*0.5</f>
        <v>300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/>
      <c r="AH9" s="13">
        <f>AG9*850*0.5</f>
        <v>0</v>
      </c>
      <c r="AI9" s="12"/>
      <c r="AJ9" s="31">
        <f t="shared" si="4"/>
        <v>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975</v>
      </c>
      <c r="AR9" s="13">
        <f t="shared" si="10"/>
        <v>29.25</v>
      </c>
    </row>
    <row r="10" spans="1:45" s="15" customFormat="1" ht="16.5" x14ac:dyDescent="0.3">
      <c r="A10" s="10">
        <v>6</v>
      </c>
      <c r="B10" s="11" t="s">
        <v>16</v>
      </c>
      <c r="C10" s="12">
        <v>1</v>
      </c>
      <c r="D10" s="13">
        <f t="shared" ref="D10:D14" si="13">C10*50</f>
        <v>50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>
        <v>2</v>
      </c>
      <c r="J10" s="13">
        <f t="shared" si="7"/>
        <v>300</v>
      </c>
      <c r="K10" s="12"/>
      <c r="L10" s="13">
        <f t="shared" si="0"/>
        <v>0</v>
      </c>
      <c r="M10" s="12">
        <v>1</v>
      </c>
      <c r="N10" s="13">
        <f t="shared" ref="N10:N14" si="16">M10*300*0.5</f>
        <v>150</v>
      </c>
      <c r="O10" s="14">
        <v>1</v>
      </c>
      <c r="P10" s="13">
        <f t="shared" ref="P10:P14" si="17">O10*300*0.5</f>
        <v>150</v>
      </c>
      <c r="Q10" s="14"/>
      <c r="R10" s="13">
        <f t="shared" ref="R10:R14" si="18">Q10*300*0.5</f>
        <v>0</v>
      </c>
      <c r="S10" s="12">
        <v>1</v>
      </c>
      <c r="T10" s="13">
        <f t="shared" ref="T10:T14" si="19">S10*300*0.5</f>
        <v>150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>
        <v>1</v>
      </c>
      <c r="AH10" s="13">
        <f t="shared" ref="AH10:AH14" si="23">AG10*850*0.5</f>
        <v>425</v>
      </c>
      <c r="AI10" s="12">
        <v>1</v>
      </c>
      <c r="AJ10" s="31">
        <f t="shared" si="4"/>
        <v>80</v>
      </c>
      <c r="AK10" s="12"/>
      <c r="AL10" s="31">
        <f t="shared" si="8"/>
        <v>0</v>
      </c>
      <c r="AM10" s="12">
        <v>1</v>
      </c>
      <c r="AN10" s="31">
        <f t="shared" si="9"/>
        <v>15</v>
      </c>
      <c r="AO10" s="14"/>
      <c r="AP10" s="31">
        <f t="shared" si="5"/>
        <v>0</v>
      </c>
      <c r="AQ10" s="13">
        <f t="shared" si="6"/>
        <v>1320</v>
      </c>
      <c r="AR10" s="13">
        <f t="shared" si="10"/>
        <v>39.6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>
        <v>2</v>
      </c>
      <c r="J11" s="13">
        <f t="shared" si="7"/>
        <v>300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>
        <v>1</v>
      </c>
      <c r="AH11" s="13">
        <f t="shared" si="23"/>
        <v>425</v>
      </c>
      <c r="AI11" s="12">
        <v>1</v>
      </c>
      <c r="AJ11" s="31">
        <f t="shared" si="4"/>
        <v>80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820</v>
      </c>
      <c r="AR11" s="13">
        <f t="shared" si="10"/>
        <v>24.599999999999998</v>
      </c>
    </row>
    <row r="12" spans="1:45" s="15" customFormat="1" ht="16.5" x14ac:dyDescent="0.3">
      <c r="A12" s="10">
        <v>8</v>
      </c>
      <c r="B12" s="11" t="s">
        <v>21</v>
      </c>
      <c r="C12" s="12">
        <v>3</v>
      </c>
      <c r="D12" s="13">
        <f t="shared" si="13"/>
        <v>150</v>
      </c>
      <c r="E12" s="14"/>
      <c r="F12" s="13">
        <f t="shared" si="14"/>
        <v>0</v>
      </c>
      <c r="G12" s="12"/>
      <c r="H12" s="13">
        <f t="shared" si="15"/>
        <v>0</v>
      </c>
      <c r="I12" s="12">
        <v>5</v>
      </c>
      <c r="J12" s="13">
        <f t="shared" si="7"/>
        <v>750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>
        <v>1</v>
      </c>
      <c r="AD12" s="13">
        <f t="shared" si="22"/>
        <v>100</v>
      </c>
      <c r="AE12" s="12"/>
      <c r="AF12" s="13">
        <f t="shared" si="12"/>
        <v>0</v>
      </c>
      <c r="AG12" s="12">
        <v>1</v>
      </c>
      <c r="AH12" s="13">
        <f t="shared" si="23"/>
        <v>425</v>
      </c>
      <c r="AI12" s="12"/>
      <c r="AJ12" s="31">
        <f t="shared" si="4"/>
        <v>0</v>
      </c>
      <c r="AK12" s="12"/>
      <c r="AL12" s="31">
        <f t="shared" si="8"/>
        <v>0</v>
      </c>
      <c r="AM12" s="12">
        <v>1</v>
      </c>
      <c r="AN12" s="31">
        <f t="shared" si="9"/>
        <v>15</v>
      </c>
      <c r="AO12" s="14"/>
      <c r="AP12" s="31">
        <f t="shared" si="5"/>
        <v>0</v>
      </c>
      <c r="AQ12" s="13">
        <f t="shared" si="6"/>
        <v>1440</v>
      </c>
      <c r="AR12" s="13">
        <f t="shared" si="10"/>
        <v>43.199999999999996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>
        <v>1</v>
      </c>
      <c r="F13" s="13">
        <f t="shared" si="14"/>
        <v>50</v>
      </c>
      <c r="G13" s="12">
        <v>1</v>
      </c>
      <c r="H13" s="13">
        <f t="shared" si="15"/>
        <v>250</v>
      </c>
      <c r="I13" s="12">
        <v>1</v>
      </c>
      <c r="J13" s="13">
        <f t="shared" si="7"/>
        <v>150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>
        <v>1</v>
      </c>
      <c r="T13" s="13">
        <f t="shared" si="19"/>
        <v>150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>
        <v>1</v>
      </c>
      <c r="AJ13" s="31">
        <f t="shared" si="4"/>
        <v>80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680</v>
      </c>
      <c r="AR13" s="13">
        <f t="shared" si="10"/>
        <v>20.399999999999999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>
        <v>2</v>
      </c>
      <c r="F14" s="13">
        <f t="shared" si="14"/>
        <v>100</v>
      </c>
      <c r="G14" s="12"/>
      <c r="H14" s="13">
        <f t="shared" si="15"/>
        <v>0</v>
      </c>
      <c r="I14" s="12">
        <v>3</v>
      </c>
      <c r="J14" s="13">
        <f t="shared" si="7"/>
        <v>450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2</v>
      </c>
      <c r="T14" s="13">
        <f t="shared" si="19"/>
        <v>300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>
        <v>1</v>
      </c>
      <c r="AD14" s="13">
        <f t="shared" si="22"/>
        <v>100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1390</v>
      </c>
      <c r="AR14" s="13">
        <f t="shared" si="10"/>
        <v>41.699999999999996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6</v>
      </c>
      <c r="D16" s="21">
        <f>SUM(D5:D14)</f>
        <v>300</v>
      </c>
      <c r="E16" s="21">
        <f t="shared" si="24"/>
        <v>4</v>
      </c>
      <c r="F16" s="21"/>
      <c r="G16" s="21">
        <f t="shared" si="24"/>
        <v>1</v>
      </c>
      <c r="H16" s="21"/>
      <c r="I16" s="21">
        <f>SUM(I5:I14)</f>
        <v>26.5</v>
      </c>
      <c r="J16" s="21"/>
      <c r="K16" s="21">
        <f>SUM(K5:K14)</f>
        <v>0</v>
      </c>
      <c r="L16" s="21"/>
      <c r="M16" s="21">
        <f t="shared" si="24"/>
        <v>4</v>
      </c>
      <c r="N16" s="21"/>
      <c r="O16" s="21">
        <f t="shared" si="24"/>
        <v>1</v>
      </c>
      <c r="P16" s="21"/>
      <c r="Q16" s="21">
        <f t="shared" si="24"/>
        <v>0</v>
      </c>
      <c r="R16" s="21"/>
      <c r="S16" s="21">
        <f>SUM(S5:S14)</f>
        <v>14.5</v>
      </c>
      <c r="T16" s="21"/>
      <c r="U16" s="21">
        <f t="shared" ref="U16" si="25">SUM(U5:U14)</f>
        <v>0</v>
      </c>
      <c r="V16" s="21"/>
      <c r="W16" s="21">
        <f t="shared" si="24"/>
        <v>0</v>
      </c>
      <c r="X16" s="21"/>
      <c r="Y16" s="21">
        <f t="shared" si="24"/>
        <v>0</v>
      </c>
      <c r="Z16" s="21"/>
      <c r="AA16" s="21">
        <f t="shared" si="24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14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65</v>
      </c>
      <c r="AS16" s="26" t="s">
        <v>36</v>
      </c>
    </row>
    <row r="18" spans="2:2" x14ac:dyDescent="0.25">
      <c r="B18" s="9" t="s">
        <v>43</v>
      </c>
    </row>
    <row r="20" spans="2:2" x14ac:dyDescent="0.25">
      <c r="B20" s="1" t="s">
        <v>15</v>
      </c>
    </row>
    <row r="21" spans="2:2" x14ac:dyDescent="0.25">
      <c r="B21" s="1" t="s">
        <v>22</v>
      </c>
    </row>
    <row r="22" spans="2:2" x14ac:dyDescent="0.25">
      <c r="B22" s="1" t="s">
        <v>20</v>
      </c>
    </row>
    <row r="23" spans="2:2" x14ac:dyDescent="0.25">
      <c r="B23" s="1" t="s">
        <v>18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45">
        <v>1</v>
      </c>
      <c r="X5" s="13">
        <f>W5*550*0.5</f>
        <v>275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7">
        <v>1</v>
      </c>
      <c r="AN5" s="31">
        <f>AM5*15</f>
        <v>15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290</v>
      </c>
      <c r="AR5" s="13">
        <f>AQ5*0.03</f>
        <v>8.6999999999999993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2">
        <v>1</v>
      </c>
      <c r="J6" s="13">
        <f t="shared" ref="J6:J14" si="7">I6*300*0.5</f>
        <v>150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2">
        <v>1</v>
      </c>
      <c r="T6" s="13">
        <f>S6*300*0.5</f>
        <v>150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7">
        <v>1</v>
      </c>
      <c r="AH6" s="13">
        <f>AG6*850*0.5</f>
        <v>425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/>
      <c r="AN6" s="31">
        <f t="shared" ref="AN6:AN14" si="9">AM6*15</f>
        <v>0</v>
      </c>
      <c r="AO6" s="14"/>
      <c r="AP6" s="31">
        <f t="shared" si="5"/>
        <v>0</v>
      </c>
      <c r="AQ6" s="13">
        <f t="shared" si="6"/>
        <v>725</v>
      </c>
      <c r="AR6" s="13">
        <f t="shared" ref="AR6:AR14" si="10">AQ6*0.03</f>
        <v>21.75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7"/>
        <v>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7">
        <v>2</v>
      </c>
      <c r="T7" s="13">
        <f>S7*300*0.5</f>
        <v>300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7">
        <v>1</v>
      </c>
      <c r="AH7" s="13">
        <f>AG7*850*0.5</f>
        <v>425</v>
      </c>
      <c r="AI7" s="31"/>
      <c r="AJ7" s="31">
        <f t="shared" si="4"/>
        <v>0</v>
      </c>
      <c r="AK7" s="13"/>
      <c r="AL7" s="31">
        <f t="shared" si="8"/>
        <v>0</v>
      </c>
      <c r="AM7" s="33">
        <v>1</v>
      </c>
      <c r="AN7" s="31">
        <f t="shared" si="9"/>
        <v>15</v>
      </c>
      <c r="AO7" s="13"/>
      <c r="AP7" s="31">
        <f t="shared" si="5"/>
        <v>0</v>
      </c>
      <c r="AQ7" s="13">
        <f t="shared" si="6"/>
        <v>740</v>
      </c>
      <c r="AR7" s="13">
        <f t="shared" si="10"/>
        <v>22.2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7">
        <v>1</v>
      </c>
      <c r="J8" s="13">
        <f t="shared" si="7"/>
        <v>150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7">
        <v>2</v>
      </c>
      <c r="AH8" s="13">
        <f>AG8*850*0.5</f>
        <v>850</v>
      </c>
      <c r="AI8" s="12"/>
      <c r="AJ8" s="31">
        <f t="shared" si="4"/>
        <v>0</v>
      </c>
      <c r="AK8" s="12"/>
      <c r="AL8" s="31">
        <f t="shared" si="8"/>
        <v>0</v>
      </c>
      <c r="AM8" s="12">
        <v>1</v>
      </c>
      <c r="AN8" s="31">
        <f t="shared" si="9"/>
        <v>15</v>
      </c>
      <c r="AO8" s="14"/>
      <c r="AP8" s="31">
        <f t="shared" si="5"/>
        <v>0</v>
      </c>
      <c r="AQ8" s="13">
        <f t="shared" si="6"/>
        <v>1015</v>
      </c>
      <c r="AR8" s="13">
        <f t="shared" si="10"/>
        <v>30.45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6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/>
      <c r="AH9" s="13">
        <f>AG9*850*0.5</f>
        <v>0</v>
      </c>
      <c r="AI9" s="12"/>
      <c r="AJ9" s="31">
        <f t="shared" si="4"/>
        <v>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0</v>
      </c>
      <c r="AR9" s="13">
        <f t="shared" si="10"/>
        <v>0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/>
      <c r="J10" s="13">
        <f t="shared" si="7"/>
        <v>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/>
      <c r="T10" s="13">
        <f t="shared" ref="T10:T14" si="19">S10*300*0.5</f>
        <v>0</v>
      </c>
      <c r="U10" s="12"/>
      <c r="V10" s="13">
        <f t="shared" si="11"/>
        <v>0</v>
      </c>
      <c r="W10" s="45">
        <v>1</v>
      </c>
      <c r="X10" s="13">
        <f t="shared" ref="X10:X14" si="20">W10*550*0.5</f>
        <v>275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7">
        <v>1</v>
      </c>
      <c r="AD10" s="13">
        <f t="shared" ref="AD10:AD14" si="22">AC10*200*0.5</f>
        <v>100</v>
      </c>
      <c r="AE10" s="12"/>
      <c r="AF10" s="13">
        <f t="shared" si="12"/>
        <v>0</v>
      </c>
      <c r="AG10" s="17">
        <v>1</v>
      </c>
      <c r="AH10" s="13">
        <f t="shared" ref="AH10:AH14" si="23">AG10*850*0.5</f>
        <v>425</v>
      </c>
      <c r="AI10" s="12"/>
      <c r="AJ10" s="31">
        <f t="shared" si="4"/>
        <v>0</v>
      </c>
      <c r="AK10" s="12"/>
      <c r="AL10" s="31">
        <f t="shared" si="8"/>
        <v>0</v>
      </c>
      <c r="AM10" s="17">
        <v>2</v>
      </c>
      <c r="AN10" s="31">
        <f t="shared" si="9"/>
        <v>30</v>
      </c>
      <c r="AO10" s="14"/>
      <c r="AP10" s="31">
        <f t="shared" si="5"/>
        <v>0</v>
      </c>
      <c r="AQ10" s="13">
        <f t="shared" si="6"/>
        <v>830</v>
      </c>
      <c r="AR10" s="13">
        <f t="shared" si="10"/>
        <v>24.9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7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/>
      <c r="AH11" s="13">
        <f t="shared" si="23"/>
        <v>0</v>
      </c>
      <c r="AI11" s="12"/>
      <c r="AJ11" s="31">
        <f t="shared" si="4"/>
        <v>0</v>
      </c>
      <c r="AK11" s="12"/>
      <c r="AL11" s="31">
        <f t="shared" si="8"/>
        <v>0</v>
      </c>
      <c r="AM11" s="12"/>
      <c r="AN11" s="31">
        <f t="shared" si="9"/>
        <v>0</v>
      </c>
      <c r="AO11" s="14"/>
      <c r="AP11" s="31">
        <f t="shared" si="5"/>
        <v>0</v>
      </c>
      <c r="AQ11" s="13">
        <f t="shared" si="6"/>
        <v>0</v>
      </c>
      <c r="AR11" s="13">
        <f t="shared" si="10"/>
        <v>0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2"/>
      <c r="AJ12" s="31">
        <f t="shared" si="4"/>
        <v>0</v>
      </c>
      <c r="AK12" s="12"/>
      <c r="AL12" s="31">
        <f t="shared" si="8"/>
        <v>0</v>
      </c>
      <c r="AM12" s="12"/>
      <c r="AN12" s="31">
        <f t="shared" si="9"/>
        <v>0</v>
      </c>
      <c r="AO12" s="14"/>
      <c r="AP12" s="31">
        <f t="shared" si="5"/>
        <v>0</v>
      </c>
      <c r="AQ12" s="13">
        <f t="shared" si="6"/>
        <v>0</v>
      </c>
      <c r="AR12" s="13">
        <f t="shared" si="10"/>
        <v>0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7">
        <v>3</v>
      </c>
      <c r="J13" s="13">
        <f t="shared" si="7"/>
        <v>450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450</v>
      </c>
      <c r="AR13" s="13">
        <f t="shared" si="10"/>
        <v>13.5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/>
      <c r="T14" s="13">
        <f t="shared" si="19"/>
        <v>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/>
      <c r="AH14" s="13">
        <f t="shared" si="23"/>
        <v>0</v>
      </c>
      <c r="AI14" s="12"/>
      <c r="AJ14" s="31">
        <f t="shared" si="4"/>
        <v>0</v>
      </c>
      <c r="AK14" s="12"/>
      <c r="AL14" s="31">
        <f t="shared" si="8"/>
        <v>0</v>
      </c>
      <c r="AM14" s="12"/>
      <c r="AN14" s="31">
        <f t="shared" si="9"/>
        <v>0</v>
      </c>
      <c r="AO14" s="14"/>
      <c r="AP14" s="31">
        <f t="shared" si="5"/>
        <v>0</v>
      </c>
      <c r="AQ14" s="13">
        <f t="shared" si="6"/>
        <v>0</v>
      </c>
      <c r="AR14" s="13">
        <f t="shared" si="10"/>
        <v>0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0</v>
      </c>
      <c r="D16" s="21">
        <f>SUM(D5:D14)</f>
        <v>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5</v>
      </c>
      <c r="J16" s="21"/>
      <c r="K16" s="21">
        <f>SUM(K5:K14)</f>
        <v>0</v>
      </c>
      <c r="L16" s="21"/>
      <c r="M16" s="21">
        <f t="shared" si="24"/>
        <v>0</v>
      </c>
      <c r="N16" s="21"/>
      <c r="O16" s="21">
        <f t="shared" si="24"/>
        <v>0</v>
      </c>
      <c r="P16" s="21"/>
      <c r="Q16" s="21">
        <f t="shared" si="24"/>
        <v>0</v>
      </c>
      <c r="R16" s="21"/>
      <c r="S16" s="21">
        <f>SUM(S5:S14)</f>
        <v>3</v>
      </c>
      <c r="T16" s="21"/>
      <c r="U16" s="21">
        <f t="shared" ref="U16" si="25">SUM(U5:U14)</f>
        <v>0</v>
      </c>
      <c r="V16" s="21"/>
      <c r="W16" s="21">
        <f t="shared" si="24"/>
        <v>2</v>
      </c>
      <c r="X16" s="21"/>
      <c r="Y16" s="21">
        <f t="shared" si="24"/>
        <v>0</v>
      </c>
      <c r="Z16" s="21"/>
      <c r="AA16" s="21">
        <f t="shared" si="24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10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20</v>
      </c>
      <c r="AS16" s="26" t="s">
        <v>36</v>
      </c>
    </row>
    <row r="18" spans="2:3" x14ac:dyDescent="0.25">
      <c r="B18" s="9" t="s">
        <v>43</v>
      </c>
    </row>
    <row r="20" spans="2:3" x14ac:dyDescent="0.25">
      <c r="B20" s="1" t="s">
        <v>16</v>
      </c>
    </row>
    <row r="21" spans="2:3" x14ac:dyDescent="0.25">
      <c r="B21" s="1" t="s">
        <v>19</v>
      </c>
      <c r="C21" s="48" t="s">
        <v>45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>
        <v>2</v>
      </c>
      <c r="T5" s="13">
        <f>S5*300*0.5</f>
        <v>300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450</v>
      </c>
      <c r="AR5" s="13">
        <f>AQ5*0.03</f>
        <v>13.5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1</v>
      </c>
      <c r="J6" s="13">
        <f t="shared" ref="J6:J14" si="7">I6*300*0.5</f>
        <v>150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>
        <v>1</v>
      </c>
      <c r="V6" s="13">
        <f t="shared" si="1"/>
        <v>50</v>
      </c>
      <c r="W6" s="12"/>
      <c r="X6" s="13">
        <f>W6*550*0.5</f>
        <v>0</v>
      </c>
      <c r="Y6" s="12"/>
      <c r="Z6" s="13">
        <f>Y6*650*0.5</f>
        <v>0</v>
      </c>
      <c r="AA6" s="12">
        <v>1</v>
      </c>
      <c r="AB6" s="13">
        <f t="shared" si="2"/>
        <v>375</v>
      </c>
      <c r="AC6" s="12"/>
      <c r="AD6" s="13">
        <f>AC6*750*0.5</f>
        <v>0</v>
      </c>
      <c r="AE6" s="12"/>
      <c r="AF6" s="13">
        <f t="shared" si="3"/>
        <v>0</v>
      </c>
      <c r="AG6" s="12">
        <v>1</v>
      </c>
      <c r="AH6" s="13">
        <f>AG6*850*0.5</f>
        <v>425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>
        <v>1</v>
      </c>
      <c r="AN6" s="31">
        <f t="shared" ref="AN6:AN14" si="9">AM6*15</f>
        <v>15</v>
      </c>
      <c r="AO6" s="14"/>
      <c r="AP6" s="31">
        <f t="shared" si="5"/>
        <v>0</v>
      </c>
      <c r="AQ6" s="13">
        <f t="shared" si="6"/>
        <v>1015</v>
      </c>
      <c r="AR6" s="13">
        <f t="shared" ref="AR6:AR14" si="10">AQ6*0.03</f>
        <v>30.45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>
        <v>1</v>
      </c>
      <c r="J7" s="13">
        <f t="shared" si="7"/>
        <v>150</v>
      </c>
      <c r="K7" s="12"/>
      <c r="L7" s="13">
        <f t="shared" si="0"/>
        <v>0</v>
      </c>
      <c r="M7" s="12"/>
      <c r="N7" s="13">
        <f>M7*300*0.5</f>
        <v>0</v>
      </c>
      <c r="O7" s="14">
        <v>2</v>
      </c>
      <c r="P7" s="13">
        <f>O7*300*0.5</f>
        <v>300</v>
      </c>
      <c r="Q7" s="14"/>
      <c r="R7" s="13">
        <f>Q7*300*0.5</f>
        <v>0</v>
      </c>
      <c r="S7" s="12">
        <v>1</v>
      </c>
      <c r="T7" s="13">
        <f>S7*300*0.5</f>
        <v>150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8"/>
        <v>0</v>
      </c>
      <c r="AM7" s="31"/>
      <c r="AN7" s="31">
        <f t="shared" si="9"/>
        <v>0</v>
      </c>
      <c r="AO7" s="13"/>
      <c r="AP7" s="31">
        <f t="shared" si="5"/>
        <v>0</v>
      </c>
      <c r="AQ7" s="13">
        <f t="shared" si="6"/>
        <v>600</v>
      </c>
      <c r="AR7" s="13">
        <f t="shared" si="10"/>
        <v>18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>
        <v>1</v>
      </c>
      <c r="V8" s="13">
        <f t="shared" ref="V8:V14" si="11">U8*50</f>
        <v>50</v>
      </c>
      <c r="W8" s="14"/>
      <c r="X8" s="13">
        <f>W8*550*0.5</f>
        <v>0</v>
      </c>
      <c r="Y8" s="14"/>
      <c r="Z8" s="13">
        <f>Y8*650*0.5</f>
        <v>0</v>
      </c>
      <c r="AA8" s="12">
        <v>1</v>
      </c>
      <c r="AB8" s="13">
        <f t="shared" si="2"/>
        <v>375</v>
      </c>
      <c r="AC8" s="12"/>
      <c r="AD8" s="13">
        <f>AC8*200*0.5</f>
        <v>0</v>
      </c>
      <c r="AE8" s="12"/>
      <c r="AF8" s="13">
        <f>AE8*100*0.5</f>
        <v>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8"/>
        <v>0</v>
      </c>
      <c r="AM8" s="12">
        <v>2</v>
      </c>
      <c r="AN8" s="31">
        <f t="shared" si="9"/>
        <v>30</v>
      </c>
      <c r="AO8" s="14"/>
      <c r="AP8" s="31">
        <f t="shared" si="5"/>
        <v>0</v>
      </c>
      <c r="AQ8" s="13">
        <f t="shared" si="6"/>
        <v>880</v>
      </c>
      <c r="AR8" s="13">
        <f t="shared" si="10"/>
        <v>26.4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6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/>
      <c r="T9" s="13">
        <f>S9*300*0.5</f>
        <v>0</v>
      </c>
      <c r="U9" s="12">
        <v>1</v>
      </c>
      <c r="V9" s="13">
        <f t="shared" si="11"/>
        <v>50</v>
      </c>
      <c r="W9" s="14"/>
      <c r="X9" s="13">
        <f>W9*550*0.5</f>
        <v>0</v>
      </c>
      <c r="Y9" s="14"/>
      <c r="Z9" s="13">
        <f>Y9*650*0.5</f>
        <v>0</v>
      </c>
      <c r="AA9" s="12">
        <v>1</v>
      </c>
      <c r="AB9" s="13">
        <f t="shared" si="2"/>
        <v>375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8"/>
        <v>0</v>
      </c>
      <c r="AM9" s="12">
        <v>2</v>
      </c>
      <c r="AN9" s="31">
        <f t="shared" si="9"/>
        <v>30</v>
      </c>
      <c r="AO9" s="14"/>
      <c r="AP9" s="31">
        <f t="shared" si="5"/>
        <v>0</v>
      </c>
      <c r="AQ9" s="13">
        <f t="shared" si="6"/>
        <v>880</v>
      </c>
      <c r="AR9" s="13">
        <f t="shared" si="10"/>
        <v>26.4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/>
      <c r="J10" s="13">
        <f t="shared" si="7"/>
        <v>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/>
      <c r="T10" s="13">
        <f t="shared" ref="T10:T14" si="19">S10*300*0.5</f>
        <v>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2"/>
      <c r="AJ10" s="31">
        <f t="shared" si="4"/>
        <v>0</v>
      </c>
      <c r="AK10" s="12"/>
      <c r="AL10" s="31">
        <f t="shared" si="8"/>
        <v>0</v>
      </c>
      <c r="AM10" s="12"/>
      <c r="AN10" s="31">
        <f t="shared" si="9"/>
        <v>0</v>
      </c>
      <c r="AO10" s="14"/>
      <c r="AP10" s="31">
        <f t="shared" si="5"/>
        <v>0</v>
      </c>
      <c r="AQ10" s="13">
        <f t="shared" si="6"/>
        <v>0</v>
      </c>
      <c r="AR10" s="13">
        <f t="shared" si="10"/>
        <v>0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7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/>
      <c r="AH11" s="13">
        <f t="shared" si="23"/>
        <v>0</v>
      </c>
      <c r="AI11" s="12"/>
      <c r="AJ11" s="31">
        <f t="shared" si="4"/>
        <v>0</v>
      </c>
      <c r="AK11" s="12"/>
      <c r="AL11" s="31">
        <f t="shared" si="8"/>
        <v>0</v>
      </c>
      <c r="AM11" s="12"/>
      <c r="AN11" s="31">
        <f t="shared" si="9"/>
        <v>0</v>
      </c>
      <c r="AO11" s="14"/>
      <c r="AP11" s="31">
        <f t="shared" si="5"/>
        <v>0</v>
      </c>
      <c r="AQ11" s="13">
        <f t="shared" si="6"/>
        <v>0</v>
      </c>
      <c r="AR11" s="13">
        <f t="shared" si="10"/>
        <v>0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2">
        <v>2</v>
      </c>
      <c r="J12" s="13">
        <f t="shared" si="7"/>
        <v>300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>
        <v>1</v>
      </c>
      <c r="T12" s="13">
        <f t="shared" si="19"/>
        <v>150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2">
        <v>2</v>
      </c>
      <c r="AJ12" s="31">
        <f t="shared" si="4"/>
        <v>160</v>
      </c>
      <c r="AK12" s="12"/>
      <c r="AL12" s="31">
        <f t="shared" si="8"/>
        <v>0</v>
      </c>
      <c r="AM12" s="12"/>
      <c r="AN12" s="31">
        <f t="shared" si="9"/>
        <v>0</v>
      </c>
      <c r="AO12" s="14"/>
      <c r="AP12" s="31">
        <f t="shared" si="5"/>
        <v>0</v>
      </c>
      <c r="AQ12" s="13">
        <f t="shared" si="6"/>
        <v>610</v>
      </c>
      <c r="AR12" s="13">
        <f t="shared" si="10"/>
        <v>18.3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7"/>
        <v>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0</v>
      </c>
      <c r="AR13" s="13">
        <f t="shared" si="10"/>
        <v>0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2">
        <v>1</v>
      </c>
      <c r="J14" s="13">
        <f t="shared" si="7"/>
        <v>150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1</v>
      </c>
      <c r="T14" s="13">
        <f t="shared" si="19"/>
        <v>150</v>
      </c>
      <c r="U14" s="12"/>
      <c r="V14" s="13">
        <f t="shared" si="11"/>
        <v>0</v>
      </c>
      <c r="W14" s="12"/>
      <c r="X14" s="13">
        <f t="shared" si="20"/>
        <v>0</v>
      </c>
      <c r="Y14" s="14">
        <v>1</v>
      </c>
      <c r="Z14" s="13">
        <f t="shared" si="21"/>
        <v>325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/>
      <c r="AH14" s="13">
        <f t="shared" si="23"/>
        <v>0</v>
      </c>
      <c r="AI14" s="12">
        <v>1</v>
      </c>
      <c r="AJ14" s="31">
        <f t="shared" si="4"/>
        <v>80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720</v>
      </c>
      <c r="AR14" s="13">
        <f t="shared" si="10"/>
        <v>21.599999999999998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0</v>
      </c>
      <c r="D16" s="21">
        <f>SUM(D5:D14)</f>
        <v>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6</v>
      </c>
      <c r="J16" s="21"/>
      <c r="K16" s="21">
        <f>SUM(K5:K14)</f>
        <v>0</v>
      </c>
      <c r="L16" s="21"/>
      <c r="M16" s="21">
        <f t="shared" si="24"/>
        <v>0</v>
      </c>
      <c r="N16" s="21"/>
      <c r="O16" s="21">
        <f t="shared" si="24"/>
        <v>2</v>
      </c>
      <c r="P16" s="21"/>
      <c r="Q16" s="21">
        <f t="shared" si="24"/>
        <v>0</v>
      </c>
      <c r="R16" s="21"/>
      <c r="S16" s="21">
        <f>SUM(S5:S14)</f>
        <v>5</v>
      </c>
      <c r="T16" s="21"/>
      <c r="U16" s="21">
        <f t="shared" ref="U16" si="25">SUM(U5:U14)</f>
        <v>3</v>
      </c>
      <c r="V16" s="21"/>
      <c r="W16" s="21">
        <f t="shared" si="24"/>
        <v>0</v>
      </c>
      <c r="X16" s="21"/>
      <c r="Y16" s="21">
        <f t="shared" si="24"/>
        <v>1</v>
      </c>
      <c r="Z16" s="21"/>
      <c r="AA16" s="21">
        <f t="shared" si="24"/>
        <v>3</v>
      </c>
      <c r="AB16" s="21"/>
      <c r="AC16" s="21">
        <v>0</v>
      </c>
      <c r="AD16" s="21"/>
      <c r="AE16" s="21">
        <v>0</v>
      </c>
      <c r="AF16" s="21"/>
      <c r="AG16" s="21">
        <f>SUM(AG6:AG14)*2</f>
        <v>6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26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x14ac:dyDescent="0.25">
      <c r="B18" s="9" t="s">
        <v>34</v>
      </c>
    </row>
    <row r="20" spans="1:45" x14ac:dyDescent="0.25">
      <c r="B20" s="1" t="s">
        <v>21</v>
      </c>
    </row>
    <row r="21" spans="1:45" x14ac:dyDescent="0.25">
      <c r="B21" s="1" t="s">
        <v>24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1.7109375" style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0</v>
      </c>
      <c r="AR5" s="13">
        <f>AQ5*0.03</f>
        <v>0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7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>
        <v>1</v>
      </c>
      <c r="AB6" s="13">
        <f t="shared" si="2"/>
        <v>375</v>
      </c>
      <c r="AC6" s="12"/>
      <c r="AD6" s="13">
        <f>AC6*750*0.5</f>
        <v>0</v>
      </c>
      <c r="AE6" s="12"/>
      <c r="AF6" s="13">
        <f t="shared" si="3"/>
        <v>0</v>
      </c>
      <c r="AG6" s="12">
        <v>3</v>
      </c>
      <c r="AH6" s="13">
        <f>AG6*850*0.5</f>
        <v>1275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>
        <v>2</v>
      </c>
      <c r="AN6" s="31">
        <f t="shared" ref="AN6:AN14" si="9">AM6*15</f>
        <v>30</v>
      </c>
      <c r="AO6" s="14"/>
      <c r="AP6" s="31">
        <f t="shared" si="5"/>
        <v>0</v>
      </c>
      <c r="AQ6" s="13">
        <f t="shared" si="6"/>
        <v>1680</v>
      </c>
      <c r="AR6" s="13">
        <f t="shared" ref="AR6:AR14" si="10">AQ6*0.03</f>
        <v>50.4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7"/>
        <v>0</v>
      </c>
      <c r="K7" s="12"/>
      <c r="L7" s="13">
        <f t="shared" si="0"/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2">
        <v>1</v>
      </c>
      <c r="T7" s="13">
        <f>S7*300*0.5</f>
        <v>150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8"/>
        <v>0</v>
      </c>
      <c r="AM7" s="31"/>
      <c r="AN7" s="31">
        <f t="shared" si="9"/>
        <v>0</v>
      </c>
      <c r="AO7" s="13"/>
      <c r="AP7" s="31">
        <f t="shared" si="5"/>
        <v>0</v>
      </c>
      <c r="AQ7" s="13">
        <f t="shared" si="6"/>
        <v>675</v>
      </c>
      <c r="AR7" s="13">
        <f t="shared" si="10"/>
        <v>20.25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/>
      <c r="AN8" s="31">
        <f t="shared" si="9"/>
        <v>0</v>
      </c>
      <c r="AO8" s="14"/>
      <c r="AP8" s="31">
        <f t="shared" si="5"/>
        <v>0</v>
      </c>
      <c r="AQ8" s="13">
        <f t="shared" si="6"/>
        <v>0</v>
      </c>
      <c r="AR8" s="13">
        <f t="shared" si="10"/>
        <v>0</v>
      </c>
    </row>
    <row r="9" spans="1:45" s="15" customFormat="1" ht="16.5" x14ac:dyDescent="0.3">
      <c r="A9" s="10">
        <v>5</v>
      </c>
      <c r="B9" s="11" t="s">
        <v>18</v>
      </c>
      <c r="C9" s="12">
        <v>1</v>
      </c>
      <c r="D9" s="13">
        <f>C9*50</f>
        <v>50</v>
      </c>
      <c r="E9" s="14"/>
      <c r="F9" s="13">
        <f>E9*50</f>
        <v>0</v>
      </c>
      <c r="G9" s="12"/>
      <c r="H9" s="13">
        <f>G9*250</f>
        <v>0</v>
      </c>
      <c r="I9" s="16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>
        <v>1</v>
      </c>
      <c r="P9" s="13">
        <f>O9*300*0.5</f>
        <v>150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2</v>
      </c>
      <c r="AH9" s="13">
        <f>AG9*850*0.5</f>
        <v>850</v>
      </c>
      <c r="AI9" s="12"/>
      <c r="AJ9" s="31">
        <f t="shared" si="4"/>
        <v>0</v>
      </c>
      <c r="AK9" s="12"/>
      <c r="AL9" s="31">
        <f t="shared" si="8"/>
        <v>0</v>
      </c>
      <c r="AM9" s="12">
        <v>2</v>
      </c>
      <c r="AN9" s="31">
        <f t="shared" si="9"/>
        <v>30</v>
      </c>
      <c r="AO9" s="14"/>
      <c r="AP9" s="31">
        <f t="shared" si="5"/>
        <v>0</v>
      </c>
      <c r="AQ9" s="13">
        <f t="shared" si="6"/>
        <v>1080</v>
      </c>
      <c r="AR9" s="13">
        <f t="shared" si="10"/>
        <v>32.4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>
        <v>1</v>
      </c>
      <c r="J10" s="13">
        <f t="shared" si="7"/>
        <v>150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6">
        <v>2.5</v>
      </c>
      <c r="T10" s="13">
        <f t="shared" ref="T10:T14" si="19">S10*300*0.5</f>
        <v>375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>
        <v>1</v>
      </c>
      <c r="AH10" s="13">
        <f t="shared" ref="AH10:AH14" si="23">AG10*850*0.5</f>
        <v>425</v>
      </c>
      <c r="AI10" s="12"/>
      <c r="AJ10" s="31">
        <f t="shared" si="4"/>
        <v>0</v>
      </c>
      <c r="AK10" s="12"/>
      <c r="AL10" s="31">
        <f t="shared" si="8"/>
        <v>0</v>
      </c>
      <c r="AM10" s="12"/>
      <c r="AN10" s="31">
        <f t="shared" si="9"/>
        <v>0</v>
      </c>
      <c r="AO10" s="14"/>
      <c r="AP10" s="31">
        <f t="shared" si="5"/>
        <v>0</v>
      </c>
      <c r="AQ10" s="13">
        <f t="shared" si="6"/>
        <v>950</v>
      </c>
      <c r="AR10" s="13">
        <f t="shared" si="10"/>
        <v>28.5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7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>
        <v>3</v>
      </c>
      <c r="AH11" s="13">
        <f t="shared" si="23"/>
        <v>1275</v>
      </c>
      <c r="AI11" s="12"/>
      <c r="AJ11" s="31">
        <f t="shared" si="4"/>
        <v>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1290</v>
      </c>
      <c r="AR11" s="13">
        <f t="shared" si="10"/>
        <v>38.699999999999996</v>
      </c>
    </row>
    <row r="12" spans="1:45" s="15" customFormat="1" ht="16.5" x14ac:dyDescent="0.3">
      <c r="A12" s="10">
        <v>8</v>
      </c>
      <c r="B12" s="11" t="s">
        <v>21</v>
      </c>
      <c r="C12" s="12">
        <v>2</v>
      </c>
      <c r="D12" s="13">
        <f t="shared" si="13"/>
        <v>100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>
        <v>1</v>
      </c>
      <c r="P12" s="13">
        <f t="shared" si="17"/>
        <v>150</v>
      </c>
      <c r="Q12" s="14"/>
      <c r="R12" s="13">
        <f t="shared" si="18"/>
        <v>0</v>
      </c>
      <c r="S12" s="12">
        <v>2</v>
      </c>
      <c r="T12" s="13">
        <f t="shared" si="19"/>
        <v>300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>
        <v>1</v>
      </c>
      <c r="AH12" s="13">
        <f t="shared" si="23"/>
        <v>425</v>
      </c>
      <c r="AI12" s="12">
        <v>1</v>
      </c>
      <c r="AJ12" s="31">
        <f t="shared" si="4"/>
        <v>80</v>
      </c>
      <c r="AK12" s="12"/>
      <c r="AL12" s="31">
        <f t="shared" si="8"/>
        <v>0</v>
      </c>
      <c r="AM12" s="12">
        <v>1</v>
      </c>
      <c r="AN12" s="31">
        <f t="shared" si="9"/>
        <v>15</v>
      </c>
      <c r="AO12" s="14"/>
      <c r="AP12" s="31">
        <f t="shared" si="5"/>
        <v>0</v>
      </c>
      <c r="AQ12" s="13">
        <f t="shared" si="6"/>
        <v>1070</v>
      </c>
      <c r="AR12" s="13">
        <f t="shared" si="10"/>
        <v>32.1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7"/>
        <v>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0</v>
      </c>
      <c r="AR13" s="13">
        <f t="shared" si="10"/>
        <v>0</v>
      </c>
    </row>
    <row r="14" spans="1:45" s="15" customFormat="1" ht="16.5" x14ac:dyDescent="0.3">
      <c r="A14" s="10">
        <v>10</v>
      </c>
      <c r="B14" s="11" t="s">
        <v>24</v>
      </c>
      <c r="C14" s="12">
        <v>1</v>
      </c>
      <c r="D14" s="13">
        <f t="shared" si="13"/>
        <v>50</v>
      </c>
      <c r="E14" s="14"/>
      <c r="F14" s="13">
        <f t="shared" si="14"/>
        <v>0</v>
      </c>
      <c r="G14" s="12"/>
      <c r="H14" s="13">
        <f t="shared" si="15"/>
        <v>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2</v>
      </c>
      <c r="T14" s="13">
        <f t="shared" si="19"/>
        <v>300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790</v>
      </c>
      <c r="AR14" s="13">
        <f t="shared" si="10"/>
        <v>23.7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4</v>
      </c>
      <c r="D16" s="21">
        <f>SUM(D5:D14)</f>
        <v>200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1</v>
      </c>
      <c r="J16" s="21"/>
      <c r="K16" s="21">
        <f>SUM(K5:K14)</f>
        <v>0</v>
      </c>
      <c r="L16" s="21"/>
      <c r="M16" s="21">
        <f t="shared" si="24"/>
        <v>1</v>
      </c>
      <c r="N16" s="21"/>
      <c r="O16" s="21">
        <f t="shared" si="24"/>
        <v>2</v>
      </c>
      <c r="P16" s="21"/>
      <c r="Q16" s="21">
        <f t="shared" si="24"/>
        <v>0</v>
      </c>
      <c r="R16" s="21"/>
      <c r="S16" s="21">
        <f>SUM(S5:S14)</f>
        <v>7.5</v>
      </c>
      <c r="T16" s="21"/>
      <c r="U16" s="21">
        <f t="shared" ref="U16" si="25">SUM(U5:U14)</f>
        <v>0</v>
      </c>
      <c r="V16" s="21"/>
      <c r="W16" s="21">
        <f t="shared" si="24"/>
        <v>0</v>
      </c>
      <c r="X16" s="21"/>
      <c r="Y16" s="21">
        <f t="shared" si="24"/>
        <v>0</v>
      </c>
      <c r="Z16" s="21"/>
      <c r="AA16" s="21">
        <f t="shared" si="24"/>
        <v>2</v>
      </c>
      <c r="AB16" s="21"/>
      <c r="AC16" s="21">
        <v>0</v>
      </c>
      <c r="AD16" s="21"/>
      <c r="AE16" s="21">
        <v>0</v>
      </c>
      <c r="AF16" s="21"/>
      <c r="AG16" s="21">
        <f>SUM(AG6:AG14)*2</f>
        <v>22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35.5</v>
      </c>
      <c r="AS16" s="26" t="s">
        <v>36</v>
      </c>
    </row>
    <row r="18" spans="2:41" x14ac:dyDescent="0.25">
      <c r="B18" s="1" t="s">
        <v>15</v>
      </c>
    </row>
    <row r="19" spans="2:41" x14ac:dyDescent="0.25">
      <c r="B19" s="1" t="s">
        <v>46</v>
      </c>
    </row>
    <row r="20" spans="2:41" x14ac:dyDescent="0.25">
      <c r="B20" s="1" t="s">
        <v>22</v>
      </c>
      <c r="AO20" s="1">
        <f>7535+550</f>
        <v>8085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topLeftCell="AA1" workbookViewId="0">
      <selection activeCell="AQ5" sqref="AQ5:AQ14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0.28515625" style="1" bestFit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0</v>
      </c>
      <c r="AR5" s="13">
        <f>AQ5*0.03</f>
        <v>0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7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>
        <v>1</v>
      </c>
      <c r="AB6" s="13">
        <f t="shared" si="2"/>
        <v>375</v>
      </c>
      <c r="AC6" s="12"/>
      <c r="AD6" s="13">
        <f>AC6*750*0.5</f>
        <v>0</v>
      </c>
      <c r="AE6" s="12"/>
      <c r="AF6" s="13">
        <f t="shared" si="3"/>
        <v>0</v>
      </c>
      <c r="AG6" s="12">
        <v>3</v>
      </c>
      <c r="AH6" s="13">
        <f>AG6*850*0.5</f>
        <v>1275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>
        <v>2</v>
      </c>
      <c r="AN6" s="31">
        <f t="shared" ref="AN6:AN14" si="9">AM6*15</f>
        <v>30</v>
      </c>
      <c r="AO6" s="14"/>
      <c r="AP6" s="31">
        <f t="shared" si="5"/>
        <v>0</v>
      </c>
      <c r="AQ6" s="13">
        <f t="shared" si="6"/>
        <v>1680</v>
      </c>
      <c r="AR6" s="13">
        <f t="shared" ref="AR6:AR14" si="10">AQ6*0.03</f>
        <v>50.4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7"/>
        <v>0</v>
      </c>
      <c r="K7" s="12"/>
      <c r="L7" s="13">
        <f t="shared" si="0"/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2">
        <v>1</v>
      </c>
      <c r="T7" s="13">
        <f>S7*300*0.5</f>
        <v>150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8"/>
        <v>0</v>
      </c>
      <c r="AM7" s="31"/>
      <c r="AN7" s="31">
        <f t="shared" si="9"/>
        <v>0</v>
      </c>
      <c r="AO7" s="13"/>
      <c r="AP7" s="31">
        <f t="shared" si="5"/>
        <v>0</v>
      </c>
      <c r="AQ7" s="13">
        <f t="shared" si="6"/>
        <v>675</v>
      </c>
      <c r="AR7" s="13">
        <f t="shared" si="10"/>
        <v>20.25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/>
      <c r="AN8" s="31">
        <f t="shared" si="9"/>
        <v>0</v>
      </c>
      <c r="AO8" s="14"/>
      <c r="AP8" s="31">
        <f t="shared" si="5"/>
        <v>0</v>
      </c>
      <c r="AQ8" s="13">
        <f t="shared" si="6"/>
        <v>0</v>
      </c>
      <c r="AR8" s="13">
        <f t="shared" si="10"/>
        <v>0</v>
      </c>
    </row>
    <row r="9" spans="1:45" s="15" customFormat="1" ht="16.5" x14ac:dyDescent="0.3">
      <c r="A9" s="10">
        <v>5</v>
      </c>
      <c r="B9" s="11" t="s">
        <v>18</v>
      </c>
      <c r="C9" s="12">
        <v>1</v>
      </c>
      <c r="D9" s="13">
        <f>C9*50</f>
        <v>50</v>
      </c>
      <c r="E9" s="14"/>
      <c r="F9" s="13">
        <f>E9*50</f>
        <v>0</v>
      </c>
      <c r="G9" s="12"/>
      <c r="H9" s="13">
        <f>G9*250</f>
        <v>0</v>
      </c>
      <c r="I9" s="16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>
        <v>1</v>
      </c>
      <c r="P9" s="13">
        <f>O9*300*0.5</f>
        <v>150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2</v>
      </c>
      <c r="AH9" s="13">
        <f>AG9*850*0.5</f>
        <v>850</v>
      </c>
      <c r="AI9" s="12"/>
      <c r="AJ9" s="31">
        <f t="shared" si="4"/>
        <v>0</v>
      </c>
      <c r="AK9" s="12"/>
      <c r="AL9" s="31">
        <f t="shared" si="8"/>
        <v>0</v>
      </c>
      <c r="AM9" s="12">
        <v>2</v>
      </c>
      <c r="AN9" s="31">
        <f t="shared" si="9"/>
        <v>30</v>
      </c>
      <c r="AO9" s="14"/>
      <c r="AP9" s="31">
        <f t="shared" si="5"/>
        <v>0</v>
      </c>
      <c r="AQ9" s="13">
        <f t="shared" si="6"/>
        <v>1080</v>
      </c>
      <c r="AR9" s="13">
        <f t="shared" si="10"/>
        <v>32.4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>
        <v>1</v>
      </c>
      <c r="J10" s="13">
        <f t="shared" si="7"/>
        <v>150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6">
        <v>2.5</v>
      </c>
      <c r="T10" s="13">
        <f t="shared" ref="T10:T14" si="19">S10*300*0.5</f>
        <v>375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>
        <v>1</v>
      </c>
      <c r="AH10" s="13">
        <f t="shared" ref="AH10:AH14" si="23">AG10*850*0.5</f>
        <v>425</v>
      </c>
      <c r="AI10" s="12"/>
      <c r="AJ10" s="31">
        <f t="shared" si="4"/>
        <v>0</v>
      </c>
      <c r="AK10" s="12"/>
      <c r="AL10" s="31">
        <f t="shared" si="8"/>
        <v>0</v>
      </c>
      <c r="AM10" s="12"/>
      <c r="AN10" s="31">
        <f t="shared" si="9"/>
        <v>0</v>
      </c>
      <c r="AO10" s="14"/>
      <c r="AP10" s="31">
        <f t="shared" si="5"/>
        <v>0</v>
      </c>
      <c r="AQ10" s="13">
        <f t="shared" si="6"/>
        <v>950</v>
      </c>
      <c r="AR10" s="13">
        <f t="shared" si="10"/>
        <v>28.5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7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>
        <v>3</v>
      </c>
      <c r="AH11" s="13">
        <f t="shared" si="23"/>
        <v>1275</v>
      </c>
      <c r="AI11" s="12"/>
      <c r="AJ11" s="31">
        <f t="shared" si="4"/>
        <v>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1290</v>
      </c>
      <c r="AR11" s="13">
        <f t="shared" si="10"/>
        <v>38.699999999999996</v>
      </c>
    </row>
    <row r="12" spans="1:45" s="15" customFormat="1" ht="16.5" x14ac:dyDescent="0.3">
      <c r="A12" s="10">
        <v>8</v>
      </c>
      <c r="B12" s="11" t="s">
        <v>21</v>
      </c>
      <c r="C12" s="12">
        <v>2</v>
      </c>
      <c r="D12" s="13">
        <f t="shared" si="13"/>
        <v>100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>
        <v>1</v>
      </c>
      <c r="P12" s="13">
        <f t="shared" si="17"/>
        <v>150</v>
      </c>
      <c r="Q12" s="14"/>
      <c r="R12" s="13">
        <f t="shared" si="18"/>
        <v>0</v>
      </c>
      <c r="S12" s="12">
        <v>2</v>
      </c>
      <c r="T12" s="13">
        <f t="shared" si="19"/>
        <v>300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>
        <v>1</v>
      </c>
      <c r="AH12" s="13">
        <f t="shared" si="23"/>
        <v>425</v>
      </c>
      <c r="AI12" s="12">
        <v>1</v>
      </c>
      <c r="AJ12" s="31">
        <f t="shared" si="4"/>
        <v>80</v>
      </c>
      <c r="AK12" s="12"/>
      <c r="AL12" s="31">
        <f t="shared" si="8"/>
        <v>0</v>
      </c>
      <c r="AM12" s="12">
        <v>1</v>
      </c>
      <c r="AN12" s="31">
        <f t="shared" si="9"/>
        <v>15</v>
      </c>
      <c r="AO12" s="14"/>
      <c r="AP12" s="31">
        <f t="shared" si="5"/>
        <v>0</v>
      </c>
      <c r="AQ12" s="13">
        <f t="shared" si="6"/>
        <v>1070</v>
      </c>
      <c r="AR12" s="13">
        <f t="shared" si="10"/>
        <v>32.1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7"/>
        <v>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0</v>
      </c>
      <c r="AR13" s="13">
        <f t="shared" si="10"/>
        <v>0</v>
      </c>
    </row>
    <row r="14" spans="1:45" s="15" customFormat="1" ht="16.5" x14ac:dyDescent="0.3">
      <c r="A14" s="10">
        <v>10</v>
      </c>
      <c r="B14" s="11" t="s">
        <v>24</v>
      </c>
      <c r="C14" s="12">
        <v>1</v>
      </c>
      <c r="D14" s="13">
        <f t="shared" si="13"/>
        <v>50</v>
      </c>
      <c r="E14" s="14"/>
      <c r="F14" s="13">
        <f t="shared" si="14"/>
        <v>0</v>
      </c>
      <c r="G14" s="12"/>
      <c r="H14" s="13">
        <f t="shared" si="15"/>
        <v>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2</v>
      </c>
      <c r="T14" s="13">
        <f t="shared" si="19"/>
        <v>300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790</v>
      </c>
      <c r="AR14" s="13">
        <f t="shared" si="10"/>
        <v>23.7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4</v>
      </c>
      <c r="D16" s="21">
        <f>SUM(D5:D14)</f>
        <v>200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1</v>
      </c>
      <c r="J16" s="21"/>
      <c r="K16" s="21">
        <f>SUM(K5:K14)</f>
        <v>0</v>
      </c>
      <c r="L16" s="21"/>
      <c r="M16" s="21">
        <f t="shared" si="24"/>
        <v>1</v>
      </c>
      <c r="N16" s="21"/>
      <c r="O16" s="21">
        <f t="shared" si="24"/>
        <v>2</v>
      </c>
      <c r="P16" s="21"/>
      <c r="Q16" s="21">
        <f t="shared" si="24"/>
        <v>0</v>
      </c>
      <c r="R16" s="21"/>
      <c r="S16" s="21">
        <f>SUM(S5:S14)</f>
        <v>7.5</v>
      </c>
      <c r="T16" s="21"/>
      <c r="U16" s="21">
        <f t="shared" ref="U16" si="25">SUM(U5:U14)</f>
        <v>0</v>
      </c>
      <c r="V16" s="21"/>
      <c r="W16" s="21">
        <f t="shared" si="24"/>
        <v>0</v>
      </c>
      <c r="X16" s="21"/>
      <c r="Y16" s="21">
        <f t="shared" si="24"/>
        <v>0</v>
      </c>
      <c r="Z16" s="21"/>
      <c r="AA16" s="21">
        <f t="shared" si="24"/>
        <v>2</v>
      </c>
      <c r="AB16" s="21"/>
      <c r="AC16" s="21">
        <v>0</v>
      </c>
      <c r="AD16" s="21"/>
      <c r="AE16" s="21">
        <v>0</v>
      </c>
      <c r="AF16" s="21"/>
      <c r="AG16" s="21">
        <f>SUM(AG6:AG14)*2</f>
        <v>22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35.5</v>
      </c>
      <c r="AS16" s="26" t="s">
        <v>36</v>
      </c>
    </row>
    <row r="19" spans="2:2" x14ac:dyDescent="0.25">
      <c r="B19" s="1" t="s">
        <v>18</v>
      </c>
    </row>
    <row r="20" spans="2:2" x14ac:dyDescent="0.25">
      <c r="B20" s="1" t="s">
        <v>20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3.42578125" style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>
        <v>1</v>
      </c>
      <c r="D5" s="13">
        <f>C5*50</f>
        <v>50</v>
      </c>
      <c r="E5" s="14">
        <v>2</v>
      </c>
      <c r="F5" s="13">
        <f>E5*50</f>
        <v>100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>
        <v>2</v>
      </c>
      <c r="N5" s="13">
        <f>M5*300*0.5</f>
        <v>300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5">AQ5*145</f>
        <v>0</v>
      </c>
      <c r="AS5" s="13">
        <f>AR5+AH5+AB5+Z5+X5+T5+R5+P5+N5+J5+H5+F5+AJ5+AL5+AN5+D5+AD5+V5+L5+AF5+AP5</f>
        <v>600</v>
      </c>
      <c r="AT5" s="13">
        <f>AS5*0.03</f>
        <v>18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1</v>
      </c>
      <c r="J6" s="13">
        <f t="shared" ref="J6:J14" si="6">I6*300*0.5</f>
        <v>150</v>
      </c>
      <c r="K6" s="12"/>
      <c r="L6" s="13">
        <f t="shared" si="0"/>
        <v>0</v>
      </c>
      <c r="M6" s="12">
        <v>1</v>
      </c>
      <c r="N6" s="13">
        <f>M6*300*0.5</f>
        <v>150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>
        <v>3</v>
      </c>
      <c r="AH6" s="13">
        <f>AG6*850*0.5</f>
        <v>1275</v>
      </c>
      <c r="AI6" s="12"/>
      <c r="AJ6" s="31">
        <f t="shared" si="4"/>
        <v>0</v>
      </c>
      <c r="AK6" s="12"/>
      <c r="AL6" s="31">
        <f t="shared" ref="AL6:AL14" si="7">AK6*50</f>
        <v>0</v>
      </c>
      <c r="AM6" s="12">
        <v>2</v>
      </c>
      <c r="AN6" s="31">
        <f t="shared" ref="AN6:AN14" si="8">AM6*15</f>
        <v>30</v>
      </c>
      <c r="AO6" s="14"/>
      <c r="AP6" s="31">
        <f t="shared" ref="AP6:AP14" si="9">AO6*150</f>
        <v>0</v>
      </c>
      <c r="AQ6" s="14"/>
      <c r="AR6" s="31">
        <f t="shared" si="5"/>
        <v>0</v>
      </c>
      <c r="AS6" s="13">
        <f t="shared" ref="AS6:AS14" si="10">AR6+AH6+AB6+Z6+X6+T6+R6+P6+N6+J6+H6+F6+AJ6+AL6+AN6+D6+AD6+V6+L6+AF6+AP6</f>
        <v>1605</v>
      </c>
      <c r="AT6" s="13">
        <f t="shared" ref="AT6:AT14" si="11">AS6*0.03</f>
        <v>48.15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>
        <v>3</v>
      </c>
      <c r="J7" s="13">
        <f t="shared" si="6"/>
        <v>450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>
        <v>1</v>
      </c>
      <c r="T7" s="13">
        <f>S7*300*0.5</f>
        <v>150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>
        <v>1</v>
      </c>
      <c r="AF7" s="13">
        <f t="shared" si="3"/>
        <v>50</v>
      </c>
      <c r="AG7" s="12">
        <v>1</v>
      </c>
      <c r="AH7" s="13">
        <f>AG7*850*0.5</f>
        <v>425</v>
      </c>
      <c r="AI7" s="31">
        <v>1</v>
      </c>
      <c r="AJ7" s="31">
        <f t="shared" si="4"/>
        <v>80</v>
      </c>
      <c r="AK7" s="13"/>
      <c r="AL7" s="31">
        <f t="shared" si="7"/>
        <v>0</v>
      </c>
      <c r="AM7" s="31">
        <v>1</v>
      </c>
      <c r="AN7" s="31">
        <f t="shared" si="8"/>
        <v>15</v>
      </c>
      <c r="AO7" s="13"/>
      <c r="AP7" s="31">
        <f t="shared" si="9"/>
        <v>0</v>
      </c>
      <c r="AQ7" s="13"/>
      <c r="AR7" s="31">
        <f t="shared" si="5"/>
        <v>0</v>
      </c>
      <c r="AS7" s="13">
        <f t="shared" si="10"/>
        <v>1170</v>
      </c>
      <c r="AT7" s="13">
        <f t="shared" si="11"/>
        <v>35.1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>
        <v>1</v>
      </c>
      <c r="J8" s="13">
        <f t="shared" si="6"/>
        <v>150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14" si="12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>
        <v>2</v>
      </c>
      <c r="AF8" s="13">
        <f>AE8*100*0.5</f>
        <v>100</v>
      </c>
      <c r="AG8" s="12">
        <v>3</v>
      </c>
      <c r="AH8" s="13">
        <f>AG8*850*0.5</f>
        <v>1275</v>
      </c>
      <c r="AI8" s="12"/>
      <c r="AJ8" s="31">
        <f t="shared" si="4"/>
        <v>0</v>
      </c>
      <c r="AK8" s="12"/>
      <c r="AL8" s="31">
        <f t="shared" si="7"/>
        <v>0</v>
      </c>
      <c r="AM8" s="12">
        <v>2</v>
      </c>
      <c r="AN8" s="31">
        <f t="shared" si="8"/>
        <v>30</v>
      </c>
      <c r="AO8" s="14"/>
      <c r="AP8" s="31">
        <f t="shared" si="9"/>
        <v>0</v>
      </c>
      <c r="AQ8" s="14"/>
      <c r="AR8" s="31">
        <f t="shared" si="5"/>
        <v>0</v>
      </c>
      <c r="AS8" s="13">
        <f t="shared" si="10"/>
        <v>1555</v>
      </c>
      <c r="AT8" s="13">
        <f t="shared" si="11"/>
        <v>46.65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>
        <v>1</v>
      </c>
      <c r="H9" s="13">
        <f>G9*250</f>
        <v>250</v>
      </c>
      <c r="I9" s="16">
        <v>2</v>
      </c>
      <c r="J9" s="13">
        <f t="shared" si="6"/>
        <v>300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>
        <v>1</v>
      </c>
      <c r="T9" s="13">
        <f>S9*300*0.5</f>
        <v>150</v>
      </c>
      <c r="U9" s="12"/>
      <c r="V9" s="13">
        <f t="shared" si="12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>
        <v>1</v>
      </c>
      <c r="AF9" s="13">
        <f t="shared" ref="AF9:AF14" si="13">AE9*100*0.5</f>
        <v>50</v>
      </c>
      <c r="AG9" s="12">
        <v>2</v>
      </c>
      <c r="AH9" s="13">
        <f>AG9*850*0.5</f>
        <v>850</v>
      </c>
      <c r="AI9" s="12">
        <v>1</v>
      </c>
      <c r="AJ9" s="31">
        <f t="shared" si="4"/>
        <v>80</v>
      </c>
      <c r="AK9" s="12"/>
      <c r="AL9" s="31">
        <f t="shared" si="7"/>
        <v>0</v>
      </c>
      <c r="AM9" s="12">
        <v>1</v>
      </c>
      <c r="AN9" s="31">
        <f t="shared" si="8"/>
        <v>15</v>
      </c>
      <c r="AO9" s="14"/>
      <c r="AP9" s="31">
        <f t="shared" si="9"/>
        <v>0</v>
      </c>
      <c r="AQ9" s="14"/>
      <c r="AR9" s="31">
        <f t="shared" si="5"/>
        <v>0</v>
      </c>
      <c r="AS9" s="13">
        <f t="shared" si="10"/>
        <v>1695</v>
      </c>
      <c r="AT9" s="13">
        <f t="shared" si="11"/>
        <v>50.85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14">C10*50</f>
        <v>0</v>
      </c>
      <c r="E10" s="14"/>
      <c r="F10" s="13">
        <f t="shared" ref="F10:F14" si="15">E10*50</f>
        <v>0</v>
      </c>
      <c r="G10" s="12"/>
      <c r="H10" s="13">
        <f t="shared" ref="H10:H14" si="16">G10*250</f>
        <v>0</v>
      </c>
      <c r="I10" s="12">
        <v>2</v>
      </c>
      <c r="J10" s="13">
        <f t="shared" si="6"/>
        <v>300</v>
      </c>
      <c r="K10" s="12"/>
      <c r="L10" s="13">
        <f t="shared" si="0"/>
        <v>0</v>
      </c>
      <c r="M10" s="12">
        <v>1</v>
      </c>
      <c r="N10" s="13">
        <f t="shared" ref="N10:N14" si="17">M10*300*0.5</f>
        <v>150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6"/>
      <c r="T10" s="13">
        <f t="shared" ref="T10:T14" si="20">S10*300*0.5</f>
        <v>0</v>
      </c>
      <c r="U10" s="12"/>
      <c r="V10" s="13">
        <f t="shared" si="12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2"/>
      <c r="AB10" s="13">
        <f t="shared" si="2"/>
        <v>0</v>
      </c>
      <c r="AC10" s="12"/>
      <c r="AD10" s="13">
        <f t="shared" ref="AD10:AD14" si="23">AC10*200*0.5</f>
        <v>0</v>
      </c>
      <c r="AE10" s="12">
        <v>1</v>
      </c>
      <c r="AF10" s="13">
        <f t="shared" si="13"/>
        <v>50</v>
      </c>
      <c r="AG10" s="12">
        <v>2</v>
      </c>
      <c r="AH10" s="13">
        <f t="shared" ref="AH10:AH14" si="24">AG10*850*0.5</f>
        <v>850</v>
      </c>
      <c r="AI10" s="12"/>
      <c r="AJ10" s="31">
        <f t="shared" si="4"/>
        <v>0</v>
      </c>
      <c r="AK10" s="12"/>
      <c r="AL10" s="31">
        <f t="shared" si="7"/>
        <v>0</v>
      </c>
      <c r="AM10" s="12">
        <v>1</v>
      </c>
      <c r="AN10" s="31">
        <f t="shared" si="8"/>
        <v>15</v>
      </c>
      <c r="AO10" s="14">
        <v>1</v>
      </c>
      <c r="AP10" s="31">
        <f t="shared" si="9"/>
        <v>150</v>
      </c>
      <c r="AQ10" s="14"/>
      <c r="AR10" s="31">
        <f t="shared" si="5"/>
        <v>0</v>
      </c>
      <c r="AS10" s="13">
        <f t="shared" si="10"/>
        <v>1515</v>
      </c>
      <c r="AT10" s="13">
        <f t="shared" si="11"/>
        <v>45.449999999999996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14"/>
        <v>0</v>
      </c>
      <c r="E11" s="14"/>
      <c r="F11" s="13">
        <f t="shared" si="15"/>
        <v>0</v>
      </c>
      <c r="G11" s="12"/>
      <c r="H11" s="13">
        <f t="shared" si="16"/>
        <v>0</v>
      </c>
      <c r="I11" s="12">
        <v>2</v>
      </c>
      <c r="J11" s="13">
        <f t="shared" si="6"/>
        <v>300</v>
      </c>
      <c r="K11" s="12"/>
      <c r="L11" s="13">
        <f t="shared" si="0"/>
        <v>0</v>
      </c>
      <c r="M11" s="12"/>
      <c r="N11" s="13">
        <f t="shared" si="17"/>
        <v>0</v>
      </c>
      <c r="O11" s="14"/>
      <c r="P11" s="13">
        <f t="shared" si="18"/>
        <v>0</v>
      </c>
      <c r="Q11" s="14"/>
      <c r="R11" s="13">
        <f t="shared" si="19"/>
        <v>0</v>
      </c>
      <c r="S11" s="12">
        <v>1</v>
      </c>
      <c r="T11" s="13">
        <f t="shared" si="20"/>
        <v>150</v>
      </c>
      <c r="U11" s="12"/>
      <c r="V11" s="13">
        <f t="shared" si="12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"/>
        <v>0</v>
      </c>
      <c r="AC11" s="12">
        <v>1</v>
      </c>
      <c r="AD11" s="13">
        <f t="shared" si="23"/>
        <v>100</v>
      </c>
      <c r="AE11" s="12">
        <v>1</v>
      </c>
      <c r="AF11" s="13">
        <f t="shared" si="13"/>
        <v>50</v>
      </c>
      <c r="AG11" s="12">
        <v>3</v>
      </c>
      <c r="AH11" s="13">
        <f t="shared" si="24"/>
        <v>1275</v>
      </c>
      <c r="AI11" s="12">
        <v>1</v>
      </c>
      <c r="AJ11" s="31">
        <f t="shared" si="4"/>
        <v>80</v>
      </c>
      <c r="AK11" s="12"/>
      <c r="AL11" s="31">
        <f t="shared" si="7"/>
        <v>0</v>
      </c>
      <c r="AM11" s="12">
        <v>2</v>
      </c>
      <c r="AN11" s="31">
        <f t="shared" si="8"/>
        <v>30</v>
      </c>
      <c r="AO11" s="14"/>
      <c r="AP11" s="31">
        <f t="shared" si="9"/>
        <v>0</v>
      </c>
      <c r="AQ11" s="14"/>
      <c r="AR11" s="31">
        <f t="shared" si="5"/>
        <v>0</v>
      </c>
      <c r="AS11" s="13">
        <f t="shared" si="10"/>
        <v>1985</v>
      </c>
      <c r="AT11" s="13">
        <f t="shared" si="11"/>
        <v>59.55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14"/>
        <v>0</v>
      </c>
      <c r="E12" s="14"/>
      <c r="F12" s="13">
        <f t="shared" si="15"/>
        <v>0</v>
      </c>
      <c r="G12" s="12">
        <v>1</v>
      </c>
      <c r="H12" s="13">
        <f t="shared" si="16"/>
        <v>250</v>
      </c>
      <c r="I12" s="12">
        <v>3</v>
      </c>
      <c r="J12" s="13">
        <f t="shared" si="6"/>
        <v>450</v>
      </c>
      <c r="K12" s="12"/>
      <c r="L12" s="13">
        <f t="shared" si="0"/>
        <v>0</v>
      </c>
      <c r="M12" s="12">
        <v>1</v>
      </c>
      <c r="N12" s="13">
        <f t="shared" si="17"/>
        <v>150</v>
      </c>
      <c r="O12" s="14"/>
      <c r="P12" s="13">
        <f t="shared" si="18"/>
        <v>0</v>
      </c>
      <c r="Q12" s="14">
        <v>1</v>
      </c>
      <c r="R12" s="13">
        <f t="shared" si="19"/>
        <v>150</v>
      </c>
      <c r="S12" s="12"/>
      <c r="T12" s="13">
        <f t="shared" si="20"/>
        <v>0</v>
      </c>
      <c r="U12" s="12"/>
      <c r="V12" s="13">
        <f t="shared" si="12"/>
        <v>0</v>
      </c>
      <c r="W12" s="14"/>
      <c r="X12" s="13">
        <f t="shared" si="21"/>
        <v>0</v>
      </c>
      <c r="Y12" s="14"/>
      <c r="Z12" s="13">
        <f t="shared" si="22"/>
        <v>0</v>
      </c>
      <c r="AA12" s="12"/>
      <c r="AB12" s="13">
        <f t="shared" si="2"/>
        <v>0</v>
      </c>
      <c r="AC12" s="12"/>
      <c r="AD12" s="13">
        <f t="shared" si="23"/>
        <v>0</v>
      </c>
      <c r="AE12" s="12"/>
      <c r="AF12" s="13">
        <f t="shared" si="13"/>
        <v>0</v>
      </c>
      <c r="AG12" s="12"/>
      <c r="AH12" s="13">
        <f t="shared" si="24"/>
        <v>0</v>
      </c>
      <c r="AI12" s="12">
        <v>1</v>
      </c>
      <c r="AJ12" s="31">
        <f t="shared" si="4"/>
        <v>80</v>
      </c>
      <c r="AK12" s="12"/>
      <c r="AL12" s="31">
        <f t="shared" si="7"/>
        <v>0</v>
      </c>
      <c r="AM12" s="12"/>
      <c r="AN12" s="31">
        <f t="shared" si="8"/>
        <v>0</v>
      </c>
      <c r="AO12" s="14"/>
      <c r="AP12" s="31">
        <f t="shared" si="9"/>
        <v>0</v>
      </c>
      <c r="AQ12" s="14"/>
      <c r="AR12" s="31">
        <f t="shared" si="5"/>
        <v>0</v>
      </c>
      <c r="AS12" s="13">
        <f t="shared" si="10"/>
        <v>1080</v>
      </c>
      <c r="AT12" s="13">
        <f t="shared" si="11"/>
        <v>32.4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14"/>
        <v>0</v>
      </c>
      <c r="E13" s="14">
        <v>1</v>
      </c>
      <c r="F13" s="13">
        <f t="shared" si="15"/>
        <v>50</v>
      </c>
      <c r="G13" s="12"/>
      <c r="H13" s="13">
        <f t="shared" si="16"/>
        <v>0</v>
      </c>
      <c r="I13" s="12">
        <v>2</v>
      </c>
      <c r="J13" s="13">
        <f t="shared" si="6"/>
        <v>300</v>
      </c>
      <c r="K13" s="12"/>
      <c r="L13" s="13">
        <f t="shared" si="0"/>
        <v>0</v>
      </c>
      <c r="M13" s="12"/>
      <c r="N13" s="13">
        <f t="shared" si="17"/>
        <v>0</v>
      </c>
      <c r="O13" s="14"/>
      <c r="P13" s="13">
        <f t="shared" si="18"/>
        <v>0</v>
      </c>
      <c r="Q13" s="14"/>
      <c r="R13" s="13">
        <f t="shared" si="19"/>
        <v>0</v>
      </c>
      <c r="S13" s="12">
        <v>3</v>
      </c>
      <c r="T13" s="13">
        <f t="shared" si="20"/>
        <v>450</v>
      </c>
      <c r="U13" s="12"/>
      <c r="V13" s="13">
        <f t="shared" si="12"/>
        <v>0</v>
      </c>
      <c r="W13" s="14"/>
      <c r="X13" s="13">
        <f t="shared" si="21"/>
        <v>0</v>
      </c>
      <c r="Y13" s="14"/>
      <c r="Z13" s="13">
        <f t="shared" si="22"/>
        <v>0</v>
      </c>
      <c r="AA13" s="12"/>
      <c r="AB13" s="13">
        <f t="shared" si="2"/>
        <v>0</v>
      </c>
      <c r="AC13" s="12"/>
      <c r="AD13" s="13">
        <f t="shared" si="23"/>
        <v>0</v>
      </c>
      <c r="AE13" s="12"/>
      <c r="AF13" s="13">
        <f t="shared" si="13"/>
        <v>0</v>
      </c>
      <c r="AG13" s="12"/>
      <c r="AH13" s="13">
        <f t="shared" si="24"/>
        <v>0</v>
      </c>
      <c r="AI13" s="12"/>
      <c r="AJ13" s="31">
        <f t="shared" si="4"/>
        <v>0</v>
      </c>
      <c r="AK13" s="12"/>
      <c r="AL13" s="31">
        <f t="shared" si="7"/>
        <v>0</v>
      </c>
      <c r="AM13" s="12"/>
      <c r="AN13" s="31">
        <f t="shared" si="8"/>
        <v>0</v>
      </c>
      <c r="AO13" s="14"/>
      <c r="AP13" s="31">
        <f t="shared" si="9"/>
        <v>0</v>
      </c>
      <c r="AQ13" s="14"/>
      <c r="AR13" s="31">
        <f t="shared" si="5"/>
        <v>0</v>
      </c>
      <c r="AS13" s="13">
        <f t="shared" si="10"/>
        <v>800</v>
      </c>
      <c r="AT13" s="13">
        <f t="shared" si="11"/>
        <v>24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14"/>
        <v>0</v>
      </c>
      <c r="E14" s="14"/>
      <c r="F14" s="13">
        <f t="shared" si="15"/>
        <v>0</v>
      </c>
      <c r="G14" s="12"/>
      <c r="H14" s="13">
        <f t="shared" si="16"/>
        <v>0</v>
      </c>
      <c r="I14" s="12">
        <v>2</v>
      </c>
      <c r="J14" s="13">
        <f t="shared" si="6"/>
        <v>300</v>
      </c>
      <c r="K14" s="12"/>
      <c r="L14" s="13">
        <f>K14*100*0.5</f>
        <v>0</v>
      </c>
      <c r="M14" s="12"/>
      <c r="N14" s="13">
        <f t="shared" si="17"/>
        <v>0</v>
      </c>
      <c r="O14" s="14"/>
      <c r="P14" s="13">
        <f t="shared" si="18"/>
        <v>0</v>
      </c>
      <c r="Q14" s="14"/>
      <c r="R14" s="13">
        <f t="shared" si="19"/>
        <v>0</v>
      </c>
      <c r="S14" s="16">
        <v>2</v>
      </c>
      <c r="T14" s="13">
        <f t="shared" si="20"/>
        <v>300</v>
      </c>
      <c r="U14" s="12"/>
      <c r="V14" s="13">
        <f t="shared" si="12"/>
        <v>0</v>
      </c>
      <c r="W14" s="12"/>
      <c r="X14" s="13">
        <f t="shared" si="21"/>
        <v>0</v>
      </c>
      <c r="Y14" s="14"/>
      <c r="Z14" s="13">
        <f t="shared" si="22"/>
        <v>0</v>
      </c>
      <c r="AA14" s="12"/>
      <c r="AB14" s="13">
        <f t="shared" si="2"/>
        <v>0</v>
      </c>
      <c r="AC14" s="12"/>
      <c r="AD14" s="13">
        <f t="shared" si="23"/>
        <v>0</v>
      </c>
      <c r="AE14" s="12"/>
      <c r="AF14" s="13">
        <f t="shared" si="13"/>
        <v>0</v>
      </c>
      <c r="AG14" s="12"/>
      <c r="AH14" s="13">
        <f t="shared" si="24"/>
        <v>0</v>
      </c>
      <c r="AI14" s="12"/>
      <c r="AJ14" s="31">
        <f t="shared" si="4"/>
        <v>0</v>
      </c>
      <c r="AK14" s="12"/>
      <c r="AL14" s="31">
        <f t="shared" si="7"/>
        <v>0</v>
      </c>
      <c r="AM14" s="12"/>
      <c r="AN14" s="31">
        <f t="shared" si="8"/>
        <v>0</v>
      </c>
      <c r="AO14" s="14"/>
      <c r="AP14" s="31">
        <f t="shared" si="9"/>
        <v>0</v>
      </c>
      <c r="AQ14" s="14"/>
      <c r="AR14" s="31">
        <f t="shared" si="5"/>
        <v>0</v>
      </c>
      <c r="AS14" s="13">
        <f t="shared" si="10"/>
        <v>600</v>
      </c>
      <c r="AT14" s="13">
        <f t="shared" si="11"/>
        <v>18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5">SUM(C5:C14)</f>
        <v>1</v>
      </c>
      <c r="D16" s="21">
        <f>SUM(D5:D14)</f>
        <v>50</v>
      </c>
      <c r="E16" s="21">
        <f t="shared" si="25"/>
        <v>3</v>
      </c>
      <c r="F16" s="21"/>
      <c r="G16" s="21">
        <f t="shared" si="25"/>
        <v>2</v>
      </c>
      <c r="H16" s="21"/>
      <c r="I16" s="21">
        <f>SUM(I5:I14)</f>
        <v>19</v>
      </c>
      <c r="J16" s="21"/>
      <c r="K16" s="21">
        <f>SUM(K5:K14)</f>
        <v>0</v>
      </c>
      <c r="L16" s="21"/>
      <c r="M16" s="21">
        <f t="shared" si="25"/>
        <v>5</v>
      </c>
      <c r="N16" s="21"/>
      <c r="O16" s="21">
        <f t="shared" si="25"/>
        <v>0</v>
      </c>
      <c r="P16" s="21"/>
      <c r="Q16" s="21">
        <f t="shared" si="25"/>
        <v>1</v>
      </c>
      <c r="R16" s="21"/>
      <c r="S16" s="21">
        <f>SUM(S5:S14)</f>
        <v>8</v>
      </c>
      <c r="T16" s="21"/>
      <c r="U16" s="21">
        <f t="shared" ref="U16" si="26">SUM(U5:U14)</f>
        <v>0</v>
      </c>
      <c r="V16" s="21"/>
      <c r="W16" s="21">
        <f t="shared" si="25"/>
        <v>0</v>
      </c>
      <c r="X16" s="21"/>
      <c r="Y16" s="21">
        <f t="shared" si="25"/>
        <v>0</v>
      </c>
      <c r="Z16" s="21"/>
      <c r="AA16" s="21">
        <f t="shared" si="25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28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66</v>
      </c>
      <c r="AU16" s="26" t="s">
        <v>36</v>
      </c>
    </row>
    <row r="18" spans="2:45" x14ac:dyDescent="0.25">
      <c r="B18" s="1" t="s">
        <v>16</v>
      </c>
    </row>
    <row r="19" spans="2:45" x14ac:dyDescent="0.25">
      <c r="B19" s="1" t="s">
        <v>21</v>
      </c>
      <c r="AS19" s="1">
        <f>12605+1100</f>
        <v>13705</v>
      </c>
    </row>
    <row r="20" spans="2:45" x14ac:dyDescent="0.25">
      <c r="B20" s="1" t="s">
        <v>23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9"/>
  <sheetViews>
    <sheetView workbookViewId="0">
      <selection activeCell="K37" sqref="K3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0.28515625" style="1" bestFit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5703125" style="1" bestFit="1" customWidth="1"/>
    <col min="41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2</v>
      </c>
      <c r="J5" s="13">
        <f>I5*300*0.5</f>
        <v>300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>
        <v>1</v>
      </c>
      <c r="R5" s="13">
        <f>Q5*300*0.5</f>
        <v>150</v>
      </c>
      <c r="S5" s="12">
        <v>2</v>
      </c>
      <c r="T5" s="13">
        <f>S5*300*0.5</f>
        <v>300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>
        <v>1</v>
      </c>
      <c r="AJ5" s="31">
        <f t="shared" ref="AJ5:AJ14" si="4">AI5*80</f>
        <v>80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5">AQ5*145</f>
        <v>0</v>
      </c>
      <c r="AS5" s="13">
        <f>AR5+AH5+AB5+Z5+X5+T5+R5+P5+N5+J5+H5+F5+AJ5+AL5+AN5+D5+AD5+V5+L5+AF5+AP5</f>
        <v>830</v>
      </c>
      <c r="AT5" s="13">
        <f>AS5*0.03</f>
        <v>24.9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9">
        <v>1.5</v>
      </c>
      <c r="J6" s="13">
        <f t="shared" ref="J6:J14" si="6">I6*300*0.5</f>
        <v>225</v>
      </c>
      <c r="K6" s="12"/>
      <c r="L6" s="13">
        <f t="shared" si="0"/>
        <v>0</v>
      </c>
      <c r="M6" s="12">
        <v>2</v>
      </c>
      <c r="N6" s="13">
        <f>M6*300*0.5</f>
        <v>300</v>
      </c>
      <c r="O6" s="12"/>
      <c r="P6" s="13">
        <f>O6*300*0.5</f>
        <v>0</v>
      </c>
      <c r="Q6" s="12"/>
      <c r="R6" s="13">
        <f>Q6*300*0.5</f>
        <v>0</v>
      </c>
      <c r="S6" s="43">
        <v>2</v>
      </c>
      <c r="T6" s="13">
        <f>S6*300*0.5</f>
        <v>300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14" si="7">AK6*50</f>
        <v>0</v>
      </c>
      <c r="AM6" s="12"/>
      <c r="AN6" s="31">
        <f t="shared" ref="AN6:AN14" si="8">AM6*15</f>
        <v>0</v>
      </c>
      <c r="AO6" s="14"/>
      <c r="AP6" s="31">
        <f t="shared" ref="AP6:AP14" si="9">AO6*150</f>
        <v>0</v>
      </c>
      <c r="AQ6" s="14"/>
      <c r="AR6" s="31">
        <f t="shared" si="5"/>
        <v>0</v>
      </c>
      <c r="AS6" s="13">
        <f t="shared" ref="AS6:AS14" si="10">AR6+AH6+AB6+Z6+X6+T6+R6+P6+N6+J6+H6+F6+AJ6+AL6+AN6+D6+AD6+V6+L6+AF6+AP6</f>
        <v>825</v>
      </c>
      <c r="AT6" s="13">
        <f t="shared" ref="AT6:AT14" si="11">AS6*0.03</f>
        <v>24.75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6"/>
        <v>0</v>
      </c>
      <c r="K7" s="12"/>
      <c r="L7" s="13">
        <f t="shared" si="0"/>
        <v>0</v>
      </c>
      <c r="M7" s="12"/>
      <c r="N7" s="13">
        <f>M7*300*0.5</f>
        <v>0</v>
      </c>
      <c r="O7" s="14">
        <v>1</v>
      </c>
      <c r="P7" s="13">
        <f>O7*300*0.5</f>
        <v>150</v>
      </c>
      <c r="Q7" s="14"/>
      <c r="R7" s="13">
        <f>Q7*300*0.5</f>
        <v>0</v>
      </c>
      <c r="S7" s="12">
        <v>4</v>
      </c>
      <c r="T7" s="13">
        <f>S7*300*0.5</f>
        <v>600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7"/>
        <v>0</v>
      </c>
      <c r="AM7" s="31">
        <v>1</v>
      </c>
      <c r="AN7" s="31">
        <f t="shared" si="8"/>
        <v>15</v>
      </c>
      <c r="AO7" s="13"/>
      <c r="AP7" s="31">
        <f t="shared" si="9"/>
        <v>0</v>
      </c>
      <c r="AQ7" s="13"/>
      <c r="AR7" s="31">
        <f t="shared" si="5"/>
        <v>0</v>
      </c>
      <c r="AS7" s="13">
        <f t="shared" si="10"/>
        <v>1140</v>
      </c>
      <c r="AT7" s="13">
        <f t="shared" si="11"/>
        <v>34.199999999999996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6"/>
        <v>0</v>
      </c>
      <c r="K8" s="12"/>
      <c r="L8" s="13">
        <f t="shared" si="0"/>
        <v>0</v>
      </c>
      <c r="M8" s="12">
        <v>1</v>
      </c>
      <c r="N8" s="13">
        <f>M8*300*0.5</f>
        <v>150</v>
      </c>
      <c r="O8" s="14"/>
      <c r="P8" s="13">
        <f>O8*300*0.5</f>
        <v>0</v>
      </c>
      <c r="Q8" s="14"/>
      <c r="R8" s="13">
        <f>Q8*300*0.5</f>
        <v>0</v>
      </c>
      <c r="S8" s="12">
        <v>2</v>
      </c>
      <c r="T8" s="13">
        <f>S8*300*0.5</f>
        <v>300</v>
      </c>
      <c r="U8" s="14">
        <v>1</v>
      </c>
      <c r="V8" s="13">
        <f t="shared" ref="V8:V14" si="12">U8*50</f>
        <v>50</v>
      </c>
      <c r="W8" s="14"/>
      <c r="X8" s="13">
        <f>W8*550*0.5</f>
        <v>0</v>
      </c>
      <c r="Y8" s="14"/>
      <c r="Z8" s="13">
        <f>Y8*650*0.5</f>
        <v>0</v>
      </c>
      <c r="AA8" s="12">
        <v>1</v>
      </c>
      <c r="AB8" s="13">
        <f t="shared" si="2"/>
        <v>375</v>
      </c>
      <c r="AC8" s="12"/>
      <c r="AD8" s="13">
        <f>AC8*200*0.5</f>
        <v>0</v>
      </c>
      <c r="AE8" s="12">
        <v>1</v>
      </c>
      <c r="AF8" s="13">
        <f>AE8*100*0.5</f>
        <v>50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7"/>
        <v>0</v>
      </c>
      <c r="AM8" s="12">
        <v>2</v>
      </c>
      <c r="AN8" s="31">
        <f t="shared" si="8"/>
        <v>30</v>
      </c>
      <c r="AO8" s="14"/>
      <c r="AP8" s="31">
        <f t="shared" si="9"/>
        <v>0</v>
      </c>
      <c r="AQ8" s="14"/>
      <c r="AR8" s="31">
        <f t="shared" si="5"/>
        <v>0</v>
      </c>
      <c r="AS8" s="13">
        <f t="shared" si="10"/>
        <v>1380</v>
      </c>
      <c r="AT8" s="13">
        <f t="shared" si="11"/>
        <v>41.4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6">
        <v>1</v>
      </c>
      <c r="J9" s="13">
        <f t="shared" si="6"/>
        <v>150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>
        <v>2</v>
      </c>
      <c r="T9" s="13">
        <f>S9*300*0.5</f>
        <v>300</v>
      </c>
      <c r="U9" s="12">
        <v>1</v>
      </c>
      <c r="V9" s="13">
        <f t="shared" si="12"/>
        <v>50</v>
      </c>
      <c r="W9" s="14"/>
      <c r="X9" s="13">
        <f>W9*550*0.5</f>
        <v>0</v>
      </c>
      <c r="Y9" s="14">
        <v>1</v>
      </c>
      <c r="Z9" s="13">
        <f>Y9*650*0.5</f>
        <v>325</v>
      </c>
      <c r="AA9" s="12"/>
      <c r="AB9" s="13">
        <f t="shared" si="2"/>
        <v>0</v>
      </c>
      <c r="AC9" s="12"/>
      <c r="AD9" s="13">
        <f>AC9*200*0.5</f>
        <v>0</v>
      </c>
      <c r="AE9" s="12">
        <v>1</v>
      </c>
      <c r="AF9" s="13">
        <f t="shared" ref="AF9:AF14" si="13">AE9*100*0.5</f>
        <v>50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7"/>
        <v>0</v>
      </c>
      <c r="AM9" s="12">
        <v>2</v>
      </c>
      <c r="AN9" s="31">
        <f t="shared" si="8"/>
        <v>30</v>
      </c>
      <c r="AO9" s="14"/>
      <c r="AP9" s="31">
        <f t="shared" si="9"/>
        <v>0</v>
      </c>
      <c r="AQ9" s="14"/>
      <c r="AR9" s="31">
        <f t="shared" si="5"/>
        <v>0</v>
      </c>
      <c r="AS9" s="13">
        <f t="shared" si="10"/>
        <v>1330</v>
      </c>
      <c r="AT9" s="13">
        <f t="shared" si="11"/>
        <v>39.9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14">C10*50</f>
        <v>0</v>
      </c>
      <c r="E10" s="14"/>
      <c r="F10" s="13">
        <f t="shared" ref="F10:F14" si="15">E10*50</f>
        <v>0</v>
      </c>
      <c r="G10" s="12"/>
      <c r="H10" s="13">
        <f t="shared" ref="H10:H14" si="16">G10*250</f>
        <v>0</v>
      </c>
      <c r="I10" s="12"/>
      <c r="J10" s="13">
        <f t="shared" si="6"/>
        <v>0</v>
      </c>
      <c r="K10" s="12"/>
      <c r="L10" s="13">
        <f t="shared" si="0"/>
        <v>0</v>
      </c>
      <c r="M10" s="12"/>
      <c r="N10" s="13">
        <f t="shared" ref="N10:N14" si="17">M10*300*0.5</f>
        <v>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6">
        <v>2</v>
      </c>
      <c r="T10" s="13">
        <f t="shared" ref="T10:T14" si="20">S10*300*0.5</f>
        <v>300</v>
      </c>
      <c r="U10" s="12"/>
      <c r="V10" s="13">
        <f t="shared" si="12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2"/>
      <c r="AB10" s="13">
        <f t="shared" si="2"/>
        <v>0</v>
      </c>
      <c r="AC10" s="12"/>
      <c r="AD10" s="13">
        <f t="shared" ref="AD10:AD14" si="23">AC10*200*0.5</f>
        <v>0</v>
      </c>
      <c r="AE10" s="12">
        <v>2</v>
      </c>
      <c r="AF10" s="13">
        <f t="shared" si="13"/>
        <v>100</v>
      </c>
      <c r="AG10" s="12">
        <v>2</v>
      </c>
      <c r="AH10" s="13">
        <f t="shared" ref="AH10:AH14" si="24">AG10*850*0.5</f>
        <v>850</v>
      </c>
      <c r="AI10" s="12"/>
      <c r="AJ10" s="31">
        <f t="shared" si="4"/>
        <v>0</v>
      </c>
      <c r="AK10" s="12"/>
      <c r="AL10" s="31">
        <f t="shared" si="7"/>
        <v>0</v>
      </c>
      <c r="AM10" s="12">
        <v>1</v>
      </c>
      <c r="AN10" s="31">
        <f t="shared" si="8"/>
        <v>15</v>
      </c>
      <c r="AO10" s="14"/>
      <c r="AP10" s="31">
        <f t="shared" si="9"/>
        <v>0</v>
      </c>
      <c r="AQ10" s="14"/>
      <c r="AR10" s="31">
        <f t="shared" si="5"/>
        <v>0</v>
      </c>
      <c r="AS10" s="13">
        <f t="shared" si="10"/>
        <v>1265</v>
      </c>
      <c r="AT10" s="13">
        <f t="shared" si="11"/>
        <v>37.949999999999996</v>
      </c>
    </row>
    <row r="11" spans="1:47" s="15" customFormat="1" ht="16.5" x14ac:dyDescent="0.3">
      <c r="A11" s="10">
        <v>7</v>
      </c>
      <c r="B11" s="11" t="s">
        <v>19</v>
      </c>
      <c r="C11" s="12">
        <v>1</v>
      </c>
      <c r="D11" s="13">
        <f t="shared" si="14"/>
        <v>50</v>
      </c>
      <c r="E11" s="14"/>
      <c r="F11" s="13">
        <f t="shared" si="15"/>
        <v>0</v>
      </c>
      <c r="G11" s="12"/>
      <c r="H11" s="13">
        <f t="shared" si="16"/>
        <v>0</v>
      </c>
      <c r="I11" s="12">
        <v>1</v>
      </c>
      <c r="J11" s="13">
        <f t="shared" si="6"/>
        <v>150</v>
      </c>
      <c r="K11" s="12"/>
      <c r="L11" s="13">
        <f t="shared" si="0"/>
        <v>0</v>
      </c>
      <c r="M11" s="12"/>
      <c r="N11" s="13">
        <f t="shared" si="17"/>
        <v>0</v>
      </c>
      <c r="O11" s="14"/>
      <c r="P11" s="13">
        <f t="shared" si="18"/>
        <v>0</v>
      </c>
      <c r="Q11" s="14"/>
      <c r="R11" s="13">
        <f t="shared" si="19"/>
        <v>0</v>
      </c>
      <c r="S11" s="12">
        <v>4</v>
      </c>
      <c r="T11" s="13">
        <f t="shared" si="20"/>
        <v>600</v>
      </c>
      <c r="U11" s="12"/>
      <c r="V11" s="13">
        <f t="shared" si="12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"/>
        <v>0</v>
      </c>
      <c r="AC11" s="12"/>
      <c r="AD11" s="13">
        <f t="shared" si="23"/>
        <v>0</v>
      </c>
      <c r="AE11" s="12">
        <v>1</v>
      </c>
      <c r="AF11" s="13">
        <f t="shared" si="13"/>
        <v>50</v>
      </c>
      <c r="AG11" s="12">
        <v>1</v>
      </c>
      <c r="AH11" s="13">
        <f t="shared" si="24"/>
        <v>425</v>
      </c>
      <c r="AI11" s="12"/>
      <c r="AJ11" s="31">
        <f t="shared" si="4"/>
        <v>0</v>
      </c>
      <c r="AK11" s="12"/>
      <c r="AL11" s="31">
        <f t="shared" si="7"/>
        <v>0</v>
      </c>
      <c r="AM11" s="12">
        <v>1</v>
      </c>
      <c r="AN11" s="31">
        <f t="shared" si="8"/>
        <v>15</v>
      </c>
      <c r="AO11" s="14"/>
      <c r="AP11" s="31">
        <f t="shared" si="9"/>
        <v>0</v>
      </c>
      <c r="AQ11" s="14"/>
      <c r="AR11" s="31">
        <f t="shared" si="5"/>
        <v>0</v>
      </c>
      <c r="AS11" s="13">
        <f t="shared" si="10"/>
        <v>1290</v>
      </c>
      <c r="AT11" s="13">
        <f t="shared" si="11"/>
        <v>38.699999999999996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14"/>
        <v>0</v>
      </c>
      <c r="E12" s="14"/>
      <c r="F12" s="13">
        <f t="shared" si="15"/>
        <v>0</v>
      </c>
      <c r="G12" s="12"/>
      <c r="H12" s="13">
        <f t="shared" si="16"/>
        <v>0</v>
      </c>
      <c r="I12" s="12"/>
      <c r="J12" s="13">
        <f t="shared" si="6"/>
        <v>0</v>
      </c>
      <c r="K12" s="12"/>
      <c r="L12" s="13">
        <f t="shared" si="0"/>
        <v>0</v>
      </c>
      <c r="M12" s="12"/>
      <c r="N12" s="13">
        <f t="shared" si="17"/>
        <v>0</v>
      </c>
      <c r="O12" s="14"/>
      <c r="P12" s="13">
        <f t="shared" si="18"/>
        <v>0</v>
      </c>
      <c r="Q12" s="14"/>
      <c r="R12" s="13">
        <f t="shared" si="19"/>
        <v>0</v>
      </c>
      <c r="S12" s="12">
        <v>2</v>
      </c>
      <c r="T12" s="13">
        <f t="shared" si="20"/>
        <v>300</v>
      </c>
      <c r="U12" s="12"/>
      <c r="V12" s="13">
        <f t="shared" si="12"/>
        <v>0</v>
      </c>
      <c r="W12" s="14"/>
      <c r="X12" s="13">
        <f t="shared" si="21"/>
        <v>0</v>
      </c>
      <c r="Y12" s="14">
        <v>1</v>
      </c>
      <c r="Z12" s="13">
        <f t="shared" si="22"/>
        <v>325</v>
      </c>
      <c r="AA12" s="12"/>
      <c r="AB12" s="13">
        <f t="shared" si="2"/>
        <v>0</v>
      </c>
      <c r="AC12" s="12"/>
      <c r="AD12" s="13">
        <f t="shared" si="23"/>
        <v>0</v>
      </c>
      <c r="AE12" s="12">
        <v>1</v>
      </c>
      <c r="AF12" s="13">
        <f t="shared" si="13"/>
        <v>50</v>
      </c>
      <c r="AG12" s="12">
        <v>1</v>
      </c>
      <c r="AH12" s="13">
        <f t="shared" si="24"/>
        <v>425</v>
      </c>
      <c r="AI12" s="12"/>
      <c r="AJ12" s="31">
        <f t="shared" si="4"/>
        <v>0</v>
      </c>
      <c r="AK12" s="12"/>
      <c r="AL12" s="31">
        <f t="shared" si="7"/>
        <v>0</v>
      </c>
      <c r="AM12" s="12">
        <v>1</v>
      </c>
      <c r="AN12" s="31">
        <f t="shared" si="8"/>
        <v>15</v>
      </c>
      <c r="AO12" s="14"/>
      <c r="AP12" s="31">
        <f t="shared" si="9"/>
        <v>0</v>
      </c>
      <c r="AQ12" s="14"/>
      <c r="AR12" s="31">
        <f t="shared" si="5"/>
        <v>0</v>
      </c>
      <c r="AS12" s="13">
        <f t="shared" si="10"/>
        <v>1115</v>
      </c>
      <c r="AT12" s="13">
        <f t="shared" si="11"/>
        <v>33.449999999999996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14"/>
        <v>0</v>
      </c>
      <c r="E13" s="14"/>
      <c r="F13" s="13">
        <f t="shared" si="15"/>
        <v>0</v>
      </c>
      <c r="G13" s="12"/>
      <c r="H13" s="13">
        <f t="shared" si="16"/>
        <v>0</v>
      </c>
      <c r="I13" s="12">
        <v>1</v>
      </c>
      <c r="J13" s="13">
        <f t="shared" si="6"/>
        <v>150</v>
      </c>
      <c r="K13" s="12"/>
      <c r="L13" s="13">
        <f t="shared" si="0"/>
        <v>0</v>
      </c>
      <c r="M13" s="12">
        <v>1</v>
      </c>
      <c r="N13" s="13">
        <f t="shared" si="17"/>
        <v>150</v>
      </c>
      <c r="O13" s="14"/>
      <c r="P13" s="13">
        <f t="shared" si="18"/>
        <v>0</v>
      </c>
      <c r="Q13" s="14">
        <v>1</v>
      </c>
      <c r="R13" s="13">
        <f t="shared" si="19"/>
        <v>150</v>
      </c>
      <c r="S13" s="12">
        <v>1</v>
      </c>
      <c r="T13" s="13">
        <f t="shared" si="20"/>
        <v>150</v>
      </c>
      <c r="U13" s="12"/>
      <c r="V13" s="13">
        <f t="shared" si="12"/>
        <v>0</v>
      </c>
      <c r="W13" s="14"/>
      <c r="X13" s="13">
        <f t="shared" si="21"/>
        <v>0</v>
      </c>
      <c r="Y13" s="14">
        <v>1</v>
      </c>
      <c r="Z13" s="13">
        <f t="shared" si="22"/>
        <v>325</v>
      </c>
      <c r="AA13" s="12"/>
      <c r="AB13" s="13">
        <f t="shared" si="2"/>
        <v>0</v>
      </c>
      <c r="AC13" s="12"/>
      <c r="AD13" s="13">
        <f t="shared" si="23"/>
        <v>0</v>
      </c>
      <c r="AE13" s="12"/>
      <c r="AF13" s="13">
        <f t="shared" si="13"/>
        <v>0</v>
      </c>
      <c r="AG13" s="12"/>
      <c r="AH13" s="13">
        <f t="shared" si="24"/>
        <v>0</v>
      </c>
      <c r="AI13" s="12"/>
      <c r="AJ13" s="31">
        <f t="shared" si="4"/>
        <v>0</v>
      </c>
      <c r="AK13" s="12"/>
      <c r="AL13" s="31">
        <f t="shared" si="7"/>
        <v>0</v>
      </c>
      <c r="AM13" s="12"/>
      <c r="AN13" s="31">
        <f t="shared" si="8"/>
        <v>0</v>
      </c>
      <c r="AO13" s="14"/>
      <c r="AP13" s="31">
        <f t="shared" si="9"/>
        <v>0</v>
      </c>
      <c r="AQ13" s="14"/>
      <c r="AR13" s="31">
        <f t="shared" si="5"/>
        <v>0</v>
      </c>
      <c r="AS13" s="13">
        <f t="shared" si="10"/>
        <v>925</v>
      </c>
      <c r="AT13" s="13">
        <f t="shared" si="11"/>
        <v>27.75</v>
      </c>
    </row>
    <row r="14" spans="1:47" s="15" customFormat="1" ht="16.5" x14ac:dyDescent="0.3">
      <c r="A14" s="10">
        <v>10</v>
      </c>
      <c r="B14" s="11" t="s">
        <v>24</v>
      </c>
      <c r="C14" s="12">
        <v>1</v>
      </c>
      <c r="D14" s="13">
        <f t="shared" si="14"/>
        <v>50</v>
      </c>
      <c r="E14" s="14"/>
      <c r="F14" s="13">
        <f t="shared" si="15"/>
        <v>0</v>
      </c>
      <c r="G14" s="12"/>
      <c r="H14" s="13">
        <f t="shared" si="16"/>
        <v>0</v>
      </c>
      <c r="I14" s="12">
        <v>3</v>
      </c>
      <c r="J14" s="13">
        <f t="shared" si="6"/>
        <v>450</v>
      </c>
      <c r="K14" s="12"/>
      <c r="L14" s="13">
        <f>K14*100*0.5</f>
        <v>0</v>
      </c>
      <c r="M14" s="12"/>
      <c r="N14" s="13">
        <f t="shared" si="17"/>
        <v>0</v>
      </c>
      <c r="O14" s="14"/>
      <c r="P14" s="13">
        <f t="shared" si="18"/>
        <v>0</v>
      </c>
      <c r="Q14" s="14"/>
      <c r="R14" s="13">
        <f t="shared" si="19"/>
        <v>0</v>
      </c>
      <c r="S14" s="16"/>
      <c r="T14" s="13">
        <f t="shared" si="20"/>
        <v>0</v>
      </c>
      <c r="U14" s="12"/>
      <c r="V14" s="13">
        <f t="shared" si="12"/>
        <v>0</v>
      </c>
      <c r="W14" s="12"/>
      <c r="X14" s="13">
        <f t="shared" si="21"/>
        <v>0</v>
      </c>
      <c r="Y14" s="14"/>
      <c r="Z14" s="13">
        <f t="shared" si="22"/>
        <v>0</v>
      </c>
      <c r="AA14" s="12"/>
      <c r="AB14" s="13">
        <f t="shared" si="2"/>
        <v>0</v>
      </c>
      <c r="AC14" s="12"/>
      <c r="AD14" s="13">
        <f t="shared" si="23"/>
        <v>0</v>
      </c>
      <c r="AE14" s="12">
        <v>1</v>
      </c>
      <c r="AF14" s="13">
        <f t="shared" si="13"/>
        <v>50</v>
      </c>
      <c r="AG14" s="12">
        <v>1</v>
      </c>
      <c r="AH14" s="13">
        <f t="shared" si="24"/>
        <v>425</v>
      </c>
      <c r="AI14" s="12"/>
      <c r="AJ14" s="31">
        <f t="shared" si="4"/>
        <v>0</v>
      </c>
      <c r="AK14" s="12"/>
      <c r="AL14" s="31">
        <f t="shared" si="7"/>
        <v>0</v>
      </c>
      <c r="AM14" s="12">
        <v>1</v>
      </c>
      <c r="AN14" s="31">
        <f t="shared" si="8"/>
        <v>15</v>
      </c>
      <c r="AO14" s="14"/>
      <c r="AP14" s="31">
        <f t="shared" si="9"/>
        <v>0</v>
      </c>
      <c r="AQ14" s="14"/>
      <c r="AR14" s="31">
        <f t="shared" si="5"/>
        <v>0</v>
      </c>
      <c r="AS14" s="13">
        <f t="shared" si="10"/>
        <v>990</v>
      </c>
      <c r="AT14" s="13">
        <f t="shared" si="11"/>
        <v>29.7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5">SUM(C5:C14)</f>
        <v>2</v>
      </c>
      <c r="D16" s="21">
        <f>SUM(D5:D14)</f>
        <v>100</v>
      </c>
      <c r="E16" s="21">
        <f t="shared" si="25"/>
        <v>0</v>
      </c>
      <c r="F16" s="21"/>
      <c r="G16" s="21">
        <f t="shared" si="25"/>
        <v>0</v>
      </c>
      <c r="H16" s="21"/>
      <c r="I16" s="50">
        <f>SUM(I5:I14)</f>
        <v>9.5</v>
      </c>
      <c r="J16" s="21"/>
      <c r="K16" s="21">
        <f>SUM(K5:K14)</f>
        <v>0</v>
      </c>
      <c r="L16" s="21"/>
      <c r="M16" s="21">
        <f t="shared" si="25"/>
        <v>4</v>
      </c>
      <c r="N16" s="21"/>
      <c r="O16" s="21">
        <f t="shared" si="25"/>
        <v>1</v>
      </c>
      <c r="P16" s="21"/>
      <c r="Q16" s="21">
        <f t="shared" si="25"/>
        <v>2</v>
      </c>
      <c r="R16" s="21"/>
      <c r="S16" s="21">
        <f>SUM(S5:S14)</f>
        <v>21</v>
      </c>
      <c r="T16" s="21"/>
      <c r="U16" s="21">
        <f t="shared" ref="U16" si="26">SUM(U5:U14)</f>
        <v>2</v>
      </c>
      <c r="V16" s="21"/>
      <c r="W16" s="21">
        <f t="shared" si="25"/>
        <v>0</v>
      </c>
      <c r="X16" s="21"/>
      <c r="Y16" s="21">
        <f t="shared" si="25"/>
        <v>3</v>
      </c>
      <c r="Z16" s="21"/>
      <c r="AA16" s="21">
        <f t="shared" si="25"/>
        <v>2</v>
      </c>
      <c r="AB16" s="21"/>
      <c r="AC16" s="21">
        <v>0</v>
      </c>
      <c r="AD16" s="21"/>
      <c r="AE16" s="21">
        <v>0</v>
      </c>
      <c r="AF16" s="21"/>
      <c r="AG16" s="21">
        <f>SUM(AG6:AG14)*2</f>
        <v>14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58.5</v>
      </c>
      <c r="AU16" s="26" t="s">
        <v>36</v>
      </c>
    </row>
    <row r="19" spans="45:45" x14ac:dyDescent="0.25">
      <c r="AS19" s="1">
        <f>11090+550</f>
        <v>11640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>
        <v>2</v>
      </c>
      <c r="AF5" s="13">
        <f t="shared" ref="AF5:AF7" si="3">AE5*100*0.5</f>
        <v>100</v>
      </c>
      <c r="AG5" s="14">
        <v>2</v>
      </c>
      <c r="AH5" s="13">
        <f>AG5*850*0.5</f>
        <v>850</v>
      </c>
      <c r="AI5" s="12"/>
      <c r="AJ5" s="31">
        <f t="shared" ref="AJ5:AJ14" si="4">AI5*80</f>
        <v>0</v>
      </c>
      <c r="AK5" s="12"/>
      <c r="AL5" s="31">
        <f>AK5*50</f>
        <v>0</v>
      </c>
      <c r="AM5" s="12">
        <v>2</v>
      </c>
      <c r="AN5" s="31">
        <f>AM5*15</f>
        <v>30</v>
      </c>
      <c r="AO5" s="12"/>
      <c r="AP5" s="31">
        <f>AO5*150</f>
        <v>0</v>
      </c>
      <c r="AQ5" s="12"/>
      <c r="AR5" s="31">
        <f t="shared" ref="AR5:AR14" si="5">AQ5*145</f>
        <v>0</v>
      </c>
      <c r="AS5" s="13">
        <f>AR5+AH5+AB5+Z5+X5+T5+R5+P5+N5+J5+H5+F5+AJ5+AL5+AN5+D5+AD5+V5+L5+AF5+AP5</f>
        <v>1130</v>
      </c>
      <c r="AT5" s="13">
        <f>AS5*0.03</f>
        <v>33.9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9">
        <v>1</v>
      </c>
      <c r="J6" s="13">
        <f t="shared" ref="J6:J14" si="6">I6*300*0.5</f>
        <v>150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>
        <v>2</v>
      </c>
      <c r="T6" s="13">
        <f>S6*300*0.5</f>
        <v>300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>
        <v>1</v>
      </c>
      <c r="AF6" s="13">
        <f t="shared" si="3"/>
        <v>50</v>
      </c>
      <c r="AG6" s="12">
        <v>1</v>
      </c>
      <c r="AH6" s="13">
        <f>AG6*850*0.5</f>
        <v>425</v>
      </c>
      <c r="AI6" s="12">
        <v>1</v>
      </c>
      <c r="AJ6" s="31">
        <f t="shared" si="4"/>
        <v>80</v>
      </c>
      <c r="AK6" s="12"/>
      <c r="AL6" s="31">
        <f t="shared" ref="AL6:AL14" si="7">AK6*50</f>
        <v>0</v>
      </c>
      <c r="AM6" s="12"/>
      <c r="AN6" s="31">
        <f t="shared" ref="AN6:AN14" si="8">AM6*15</f>
        <v>0</v>
      </c>
      <c r="AO6" s="14"/>
      <c r="AP6" s="31">
        <f t="shared" ref="AP6:AP14" si="9">AO6*150</f>
        <v>0</v>
      </c>
      <c r="AQ6" s="14"/>
      <c r="AR6" s="31">
        <f t="shared" si="5"/>
        <v>0</v>
      </c>
      <c r="AS6" s="13">
        <f t="shared" ref="AS6:AS13" si="10">AR6+AH6+AB6+Z6+X6+T6+R6+P6+N6+J6+H6+F6+AJ6+AL6+AN6+D6+AD6+V6+L6+AF6+AP6</f>
        <v>1005</v>
      </c>
      <c r="AT6" s="13">
        <f t="shared" ref="AT6:AT14" si="11">AS6*0.03</f>
        <v>30.15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6"/>
        <v>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>
        <v>2</v>
      </c>
      <c r="T7" s="13">
        <f>S7*300*0.5</f>
        <v>300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>
        <v>2</v>
      </c>
      <c r="AF7" s="13">
        <f t="shared" si="3"/>
        <v>100</v>
      </c>
      <c r="AG7" s="12">
        <v>2</v>
      </c>
      <c r="AH7" s="13">
        <f>AG7*850*0.5</f>
        <v>850</v>
      </c>
      <c r="AI7" s="31"/>
      <c r="AJ7" s="31">
        <f t="shared" si="4"/>
        <v>0</v>
      </c>
      <c r="AK7" s="13"/>
      <c r="AL7" s="31">
        <f t="shared" si="7"/>
        <v>0</v>
      </c>
      <c r="AM7" s="31">
        <v>1</v>
      </c>
      <c r="AN7" s="31">
        <f t="shared" si="8"/>
        <v>15</v>
      </c>
      <c r="AO7" s="13"/>
      <c r="AP7" s="31">
        <f t="shared" si="9"/>
        <v>0</v>
      </c>
      <c r="AQ7" s="13"/>
      <c r="AR7" s="31">
        <f t="shared" si="5"/>
        <v>0</v>
      </c>
      <c r="AS7" s="13">
        <f t="shared" si="10"/>
        <v>1265</v>
      </c>
      <c r="AT7" s="13">
        <f t="shared" si="11"/>
        <v>37.949999999999996</v>
      </c>
    </row>
    <row r="8" spans="1:47" s="15" customFormat="1" ht="16.5" x14ac:dyDescent="0.3">
      <c r="A8" s="10">
        <v>4</v>
      </c>
      <c r="B8" s="11" t="s">
        <v>20</v>
      </c>
      <c r="C8" s="12">
        <v>1</v>
      </c>
      <c r="D8" s="13">
        <f>C8*50</f>
        <v>50</v>
      </c>
      <c r="E8" s="14"/>
      <c r="F8" s="13">
        <f>E8*50</f>
        <v>0</v>
      </c>
      <c r="G8" s="12"/>
      <c r="H8" s="13">
        <f>G8*250</f>
        <v>0</v>
      </c>
      <c r="I8" s="12">
        <v>2</v>
      </c>
      <c r="J8" s="13">
        <f t="shared" si="6"/>
        <v>300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1</v>
      </c>
      <c r="T8" s="13">
        <f>S8*300*0.5</f>
        <v>150</v>
      </c>
      <c r="U8" s="14"/>
      <c r="V8" s="13">
        <f t="shared" ref="V8:V14" si="12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>
        <v>1</v>
      </c>
      <c r="AF8" s="13">
        <f>AE8*100*0.5</f>
        <v>50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7"/>
        <v>0</v>
      </c>
      <c r="AM8" s="12"/>
      <c r="AN8" s="31">
        <f t="shared" si="8"/>
        <v>0</v>
      </c>
      <c r="AO8" s="14"/>
      <c r="AP8" s="31">
        <f t="shared" si="9"/>
        <v>0</v>
      </c>
      <c r="AQ8" s="14"/>
      <c r="AR8" s="31">
        <f t="shared" si="5"/>
        <v>0</v>
      </c>
      <c r="AS8" s="13">
        <f t="shared" si="10"/>
        <v>975</v>
      </c>
      <c r="AT8" s="13">
        <f t="shared" si="11"/>
        <v>29.25</v>
      </c>
    </row>
    <row r="9" spans="1:47" s="15" customFormat="1" ht="16.5" x14ac:dyDescent="0.3">
      <c r="A9" s="10">
        <v>5</v>
      </c>
      <c r="B9" s="11" t="s">
        <v>18</v>
      </c>
      <c r="C9" s="12">
        <v>1</v>
      </c>
      <c r="D9" s="13">
        <f>C9*50</f>
        <v>50</v>
      </c>
      <c r="E9" s="14"/>
      <c r="F9" s="13">
        <f>E9*50</f>
        <v>0</v>
      </c>
      <c r="G9" s="12">
        <v>1</v>
      </c>
      <c r="H9" s="13">
        <f>G9*250</f>
        <v>250</v>
      </c>
      <c r="I9" s="16">
        <v>2</v>
      </c>
      <c r="J9" s="13">
        <f t="shared" si="6"/>
        <v>300</v>
      </c>
      <c r="K9" s="12"/>
      <c r="L9" s="13">
        <f t="shared" si="0"/>
        <v>0</v>
      </c>
      <c r="M9" s="12"/>
      <c r="N9" s="13">
        <f>M9*300*0.5</f>
        <v>0</v>
      </c>
      <c r="O9" s="14">
        <v>1</v>
      </c>
      <c r="P9" s="13">
        <f>O9*300*0.5</f>
        <v>150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2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3">AE9*100*0.5</f>
        <v>0</v>
      </c>
      <c r="AG9" s="12"/>
      <c r="AH9" s="13">
        <f>AG9*850*0.5</f>
        <v>0</v>
      </c>
      <c r="AI9" s="12"/>
      <c r="AJ9" s="31">
        <f t="shared" si="4"/>
        <v>0</v>
      </c>
      <c r="AK9" s="12"/>
      <c r="AL9" s="31">
        <f t="shared" si="7"/>
        <v>0</v>
      </c>
      <c r="AM9" s="12"/>
      <c r="AN9" s="31">
        <f t="shared" si="8"/>
        <v>0</v>
      </c>
      <c r="AO9" s="14"/>
      <c r="AP9" s="31">
        <f t="shared" si="9"/>
        <v>0</v>
      </c>
      <c r="AQ9" s="14"/>
      <c r="AR9" s="31">
        <f t="shared" si="5"/>
        <v>0</v>
      </c>
      <c r="AS9" s="13">
        <f t="shared" si="10"/>
        <v>750</v>
      </c>
      <c r="AT9" s="13">
        <f t="shared" si="11"/>
        <v>22.5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14">C10*50</f>
        <v>0</v>
      </c>
      <c r="E10" s="14"/>
      <c r="F10" s="13">
        <f t="shared" ref="F10:F14" si="15">E10*50</f>
        <v>0</v>
      </c>
      <c r="G10" s="12">
        <v>1</v>
      </c>
      <c r="H10" s="13">
        <f t="shared" ref="H10:H14" si="16">G10*250</f>
        <v>250</v>
      </c>
      <c r="I10" s="12"/>
      <c r="J10" s="13">
        <f t="shared" si="6"/>
        <v>0</v>
      </c>
      <c r="K10" s="12">
        <v>1</v>
      </c>
      <c r="L10" s="13">
        <f t="shared" si="0"/>
        <v>50</v>
      </c>
      <c r="M10" s="12"/>
      <c r="N10" s="13">
        <f t="shared" ref="N10:N14" si="17">M10*300*0.5</f>
        <v>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6">
        <v>3</v>
      </c>
      <c r="T10" s="13">
        <f t="shared" ref="T10:T14" si="20">S10*300*0.5</f>
        <v>450</v>
      </c>
      <c r="U10" s="12"/>
      <c r="V10" s="13">
        <f t="shared" si="12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2">
        <v>2</v>
      </c>
      <c r="AB10" s="13">
        <f t="shared" si="2"/>
        <v>750</v>
      </c>
      <c r="AC10" s="12"/>
      <c r="AD10" s="13">
        <f t="shared" ref="AD10:AD14" si="23">AC10*200*0.5</f>
        <v>0</v>
      </c>
      <c r="AE10" s="12"/>
      <c r="AF10" s="13">
        <f t="shared" si="13"/>
        <v>0</v>
      </c>
      <c r="AG10" s="12"/>
      <c r="AH10" s="13">
        <f t="shared" ref="AH10:AH14" si="24">AG10*850*0.5</f>
        <v>0</v>
      </c>
      <c r="AI10" s="12"/>
      <c r="AJ10" s="31">
        <f t="shared" si="4"/>
        <v>0</v>
      </c>
      <c r="AK10" s="12"/>
      <c r="AL10" s="31">
        <f t="shared" si="7"/>
        <v>0</v>
      </c>
      <c r="AM10" s="12">
        <v>1</v>
      </c>
      <c r="AN10" s="31">
        <f t="shared" si="8"/>
        <v>15</v>
      </c>
      <c r="AO10" s="14"/>
      <c r="AP10" s="31">
        <f t="shared" si="9"/>
        <v>0</v>
      </c>
      <c r="AQ10" s="14"/>
      <c r="AR10" s="31">
        <f t="shared" si="5"/>
        <v>0</v>
      </c>
      <c r="AS10" s="13">
        <f t="shared" si="10"/>
        <v>1515</v>
      </c>
      <c r="AT10" s="13">
        <f t="shared" si="11"/>
        <v>45.449999999999996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14"/>
        <v>0</v>
      </c>
      <c r="E11" s="14"/>
      <c r="F11" s="13">
        <f t="shared" si="15"/>
        <v>0</v>
      </c>
      <c r="G11" s="12"/>
      <c r="H11" s="13">
        <f t="shared" si="16"/>
        <v>0</v>
      </c>
      <c r="I11" s="12">
        <v>1</v>
      </c>
      <c r="J11" s="13">
        <f t="shared" si="6"/>
        <v>150</v>
      </c>
      <c r="K11" s="12"/>
      <c r="L11" s="13">
        <f t="shared" si="0"/>
        <v>0</v>
      </c>
      <c r="M11" s="12">
        <v>2</v>
      </c>
      <c r="N11" s="13">
        <f t="shared" si="17"/>
        <v>300</v>
      </c>
      <c r="O11" s="14"/>
      <c r="P11" s="13">
        <f t="shared" si="18"/>
        <v>0</v>
      </c>
      <c r="Q11" s="14"/>
      <c r="R11" s="13">
        <f t="shared" si="19"/>
        <v>0</v>
      </c>
      <c r="S11" s="12">
        <v>3</v>
      </c>
      <c r="T11" s="13">
        <f t="shared" si="20"/>
        <v>450</v>
      </c>
      <c r="U11" s="12"/>
      <c r="V11" s="13">
        <f t="shared" si="12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"/>
        <v>0</v>
      </c>
      <c r="AC11" s="12"/>
      <c r="AD11" s="13">
        <f t="shared" si="23"/>
        <v>0</v>
      </c>
      <c r="AE11" s="12"/>
      <c r="AF11" s="13">
        <f t="shared" si="13"/>
        <v>0</v>
      </c>
      <c r="AG11" s="12"/>
      <c r="AH11" s="13">
        <f t="shared" si="24"/>
        <v>0</v>
      </c>
      <c r="AI11" s="12">
        <v>1</v>
      </c>
      <c r="AJ11" s="31">
        <f t="shared" si="4"/>
        <v>80</v>
      </c>
      <c r="AK11" s="12"/>
      <c r="AL11" s="31">
        <f t="shared" si="7"/>
        <v>0</v>
      </c>
      <c r="AM11" s="12"/>
      <c r="AN11" s="31">
        <f t="shared" si="8"/>
        <v>0</v>
      </c>
      <c r="AO11" s="14"/>
      <c r="AP11" s="31">
        <f t="shared" si="9"/>
        <v>0</v>
      </c>
      <c r="AQ11" s="14"/>
      <c r="AR11" s="31">
        <f t="shared" si="5"/>
        <v>0</v>
      </c>
      <c r="AS11" s="13">
        <f t="shared" si="10"/>
        <v>980</v>
      </c>
      <c r="AT11" s="13">
        <f t="shared" si="11"/>
        <v>29.4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14"/>
        <v>0</v>
      </c>
      <c r="E12" s="14"/>
      <c r="F12" s="13">
        <f t="shared" si="15"/>
        <v>0</v>
      </c>
      <c r="G12" s="12"/>
      <c r="H12" s="13">
        <f t="shared" si="16"/>
        <v>0</v>
      </c>
      <c r="I12" s="12"/>
      <c r="J12" s="13">
        <f t="shared" si="6"/>
        <v>0</v>
      </c>
      <c r="K12" s="12">
        <v>1</v>
      </c>
      <c r="L12" s="13">
        <f t="shared" si="0"/>
        <v>50</v>
      </c>
      <c r="M12" s="12"/>
      <c r="N12" s="13">
        <f t="shared" si="17"/>
        <v>0</v>
      </c>
      <c r="O12" s="14">
        <v>1</v>
      </c>
      <c r="P12" s="13">
        <f t="shared" si="18"/>
        <v>150</v>
      </c>
      <c r="Q12" s="14"/>
      <c r="R12" s="13">
        <f t="shared" si="19"/>
        <v>0</v>
      </c>
      <c r="S12" s="12">
        <v>3</v>
      </c>
      <c r="T12" s="13">
        <f t="shared" si="20"/>
        <v>450</v>
      </c>
      <c r="U12" s="12"/>
      <c r="V12" s="13">
        <f t="shared" si="12"/>
        <v>0</v>
      </c>
      <c r="W12" s="14"/>
      <c r="X12" s="13">
        <f t="shared" si="21"/>
        <v>0</v>
      </c>
      <c r="Y12" s="14"/>
      <c r="Z12" s="13">
        <f t="shared" si="22"/>
        <v>0</v>
      </c>
      <c r="AA12" s="12">
        <v>1</v>
      </c>
      <c r="AB12" s="13">
        <f t="shared" si="2"/>
        <v>375</v>
      </c>
      <c r="AC12" s="12"/>
      <c r="AD12" s="13">
        <f t="shared" si="23"/>
        <v>0</v>
      </c>
      <c r="AE12" s="12"/>
      <c r="AF12" s="13">
        <f t="shared" si="13"/>
        <v>0</v>
      </c>
      <c r="AG12" s="12"/>
      <c r="AH12" s="13">
        <f t="shared" si="24"/>
        <v>0</v>
      </c>
      <c r="AI12" s="12"/>
      <c r="AJ12" s="31">
        <f t="shared" si="4"/>
        <v>0</v>
      </c>
      <c r="AK12" s="12"/>
      <c r="AL12" s="31">
        <f t="shared" si="7"/>
        <v>0</v>
      </c>
      <c r="AM12" s="12">
        <v>1</v>
      </c>
      <c r="AN12" s="31">
        <f t="shared" si="8"/>
        <v>15</v>
      </c>
      <c r="AO12" s="14"/>
      <c r="AP12" s="31">
        <f t="shared" si="9"/>
        <v>0</v>
      </c>
      <c r="AQ12" s="14"/>
      <c r="AR12" s="31">
        <f t="shared" si="5"/>
        <v>0</v>
      </c>
      <c r="AS12" s="13">
        <f t="shared" si="10"/>
        <v>1040</v>
      </c>
      <c r="AT12" s="13">
        <f t="shared" si="11"/>
        <v>31.2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14"/>
        <v>0</v>
      </c>
      <c r="E13" s="14"/>
      <c r="F13" s="13">
        <f t="shared" si="15"/>
        <v>0</v>
      </c>
      <c r="G13" s="12"/>
      <c r="H13" s="13">
        <f t="shared" si="16"/>
        <v>0</v>
      </c>
      <c r="I13" s="12">
        <v>2</v>
      </c>
      <c r="J13" s="13">
        <f t="shared" si="6"/>
        <v>300</v>
      </c>
      <c r="K13" s="12"/>
      <c r="L13" s="13">
        <f t="shared" si="0"/>
        <v>0</v>
      </c>
      <c r="M13" s="12">
        <v>1</v>
      </c>
      <c r="N13" s="13">
        <f t="shared" si="17"/>
        <v>150</v>
      </c>
      <c r="O13" s="14"/>
      <c r="P13" s="13">
        <f t="shared" si="18"/>
        <v>0</v>
      </c>
      <c r="Q13" s="14"/>
      <c r="R13" s="13">
        <f t="shared" si="19"/>
        <v>0</v>
      </c>
      <c r="S13" s="12">
        <v>2</v>
      </c>
      <c r="T13" s="13">
        <f t="shared" si="20"/>
        <v>300</v>
      </c>
      <c r="U13" s="12"/>
      <c r="V13" s="13">
        <f t="shared" si="12"/>
        <v>0</v>
      </c>
      <c r="W13" s="14"/>
      <c r="X13" s="13">
        <f t="shared" si="21"/>
        <v>0</v>
      </c>
      <c r="Y13" s="14"/>
      <c r="Z13" s="13">
        <f t="shared" si="22"/>
        <v>0</v>
      </c>
      <c r="AA13" s="12"/>
      <c r="AB13" s="13">
        <f t="shared" si="2"/>
        <v>0</v>
      </c>
      <c r="AC13" s="12"/>
      <c r="AD13" s="13">
        <f t="shared" si="23"/>
        <v>0</v>
      </c>
      <c r="AE13" s="12"/>
      <c r="AF13" s="13">
        <f t="shared" si="13"/>
        <v>0</v>
      </c>
      <c r="AG13" s="12"/>
      <c r="AH13" s="13">
        <f t="shared" si="24"/>
        <v>0</v>
      </c>
      <c r="AI13" s="12">
        <v>1</v>
      </c>
      <c r="AJ13" s="31">
        <f t="shared" si="4"/>
        <v>80</v>
      </c>
      <c r="AK13" s="12"/>
      <c r="AL13" s="31">
        <f t="shared" si="7"/>
        <v>0</v>
      </c>
      <c r="AM13" s="12"/>
      <c r="AN13" s="31">
        <f t="shared" si="8"/>
        <v>0</v>
      </c>
      <c r="AO13" s="14"/>
      <c r="AP13" s="31">
        <f t="shared" si="9"/>
        <v>0</v>
      </c>
      <c r="AQ13" s="14"/>
      <c r="AR13" s="31">
        <f t="shared" si="5"/>
        <v>0</v>
      </c>
      <c r="AS13" s="13">
        <f t="shared" si="10"/>
        <v>830</v>
      </c>
      <c r="AT13" s="13">
        <f t="shared" si="11"/>
        <v>24.9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14"/>
        <v>0</v>
      </c>
      <c r="E14" s="14"/>
      <c r="F14" s="13">
        <f t="shared" si="15"/>
        <v>0</v>
      </c>
      <c r="G14" s="12"/>
      <c r="H14" s="13">
        <f t="shared" si="16"/>
        <v>0</v>
      </c>
      <c r="I14" s="12"/>
      <c r="J14" s="13">
        <f t="shared" si="6"/>
        <v>0</v>
      </c>
      <c r="K14" s="12"/>
      <c r="L14" s="13">
        <f>K14*100*0.5</f>
        <v>0</v>
      </c>
      <c r="M14" s="12">
        <v>1</v>
      </c>
      <c r="N14" s="13">
        <f t="shared" si="17"/>
        <v>150</v>
      </c>
      <c r="O14" s="14"/>
      <c r="P14" s="13">
        <f t="shared" si="18"/>
        <v>0</v>
      </c>
      <c r="Q14" s="14"/>
      <c r="R14" s="13">
        <f t="shared" si="19"/>
        <v>0</v>
      </c>
      <c r="S14" s="16">
        <v>2</v>
      </c>
      <c r="T14" s="13">
        <f t="shared" si="20"/>
        <v>300</v>
      </c>
      <c r="U14" s="12"/>
      <c r="V14" s="13">
        <f t="shared" si="12"/>
        <v>0</v>
      </c>
      <c r="W14" s="12"/>
      <c r="X14" s="13">
        <f t="shared" si="21"/>
        <v>0</v>
      </c>
      <c r="Y14" s="14"/>
      <c r="Z14" s="13">
        <f t="shared" si="22"/>
        <v>0</v>
      </c>
      <c r="AA14" s="12"/>
      <c r="AB14" s="13">
        <f t="shared" si="2"/>
        <v>0</v>
      </c>
      <c r="AC14" s="12"/>
      <c r="AD14" s="13">
        <f t="shared" si="23"/>
        <v>0</v>
      </c>
      <c r="AE14" s="12">
        <v>1</v>
      </c>
      <c r="AF14" s="13">
        <f t="shared" si="13"/>
        <v>50</v>
      </c>
      <c r="AG14" s="12">
        <v>1</v>
      </c>
      <c r="AH14" s="13">
        <f t="shared" si="24"/>
        <v>425</v>
      </c>
      <c r="AI14" s="12"/>
      <c r="AJ14" s="31">
        <f t="shared" si="4"/>
        <v>0</v>
      </c>
      <c r="AK14" s="12"/>
      <c r="AL14" s="31">
        <f t="shared" si="7"/>
        <v>0</v>
      </c>
      <c r="AM14" s="12">
        <v>1</v>
      </c>
      <c r="AN14" s="31">
        <f t="shared" si="8"/>
        <v>15</v>
      </c>
      <c r="AO14" s="14"/>
      <c r="AP14" s="31">
        <f t="shared" si="9"/>
        <v>0</v>
      </c>
      <c r="AQ14" s="14"/>
      <c r="AR14" s="31">
        <f t="shared" si="5"/>
        <v>0</v>
      </c>
      <c r="AS14" s="13">
        <f>AR14+AH14+AB14+Z14+X14+T14+R14+P14+N14+J14+H14+F14+AJ14+AL14+AN14+D14+AD14+V14+L14+AF14+AP14</f>
        <v>940</v>
      </c>
      <c r="AT14" s="13">
        <f t="shared" si="11"/>
        <v>28.2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5">SUM(C5:C14)</f>
        <v>2</v>
      </c>
      <c r="D16" s="21">
        <f>SUM(D5:D14)</f>
        <v>100</v>
      </c>
      <c r="E16" s="21">
        <f t="shared" si="25"/>
        <v>0</v>
      </c>
      <c r="F16" s="21"/>
      <c r="G16" s="21">
        <f t="shared" si="25"/>
        <v>2</v>
      </c>
      <c r="H16" s="21"/>
      <c r="I16" s="50">
        <f>SUM(I5:I14)</f>
        <v>9</v>
      </c>
      <c r="J16" s="21"/>
      <c r="K16" s="21">
        <f>SUM(K5:K14)</f>
        <v>2</v>
      </c>
      <c r="L16" s="21"/>
      <c r="M16" s="21">
        <f t="shared" si="25"/>
        <v>4</v>
      </c>
      <c r="N16" s="21"/>
      <c r="O16" s="21">
        <f t="shared" si="25"/>
        <v>2</v>
      </c>
      <c r="P16" s="21"/>
      <c r="Q16" s="21">
        <f t="shared" si="25"/>
        <v>0</v>
      </c>
      <c r="R16" s="21"/>
      <c r="S16" s="21">
        <f>SUM(S5:S14)</f>
        <v>18</v>
      </c>
      <c r="T16" s="21"/>
      <c r="U16" s="21">
        <f t="shared" ref="U16" si="26">SUM(U5:U14)</f>
        <v>0</v>
      </c>
      <c r="V16" s="21"/>
      <c r="W16" s="21">
        <f t="shared" si="25"/>
        <v>0</v>
      </c>
      <c r="X16" s="21"/>
      <c r="Y16" s="21">
        <f t="shared" si="25"/>
        <v>0</v>
      </c>
      <c r="Z16" s="21"/>
      <c r="AA16" s="21">
        <f t="shared" si="25"/>
        <v>3</v>
      </c>
      <c r="AB16" s="21"/>
      <c r="AC16" s="21">
        <v>0</v>
      </c>
      <c r="AD16" s="21"/>
      <c r="AE16" s="21">
        <v>0</v>
      </c>
      <c r="AF16" s="21"/>
      <c r="AG16" s="21">
        <f>SUM(AG6:AG14)*2</f>
        <v>10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50</v>
      </c>
      <c r="AU16" s="26" t="s">
        <v>36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6"/>
  <sheetViews>
    <sheetView showGridLines="0" zoomScaleNormal="100" workbookViewId="0">
      <pane xSplit="1" topLeftCell="U1" activePane="topRight" state="frozen"/>
      <selection pane="topRight" activeCell="AL7" sqref="AL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30"/>
    <col min="4" max="4" width="10.140625" style="1" customWidth="1"/>
    <col min="5" max="5" width="9.140625" style="18"/>
    <col min="6" max="6" width="10.140625" style="1" customWidth="1"/>
    <col min="7" max="7" width="9.140625" style="18"/>
    <col min="8" max="8" width="10.140625" style="1" customWidth="1"/>
    <col min="9" max="9" width="9.140625" style="18"/>
    <col min="10" max="10" width="10.140625" style="1" customWidth="1"/>
    <col min="11" max="11" width="9.140625" style="18"/>
    <col min="12" max="12" width="10.140625" style="1" customWidth="1"/>
    <col min="13" max="13" width="9.140625" style="18"/>
    <col min="14" max="14" width="10.140625" style="1" customWidth="1"/>
    <col min="15" max="15" width="9.140625" style="18"/>
    <col min="16" max="16" width="10.140625" style="1" customWidth="1"/>
    <col min="17" max="17" width="9.140625" style="18"/>
    <col min="18" max="18" width="10.140625" style="1" customWidth="1"/>
    <col min="19" max="19" width="9.140625" style="18"/>
    <col min="20" max="20" width="10.140625" style="1" customWidth="1"/>
    <col min="21" max="21" width="9.140625" style="18"/>
    <col min="22" max="22" width="10.140625" style="1" customWidth="1"/>
    <col min="23" max="23" width="9.140625" style="18"/>
    <col min="24" max="24" width="10.140625" style="1" customWidth="1"/>
    <col min="25" max="25" width="15.85546875" style="18" customWidth="1"/>
    <col min="26" max="26" width="10.140625" style="1" customWidth="1"/>
    <col min="27" max="27" width="22" style="18" customWidth="1"/>
    <col min="28" max="28" width="12.7109375" style="1" customWidth="1"/>
    <col min="29" max="29" width="15.85546875" style="1" customWidth="1"/>
    <col min="30" max="30" width="10.140625" style="18" customWidth="1"/>
    <col min="31" max="31" width="15.85546875" style="1" customWidth="1"/>
    <col min="32" max="32" width="10.140625" style="18" customWidth="1"/>
    <col min="33" max="33" width="15.85546875" style="1" customWidth="1"/>
    <col min="34" max="34" width="10.140625" style="18" customWidth="1"/>
    <col min="35" max="35" width="22" style="1" customWidth="1"/>
    <col min="36" max="36" width="12.7109375" style="18" customWidth="1"/>
    <col min="37" max="37" width="20.140625" style="1" customWidth="1"/>
    <col min="38" max="38" width="18.5703125" style="1" bestFit="1" customWidth="1"/>
    <col min="39" max="16384" width="9.140625" style="1"/>
  </cols>
  <sheetData>
    <row r="1" spans="1:39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3" spans="1:39" ht="18" x14ac:dyDescent="0.35">
      <c r="A3" s="2" t="s">
        <v>13</v>
      </c>
      <c r="B3" s="2" t="s">
        <v>0</v>
      </c>
      <c r="C3" s="28" t="s">
        <v>1</v>
      </c>
      <c r="D3" s="2" t="s">
        <v>14</v>
      </c>
      <c r="E3" s="28" t="s">
        <v>25</v>
      </c>
      <c r="F3" s="2" t="s">
        <v>14</v>
      </c>
      <c r="G3" s="28" t="s">
        <v>2</v>
      </c>
      <c r="H3" s="2" t="s">
        <v>14</v>
      </c>
      <c r="I3" s="28" t="s">
        <v>3</v>
      </c>
      <c r="J3" s="2" t="s">
        <v>14</v>
      </c>
      <c r="K3" s="28" t="s">
        <v>4</v>
      </c>
      <c r="L3" s="2" t="s">
        <v>14</v>
      </c>
      <c r="M3" s="28" t="s">
        <v>5</v>
      </c>
      <c r="N3" s="2" t="s">
        <v>14</v>
      </c>
      <c r="O3" s="28" t="s">
        <v>6</v>
      </c>
      <c r="P3" s="2" t="s">
        <v>14</v>
      </c>
      <c r="Q3" s="28" t="s">
        <v>7</v>
      </c>
      <c r="R3" s="2" t="s">
        <v>14</v>
      </c>
      <c r="S3" s="28" t="s">
        <v>8</v>
      </c>
      <c r="T3" s="2" t="s">
        <v>14</v>
      </c>
      <c r="U3" s="28" t="s">
        <v>9</v>
      </c>
      <c r="V3" s="2" t="s">
        <v>14</v>
      </c>
      <c r="W3" s="28" t="s">
        <v>10</v>
      </c>
      <c r="X3" s="2" t="s">
        <v>14</v>
      </c>
      <c r="Y3" s="28" t="s">
        <v>12</v>
      </c>
      <c r="Z3" s="2" t="s">
        <v>14</v>
      </c>
      <c r="AA3" s="28" t="s">
        <v>11</v>
      </c>
      <c r="AB3" s="2" t="s">
        <v>14</v>
      </c>
      <c r="AC3" s="2" t="s">
        <v>37</v>
      </c>
      <c r="AD3" s="28" t="s">
        <v>14</v>
      </c>
      <c r="AE3" s="2" t="s">
        <v>38</v>
      </c>
      <c r="AF3" s="28" t="s">
        <v>14</v>
      </c>
      <c r="AG3" s="2" t="s">
        <v>39</v>
      </c>
      <c r="AH3" s="28" t="s">
        <v>14</v>
      </c>
      <c r="AI3" s="2" t="s">
        <v>11</v>
      </c>
      <c r="AJ3" s="28" t="s">
        <v>14</v>
      </c>
      <c r="AK3" s="3" t="s">
        <v>26</v>
      </c>
      <c r="AL3" s="3" t="s">
        <v>27</v>
      </c>
    </row>
    <row r="5" spans="1:39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2"/>
      <c r="F5" s="13">
        <f>E5*50</f>
        <v>0</v>
      </c>
      <c r="G5" s="12"/>
      <c r="H5" s="13">
        <f>G5*250</f>
        <v>0</v>
      </c>
      <c r="I5" s="17">
        <v>2</v>
      </c>
      <c r="J5" s="13">
        <f>I5*300*0.5</f>
        <v>300</v>
      </c>
      <c r="K5" s="12"/>
      <c r="L5" s="13">
        <f>K5*300*0.5</f>
        <v>0</v>
      </c>
      <c r="M5" s="12"/>
      <c r="N5" s="13">
        <f>M5*300*0.5</f>
        <v>0</v>
      </c>
      <c r="O5" s="12"/>
      <c r="P5" s="13">
        <f>O5*300*0.5</f>
        <v>0</v>
      </c>
      <c r="Q5" s="12"/>
      <c r="R5" s="13">
        <f>Q5*300*0.5</f>
        <v>0</v>
      </c>
      <c r="S5" s="12"/>
      <c r="T5" s="13">
        <f>S5*550*0.5</f>
        <v>0</v>
      </c>
      <c r="U5" s="12"/>
      <c r="V5" s="13">
        <f>U5*650*0.5</f>
        <v>0</v>
      </c>
      <c r="W5" s="12"/>
      <c r="X5" s="13">
        <f>W5*750</f>
        <v>0</v>
      </c>
      <c r="Y5" s="12"/>
      <c r="Z5" s="13">
        <f>Y5*850*0.5</f>
        <v>0</v>
      </c>
      <c r="AA5" s="12"/>
      <c r="AB5" s="13">
        <f>AA5*145</f>
        <v>0</v>
      </c>
      <c r="AC5" s="12"/>
      <c r="AD5" s="31">
        <f>AC5*80</f>
        <v>0</v>
      </c>
      <c r="AE5" s="12"/>
      <c r="AF5" s="31">
        <f>AE5*50</f>
        <v>0</v>
      </c>
      <c r="AG5" s="12"/>
      <c r="AH5" s="31">
        <f>AG5*15</f>
        <v>0</v>
      </c>
      <c r="AI5" s="12"/>
      <c r="AJ5" s="31">
        <f>AI5*145</f>
        <v>0</v>
      </c>
      <c r="AK5" s="13">
        <f t="shared" ref="AK5:AK10" si="0">AJ5+AB5+Z5+X5+V5+T5+R5+P5+N5+L5+J5+H5+F5+AD5+AF5+AH5+D5</f>
        <v>300</v>
      </c>
      <c r="AL5" s="13">
        <f>AK5*0.03</f>
        <v>9</v>
      </c>
    </row>
    <row r="6" spans="1:39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12"/>
      <c r="J6" s="13">
        <f>I6*300*0.5</f>
        <v>0</v>
      </c>
      <c r="K6" s="12"/>
      <c r="L6" s="13">
        <f>K6*300*0.5</f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12"/>
      <c r="T6" s="13">
        <f>S6*550*0.5</f>
        <v>0</v>
      </c>
      <c r="U6" s="12"/>
      <c r="V6" s="13">
        <f>U6*650*0.5</f>
        <v>0</v>
      </c>
      <c r="W6" s="12"/>
      <c r="X6" s="13">
        <f>W6*750*0.5</f>
        <v>0</v>
      </c>
      <c r="Y6" s="12"/>
      <c r="Z6" s="13">
        <f>Y6*850*0.5</f>
        <v>0</v>
      </c>
      <c r="AA6" s="12"/>
      <c r="AB6" s="13">
        <f>AA6*145</f>
        <v>0</v>
      </c>
      <c r="AC6" s="12"/>
      <c r="AD6" s="31">
        <f>AC6*80</f>
        <v>0</v>
      </c>
      <c r="AE6" s="12"/>
      <c r="AF6" s="31">
        <f t="shared" ref="AF6:AF14" si="1">AE6*50</f>
        <v>0</v>
      </c>
      <c r="AG6" s="12"/>
      <c r="AH6" s="31">
        <f t="shared" ref="AH6:AH14" si="2">AG6*15</f>
        <v>0</v>
      </c>
      <c r="AI6" s="14"/>
      <c r="AJ6" s="31">
        <f t="shared" ref="AJ6:AJ14" si="3">AI6*145</f>
        <v>0</v>
      </c>
      <c r="AK6" s="13">
        <f t="shared" si="0"/>
        <v>0</v>
      </c>
      <c r="AL6" s="13">
        <f t="shared" ref="AL6" si="4">AK6*0.03</f>
        <v>0</v>
      </c>
    </row>
    <row r="7" spans="1:39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7">
        <v>1</v>
      </c>
      <c r="J7" s="13">
        <f>I7*300*0.5</f>
        <v>150</v>
      </c>
      <c r="K7" s="12"/>
      <c r="L7" s="13">
        <f>K7*300*0.5</f>
        <v>0</v>
      </c>
      <c r="M7" s="12"/>
      <c r="N7" s="13">
        <f>M7*300*0.5</f>
        <v>0</v>
      </c>
      <c r="O7" s="12"/>
      <c r="P7" s="13">
        <f>O7*300*0.5</f>
        <v>0</v>
      </c>
      <c r="Q7" s="17">
        <v>1</v>
      </c>
      <c r="R7" s="13">
        <f>Q7*300*0.5</f>
        <v>150</v>
      </c>
      <c r="S7" s="17">
        <v>1</v>
      </c>
      <c r="T7" s="13">
        <f>S7*550*0.5</f>
        <v>275</v>
      </c>
      <c r="U7" s="12"/>
      <c r="V7" s="13">
        <f>U7*650*0.5</f>
        <v>0</v>
      </c>
      <c r="W7" s="12"/>
      <c r="X7" s="13">
        <f>W7*750</f>
        <v>0</v>
      </c>
      <c r="Y7" s="12"/>
      <c r="Z7" s="13">
        <f>Y7*850*0.5</f>
        <v>0</v>
      </c>
      <c r="AA7" s="12"/>
      <c r="AB7" s="13">
        <f>AA7*145</f>
        <v>0</v>
      </c>
      <c r="AC7" s="13"/>
      <c r="AD7" s="13"/>
      <c r="AE7" s="13"/>
      <c r="AF7" s="31">
        <f t="shared" si="1"/>
        <v>0</v>
      </c>
      <c r="AG7" s="33">
        <v>1</v>
      </c>
      <c r="AH7" s="31">
        <f t="shared" si="2"/>
        <v>15</v>
      </c>
      <c r="AI7" s="13"/>
      <c r="AJ7" s="13"/>
      <c r="AK7" s="13">
        <f t="shared" si="0"/>
        <v>590</v>
      </c>
      <c r="AL7" s="13">
        <f t="shared" ref="AL7" si="5">AK7*0.03</f>
        <v>17.7</v>
      </c>
    </row>
    <row r="8" spans="1:39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2"/>
      <c r="F8" s="13">
        <f>E8*50</f>
        <v>0</v>
      </c>
      <c r="G8" s="17">
        <v>1</v>
      </c>
      <c r="H8" s="13">
        <f>G8*250</f>
        <v>250</v>
      </c>
      <c r="I8" s="17">
        <v>2</v>
      </c>
      <c r="J8" s="13">
        <f>I8*300*0.5</f>
        <v>300</v>
      </c>
      <c r="K8" s="12"/>
      <c r="L8" s="13">
        <f>K8*300*0.5</f>
        <v>0</v>
      </c>
      <c r="M8" s="12"/>
      <c r="N8" s="13">
        <f>M8*300*0.5</f>
        <v>0</v>
      </c>
      <c r="O8" s="12"/>
      <c r="P8" s="13">
        <f>O8*300*0.5</f>
        <v>0</v>
      </c>
      <c r="Q8" s="12"/>
      <c r="R8" s="13">
        <f>Q8*300*0.5</f>
        <v>0</v>
      </c>
      <c r="S8" s="12"/>
      <c r="T8" s="13">
        <f>S8*550*0.5</f>
        <v>0</v>
      </c>
      <c r="U8" s="12"/>
      <c r="V8" s="13">
        <f>U8*650*0.5</f>
        <v>0</v>
      </c>
      <c r="W8" s="12"/>
      <c r="X8" s="13">
        <f>W8*750</f>
        <v>0</v>
      </c>
      <c r="Y8" s="12"/>
      <c r="Z8" s="13">
        <f>Y8*850*0.5</f>
        <v>0</v>
      </c>
      <c r="AA8" s="12"/>
      <c r="AB8" s="13">
        <f>AA8*145</f>
        <v>0</v>
      </c>
      <c r="AC8" s="12"/>
      <c r="AD8" s="31">
        <f t="shared" ref="AD8:AD10" si="6">AC8*80</f>
        <v>0</v>
      </c>
      <c r="AE8" s="12"/>
      <c r="AF8" s="31">
        <f t="shared" si="1"/>
        <v>0</v>
      </c>
      <c r="AG8" s="12"/>
      <c r="AH8" s="31">
        <f t="shared" si="2"/>
        <v>0</v>
      </c>
      <c r="AI8" s="14"/>
      <c r="AJ8" s="31">
        <f t="shared" si="3"/>
        <v>0</v>
      </c>
      <c r="AK8" s="13">
        <f t="shared" si="0"/>
        <v>550</v>
      </c>
      <c r="AL8" s="13">
        <f t="shared" ref="AL8:AL14" si="7">AK8*0.03</f>
        <v>16.5</v>
      </c>
    </row>
    <row r="9" spans="1:39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2"/>
      <c r="F9" s="13">
        <f>E9*50</f>
        <v>0</v>
      </c>
      <c r="G9" s="12"/>
      <c r="H9" s="13">
        <f>G9*250</f>
        <v>0</v>
      </c>
      <c r="I9" s="17">
        <v>1</v>
      </c>
      <c r="J9" s="13">
        <f>I9*300*0.5</f>
        <v>150</v>
      </c>
      <c r="K9" s="12"/>
      <c r="L9" s="13">
        <f>K9*300*0.5</f>
        <v>0</v>
      </c>
      <c r="M9" s="12"/>
      <c r="N9" s="13">
        <f>M9*300*0.5</f>
        <v>0</v>
      </c>
      <c r="O9" s="12"/>
      <c r="P9" s="13">
        <f>O9*300*0.5</f>
        <v>0</v>
      </c>
      <c r="Q9" s="17">
        <v>1</v>
      </c>
      <c r="R9" s="13">
        <f>Q9*300*0.5</f>
        <v>150</v>
      </c>
      <c r="S9" s="17">
        <v>1</v>
      </c>
      <c r="T9" s="13">
        <f>S9*550*0.5</f>
        <v>275</v>
      </c>
      <c r="U9" s="12"/>
      <c r="V9" s="13">
        <f>U9*650*0.5</f>
        <v>0</v>
      </c>
      <c r="W9" s="12"/>
      <c r="X9" s="13">
        <f>W9*750</f>
        <v>0</v>
      </c>
      <c r="Y9" s="12"/>
      <c r="Z9" s="13">
        <f>Y9*850*0.5</f>
        <v>0</v>
      </c>
      <c r="AA9" s="12"/>
      <c r="AB9" s="13">
        <f>AA9*145</f>
        <v>0</v>
      </c>
      <c r="AC9" s="12"/>
      <c r="AD9" s="31">
        <f t="shared" si="6"/>
        <v>0</v>
      </c>
      <c r="AE9" s="12"/>
      <c r="AF9" s="31">
        <f t="shared" si="1"/>
        <v>0</v>
      </c>
      <c r="AG9" s="17">
        <v>1</v>
      </c>
      <c r="AH9" s="31">
        <f t="shared" si="2"/>
        <v>15</v>
      </c>
      <c r="AI9" s="14"/>
      <c r="AJ9" s="31">
        <f t="shared" si="3"/>
        <v>0</v>
      </c>
      <c r="AK9" s="13">
        <f t="shared" si="0"/>
        <v>590</v>
      </c>
      <c r="AL9" s="13">
        <f t="shared" si="7"/>
        <v>17.7</v>
      </c>
    </row>
    <row r="10" spans="1:39" s="15" customFormat="1" ht="16.5" x14ac:dyDescent="0.3">
      <c r="A10" s="10">
        <v>6</v>
      </c>
      <c r="B10" s="11" t="s">
        <v>16</v>
      </c>
      <c r="C10" s="12"/>
      <c r="D10" s="13">
        <f t="shared" ref="D10:D14" si="8">C10*50</f>
        <v>0</v>
      </c>
      <c r="E10" s="12"/>
      <c r="F10" s="13">
        <f t="shared" ref="F10:F14" si="9">E10*50</f>
        <v>0</v>
      </c>
      <c r="G10" s="12"/>
      <c r="H10" s="13">
        <f t="shared" ref="H10:H14" si="10">G10*250</f>
        <v>0</v>
      </c>
      <c r="I10" s="17">
        <v>1</v>
      </c>
      <c r="J10" s="13">
        <f t="shared" ref="J10:J14" si="11">I10*300*0.5</f>
        <v>150</v>
      </c>
      <c r="K10" s="12"/>
      <c r="L10" s="13">
        <f t="shared" ref="L10:L14" si="12">K10*300*0.5</f>
        <v>0</v>
      </c>
      <c r="M10" s="12"/>
      <c r="N10" s="13">
        <f t="shared" ref="N10:N14" si="13">M10*300*0.5</f>
        <v>0</v>
      </c>
      <c r="O10" s="12"/>
      <c r="P10" s="13">
        <f t="shared" ref="P10:P14" si="14">O10*300*0.5</f>
        <v>0</v>
      </c>
      <c r="Q10" s="17">
        <v>2</v>
      </c>
      <c r="R10" s="13">
        <f t="shared" ref="R10:R14" si="15">Q10*300*0.5</f>
        <v>300</v>
      </c>
      <c r="S10" s="17">
        <v>1</v>
      </c>
      <c r="T10" s="13">
        <f t="shared" ref="T10:T14" si="16">S10*550*0.5</f>
        <v>275</v>
      </c>
      <c r="U10" s="12"/>
      <c r="V10" s="13">
        <f t="shared" ref="V10:V14" si="17">U10*650*0.5</f>
        <v>0</v>
      </c>
      <c r="W10" s="12"/>
      <c r="X10" s="13">
        <f>W10*750*0.5</f>
        <v>0</v>
      </c>
      <c r="Y10" s="12"/>
      <c r="Z10" s="13">
        <f t="shared" ref="Z10:Z14" si="18">Y10*850*0.5</f>
        <v>0</v>
      </c>
      <c r="AA10" s="12"/>
      <c r="AB10" s="13">
        <f t="shared" ref="AB10:AB14" si="19">AA10*145</f>
        <v>0</v>
      </c>
      <c r="AC10" s="12"/>
      <c r="AD10" s="31">
        <f t="shared" si="6"/>
        <v>0</v>
      </c>
      <c r="AE10" s="12"/>
      <c r="AF10" s="31">
        <f t="shared" si="1"/>
        <v>0</v>
      </c>
      <c r="AG10" s="12"/>
      <c r="AH10" s="31">
        <f t="shared" si="2"/>
        <v>0</v>
      </c>
      <c r="AI10" s="14"/>
      <c r="AJ10" s="31">
        <f t="shared" si="3"/>
        <v>0</v>
      </c>
      <c r="AK10" s="13">
        <f t="shared" si="0"/>
        <v>725</v>
      </c>
      <c r="AL10" s="13">
        <f t="shared" si="7"/>
        <v>21.75</v>
      </c>
    </row>
    <row r="11" spans="1:39" s="15" customFormat="1" ht="16.5" x14ac:dyDescent="0.3">
      <c r="A11" s="10">
        <v>7</v>
      </c>
      <c r="B11" s="11" t="s">
        <v>19</v>
      </c>
      <c r="C11" s="17">
        <v>1</v>
      </c>
      <c r="D11" s="13">
        <f t="shared" si="8"/>
        <v>50</v>
      </c>
      <c r="E11" s="12"/>
      <c r="F11" s="13">
        <f t="shared" si="9"/>
        <v>0</v>
      </c>
      <c r="G11" s="12"/>
      <c r="H11" s="13">
        <f t="shared" si="10"/>
        <v>0</v>
      </c>
      <c r="I11" s="17">
        <v>2</v>
      </c>
      <c r="J11" s="13">
        <f t="shared" si="11"/>
        <v>300</v>
      </c>
      <c r="K11" s="12"/>
      <c r="L11" s="13">
        <f t="shared" si="12"/>
        <v>0</v>
      </c>
      <c r="M11" s="12"/>
      <c r="N11" s="13">
        <f t="shared" si="13"/>
        <v>0</v>
      </c>
      <c r="O11" s="12"/>
      <c r="P11" s="13">
        <f t="shared" si="14"/>
        <v>0</v>
      </c>
      <c r="Q11" s="12"/>
      <c r="R11" s="13">
        <f t="shared" si="15"/>
        <v>0</v>
      </c>
      <c r="S11" s="17">
        <v>1</v>
      </c>
      <c r="T11" s="13">
        <f t="shared" si="16"/>
        <v>275</v>
      </c>
      <c r="U11" s="12"/>
      <c r="V11" s="13">
        <f t="shared" si="17"/>
        <v>0</v>
      </c>
      <c r="W11" s="12"/>
      <c r="X11" s="13">
        <f t="shared" ref="X11:X14" si="20">W11*750</f>
        <v>0</v>
      </c>
      <c r="Y11" s="12"/>
      <c r="Z11" s="13">
        <f t="shared" si="18"/>
        <v>0</v>
      </c>
      <c r="AA11" s="12"/>
      <c r="AB11" s="13">
        <f t="shared" si="19"/>
        <v>0</v>
      </c>
      <c r="AC11" s="13"/>
      <c r="AD11" s="13"/>
      <c r="AE11" s="13"/>
      <c r="AF11" s="31">
        <f t="shared" si="1"/>
        <v>0</v>
      </c>
      <c r="AG11" s="33">
        <v>1</v>
      </c>
      <c r="AH11" s="31">
        <f t="shared" si="2"/>
        <v>15</v>
      </c>
      <c r="AI11" s="13"/>
      <c r="AJ11" s="13"/>
      <c r="AK11" s="13">
        <f>AJ11+AB11+Z11+X11+V11+T11+R11+P11+N11+L11+J11+H11+F11+AD11+AF11+AH11+D11</f>
        <v>640</v>
      </c>
      <c r="AL11" s="13">
        <f t="shared" si="7"/>
        <v>19.2</v>
      </c>
    </row>
    <row r="12" spans="1:39" s="15" customFormat="1" ht="16.5" x14ac:dyDescent="0.3">
      <c r="A12" s="10">
        <v>8</v>
      </c>
      <c r="B12" s="11" t="s">
        <v>21</v>
      </c>
      <c r="C12" s="12"/>
      <c r="D12" s="13">
        <f t="shared" si="8"/>
        <v>0</v>
      </c>
      <c r="E12" s="12"/>
      <c r="F12" s="13">
        <f t="shared" si="9"/>
        <v>0</v>
      </c>
      <c r="G12" s="12"/>
      <c r="H12" s="13">
        <f t="shared" si="10"/>
        <v>0</v>
      </c>
      <c r="I12" s="12"/>
      <c r="J12" s="13">
        <f t="shared" si="11"/>
        <v>0</v>
      </c>
      <c r="K12" s="12"/>
      <c r="L12" s="13">
        <f t="shared" si="12"/>
        <v>0</v>
      </c>
      <c r="M12" s="12"/>
      <c r="N12" s="13">
        <f t="shared" si="13"/>
        <v>0</v>
      </c>
      <c r="O12" s="12"/>
      <c r="P12" s="13">
        <f t="shared" si="14"/>
        <v>0</v>
      </c>
      <c r="Q12" s="17">
        <v>2</v>
      </c>
      <c r="R12" s="13">
        <f t="shared" si="15"/>
        <v>300</v>
      </c>
      <c r="S12" s="12"/>
      <c r="T12" s="13">
        <f t="shared" si="16"/>
        <v>0</v>
      </c>
      <c r="U12" s="12"/>
      <c r="V12" s="13">
        <f t="shared" si="17"/>
        <v>0</v>
      </c>
      <c r="W12" s="12"/>
      <c r="X12" s="13">
        <f t="shared" si="20"/>
        <v>0</v>
      </c>
      <c r="Y12" s="17">
        <v>1</v>
      </c>
      <c r="Z12" s="13">
        <f t="shared" si="18"/>
        <v>425</v>
      </c>
      <c r="AA12" s="12"/>
      <c r="AB12" s="13">
        <f t="shared" si="19"/>
        <v>0</v>
      </c>
      <c r="AC12" s="12"/>
      <c r="AD12" s="31">
        <f t="shared" ref="AD12:AD14" si="21">AC12*80</f>
        <v>0</v>
      </c>
      <c r="AE12" s="12"/>
      <c r="AF12" s="31">
        <f t="shared" si="1"/>
        <v>0</v>
      </c>
      <c r="AG12" s="17">
        <v>1</v>
      </c>
      <c r="AH12" s="31">
        <f t="shared" si="2"/>
        <v>15</v>
      </c>
      <c r="AI12" s="14"/>
      <c r="AJ12" s="31">
        <f t="shared" si="3"/>
        <v>0</v>
      </c>
      <c r="AK12" s="13">
        <f t="shared" ref="AK12:AK14" si="22">AJ12+AB12+Z12+X12+V12+T12+R12+P12+N12+L12+J12+H12+F12+AD12+AF12+AH12+D12</f>
        <v>740</v>
      </c>
      <c r="AL12" s="13">
        <f t="shared" si="7"/>
        <v>22.2</v>
      </c>
    </row>
    <row r="13" spans="1:39" s="15" customFormat="1" ht="16.5" x14ac:dyDescent="0.3">
      <c r="A13" s="10">
        <v>9</v>
      </c>
      <c r="B13" s="11" t="s">
        <v>23</v>
      </c>
      <c r="C13" s="12"/>
      <c r="D13" s="13">
        <f t="shared" si="8"/>
        <v>0</v>
      </c>
      <c r="E13" s="12"/>
      <c r="F13" s="13">
        <f t="shared" si="9"/>
        <v>0</v>
      </c>
      <c r="G13" s="12"/>
      <c r="H13" s="13">
        <f t="shared" si="10"/>
        <v>0</v>
      </c>
      <c r="I13" s="12"/>
      <c r="J13" s="13">
        <f t="shared" si="11"/>
        <v>0</v>
      </c>
      <c r="K13" s="12"/>
      <c r="L13" s="13">
        <f t="shared" si="12"/>
        <v>0</v>
      </c>
      <c r="M13" s="12"/>
      <c r="N13" s="13">
        <f t="shared" si="13"/>
        <v>0</v>
      </c>
      <c r="O13" s="12"/>
      <c r="P13" s="13">
        <f t="shared" si="14"/>
        <v>0</v>
      </c>
      <c r="Q13" s="12"/>
      <c r="R13" s="13">
        <f t="shared" si="15"/>
        <v>0</v>
      </c>
      <c r="S13" s="12"/>
      <c r="T13" s="13">
        <f t="shared" si="16"/>
        <v>0</v>
      </c>
      <c r="U13" s="12"/>
      <c r="V13" s="13">
        <f t="shared" si="17"/>
        <v>0</v>
      </c>
      <c r="W13" s="12"/>
      <c r="X13" s="13">
        <f t="shared" si="20"/>
        <v>0</v>
      </c>
      <c r="Y13" s="12"/>
      <c r="Z13" s="13">
        <f t="shared" si="18"/>
        <v>0</v>
      </c>
      <c r="AA13" s="12"/>
      <c r="AB13" s="13">
        <f t="shared" si="19"/>
        <v>0</v>
      </c>
      <c r="AC13" s="12"/>
      <c r="AD13" s="31">
        <f t="shared" si="21"/>
        <v>0</v>
      </c>
      <c r="AE13" s="12"/>
      <c r="AF13" s="31">
        <f t="shared" si="1"/>
        <v>0</v>
      </c>
      <c r="AG13" s="12"/>
      <c r="AH13" s="31">
        <f t="shared" si="2"/>
        <v>0</v>
      </c>
      <c r="AI13" s="14"/>
      <c r="AJ13" s="31">
        <f t="shared" si="3"/>
        <v>0</v>
      </c>
      <c r="AK13" s="13">
        <f t="shared" si="22"/>
        <v>0</v>
      </c>
      <c r="AL13" s="13">
        <f t="shared" si="7"/>
        <v>0</v>
      </c>
    </row>
    <row r="14" spans="1:39" s="15" customFormat="1" ht="16.5" x14ac:dyDescent="0.3">
      <c r="A14" s="10">
        <v>10</v>
      </c>
      <c r="B14" s="11" t="s">
        <v>24</v>
      </c>
      <c r="C14" s="12"/>
      <c r="D14" s="13">
        <f t="shared" si="8"/>
        <v>0</v>
      </c>
      <c r="E14" s="12"/>
      <c r="F14" s="13">
        <f t="shared" si="9"/>
        <v>0</v>
      </c>
      <c r="G14" s="12"/>
      <c r="H14" s="13">
        <f t="shared" si="10"/>
        <v>0</v>
      </c>
      <c r="I14" s="17">
        <v>1</v>
      </c>
      <c r="J14" s="13">
        <f t="shared" si="11"/>
        <v>150</v>
      </c>
      <c r="K14" s="12"/>
      <c r="L14" s="13">
        <f t="shared" si="12"/>
        <v>0</v>
      </c>
      <c r="M14" s="12"/>
      <c r="N14" s="13">
        <f t="shared" si="13"/>
        <v>0</v>
      </c>
      <c r="O14" s="17">
        <v>1</v>
      </c>
      <c r="P14" s="13">
        <f t="shared" si="14"/>
        <v>150</v>
      </c>
      <c r="Q14" s="17">
        <v>2</v>
      </c>
      <c r="R14" s="13">
        <f t="shared" si="15"/>
        <v>300</v>
      </c>
      <c r="S14" s="12"/>
      <c r="T14" s="13">
        <f t="shared" si="16"/>
        <v>0</v>
      </c>
      <c r="U14" s="12"/>
      <c r="V14" s="13">
        <f t="shared" si="17"/>
        <v>0</v>
      </c>
      <c r="W14" s="12"/>
      <c r="X14" s="13">
        <f t="shared" si="20"/>
        <v>0</v>
      </c>
      <c r="Y14" s="12"/>
      <c r="Z14" s="13">
        <f t="shared" si="18"/>
        <v>0</v>
      </c>
      <c r="AA14" s="12"/>
      <c r="AB14" s="13">
        <f t="shared" si="19"/>
        <v>0</v>
      </c>
      <c r="AC14" s="12"/>
      <c r="AD14" s="31">
        <f t="shared" si="21"/>
        <v>0</v>
      </c>
      <c r="AE14" s="12"/>
      <c r="AF14" s="31">
        <f t="shared" si="1"/>
        <v>0</v>
      </c>
      <c r="AG14" s="12"/>
      <c r="AH14" s="31">
        <f t="shared" si="2"/>
        <v>0</v>
      </c>
      <c r="AI14" s="14"/>
      <c r="AJ14" s="31">
        <f t="shared" si="3"/>
        <v>0</v>
      </c>
      <c r="AK14" s="13">
        <f t="shared" si="22"/>
        <v>600</v>
      </c>
      <c r="AL14" s="13">
        <f t="shared" si="7"/>
        <v>18</v>
      </c>
    </row>
    <row r="16" spans="1:39" s="19" customFormat="1" ht="17.25" x14ac:dyDescent="0.3">
      <c r="A16" s="23"/>
      <c r="B16" s="23"/>
      <c r="C16" s="21">
        <f t="shared" ref="C16:W16" si="23">SUM(C5:C14)</f>
        <v>1</v>
      </c>
      <c r="D16" s="21"/>
      <c r="E16" s="21">
        <f t="shared" si="23"/>
        <v>0</v>
      </c>
      <c r="F16" s="21"/>
      <c r="G16" s="21">
        <f t="shared" si="23"/>
        <v>1</v>
      </c>
      <c r="H16" s="21"/>
      <c r="I16" s="21">
        <f t="shared" si="23"/>
        <v>10</v>
      </c>
      <c r="J16" s="21"/>
      <c r="K16" s="21">
        <f t="shared" si="23"/>
        <v>0</v>
      </c>
      <c r="L16" s="21"/>
      <c r="M16" s="21">
        <f t="shared" si="23"/>
        <v>0</v>
      </c>
      <c r="N16" s="21"/>
      <c r="O16" s="21">
        <f t="shared" si="23"/>
        <v>1</v>
      </c>
      <c r="P16" s="21"/>
      <c r="Q16" s="21">
        <f t="shared" si="23"/>
        <v>8</v>
      </c>
      <c r="R16" s="21"/>
      <c r="S16" s="21">
        <f t="shared" si="23"/>
        <v>4</v>
      </c>
      <c r="T16" s="21"/>
      <c r="U16" s="21">
        <f t="shared" si="23"/>
        <v>0</v>
      </c>
      <c r="V16" s="21"/>
      <c r="W16" s="21">
        <f t="shared" si="23"/>
        <v>0</v>
      </c>
      <c r="X16" s="21"/>
      <c r="Y16" s="21">
        <f>SUM(Y6:Y14)*2</f>
        <v>2</v>
      </c>
      <c r="Z16" s="21"/>
      <c r="AA16" s="22"/>
      <c r="AB16" s="29"/>
      <c r="AC16" s="21"/>
      <c r="AD16" s="21"/>
      <c r="AE16" s="21"/>
      <c r="AF16" s="21"/>
      <c r="AG16" s="21"/>
      <c r="AH16" s="21"/>
      <c r="AI16" s="22"/>
      <c r="AJ16" s="29"/>
      <c r="AK16" s="20" t="s">
        <v>14</v>
      </c>
      <c r="AL16" s="25">
        <f>SUM(F16:AJ16)</f>
        <v>26</v>
      </c>
      <c r="AM16" s="26" t="s">
        <v>36</v>
      </c>
    </row>
  </sheetData>
  <mergeCells count="1">
    <mergeCell ref="A1:AL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workbookViewId="0">
      <selection activeCell="AO21" sqref="AO21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9.5703125" style="1" bestFit="1" customWidth="1"/>
    <col min="42" max="44" width="9.140625" style="1"/>
    <col min="45" max="45" width="19.28515625" style="1" bestFit="1" customWidth="1"/>
    <col min="46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5">AQ5*145</f>
        <v>0</v>
      </c>
      <c r="AS5" s="13">
        <f>AR5+AH5+AB5+Z5+X5+T5+R5+P5+N5+J5+H5+F5+AJ5+AL5+AN5+D5+AD5+V5+L5+AF5+AP5</f>
        <v>0</v>
      </c>
      <c r="AT5" s="13">
        <f>AS5*0.03</f>
        <v>0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9"/>
      <c r="J6" s="13">
        <f t="shared" ref="J6:J14" si="6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14" si="7">AK6*50</f>
        <v>0</v>
      </c>
      <c r="AM6" s="12"/>
      <c r="AN6" s="31">
        <f t="shared" ref="AN6:AN14" si="8">AM6*15</f>
        <v>0</v>
      </c>
      <c r="AO6" s="14"/>
      <c r="AP6" s="31">
        <f t="shared" ref="AP6:AP14" si="9">AO6*150</f>
        <v>0</v>
      </c>
      <c r="AQ6" s="14"/>
      <c r="AR6" s="31">
        <f t="shared" si="5"/>
        <v>0</v>
      </c>
      <c r="AS6" s="13">
        <f t="shared" ref="AS6:AS13" si="10">AR6+AH6+AB6+Z6+X6+T6+R6+P6+N6+J6+H6+F6+AJ6+AL6+AN6+D6+AD6+V6+L6+AF6+AP6</f>
        <v>0</v>
      </c>
      <c r="AT6" s="13">
        <f t="shared" ref="AT6:AT14" si="11">AS6*0.03</f>
        <v>0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2</v>
      </c>
      <c r="J7" s="13">
        <f t="shared" si="6"/>
        <v>300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>
        <v>3</v>
      </c>
      <c r="T7" s="13">
        <f>S7*300*0.5</f>
        <v>450</v>
      </c>
      <c r="U7" s="12"/>
      <c r="V7" s="13">
        <f>U7*50</f>
        <v>0</v>
      </c>
      <c r="W7" s="12"/>
      <c r="X7" s="13">
        <f>W7*550*0.5</f>
        <v>0</v>
      </c>
      <c r="Y7" s="14">
        <v>1</v>
      </c>
      <c r="Z7" s="13">
        <f>Y7*650*0.5</f>
        <v>325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7"/>
        <v>0</v>
      </c>
      <c r="AM7" s="31">
        <v>1</v>
      </c>
      <c r="AN7" s="31">
        <f t="shared" si="8"/>
        <v>15</v>
      </c>
      <c r="AO7" s="13"/>
      <c r="AP7" s="31">
        <f t="shared" si="9"/>
        <v>0</v>
      </c>
      <c r="AQ7" s="13"/>
      <c r="AR7" s="31">
        <f t="shared" si="5"/>
        <v>0</v>
      </c>
      <c r="AS7" s="13">
        <f t="shared" si="10"/>
        <v>1090</v>
      </c>
      <c r="AT7" s="13">
        <f t="shared" si="11"/>
        <v>32.699999999999996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>
        <v>3</v>
      </c>
      <c r="J8" s="13">
        <f t="shared" si="6"/>
        <v>450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2</v>
      </c>
      <c r="T8" s="13">
        <f>S8*300*0.5</f>
        <v>300</v>
      </c>
      <c r="U8" s="14"/>
      <c r="V8" s="13">
        <f t="shared" ref="V8:V14" si="12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>
        <v>1</v>
      </c>
      <c r="AF8" s="13">
        <f>AE8*100*0.5</f>
        <v>50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7"/>
        <v>0</v>
      </c>
      <c r="AM8" s="12">
        <v>1</v>
      </c>
      <c r="AN8" s="31">
        <f t="shared" si="8"/>
        <v>15</v>
      </c>
      <c r="AO8" s="14"/>
      <c r="AP8" s="31">
        <f t="shared" si="9"/>
        <v>0</v>
      </c>
      <c r="AQ8" s="14"/>
      <c r="AR8" s="31">
        <f t="shared" si="5"/>
        <v>0</v>
      </c>
      <c r="AS8" s="13">
        <f t="shared" si="10"/>
        <v>1240</v>
      </c>
      <c r="AT8" s="13">
        <f t="shared" si="11"/>
        <v>37.199999999999996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>
        <v>1</v>
      </c>
      <c r="J9" s="13">
        <f t="shared" si="6"/>
        <v>150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2">
        <v>3</v>
      </c>
      <c r="T9" s="13">
        <f>S9*300*0.5</f>
        <v>450</v>
      </c>
      <c r="U9" s="12"/>
      <c r="V9" s="13">
        <f t="shared" si="12"/>
        <v>0</v>
      </c>
      <c r="W9" s="14"/>
      <c r="X9" s="13">
        <f>W9*550*0.5</f>
        <v>0</v>
      </c>
      <c r="Y9" s="14">
        <v>1</v>
      </c>
      <c r="Z9" s="13">
        <f>Y9*650*0.5</f>
        <v>325</v>
      </c>
      <c r="AA9" s="12"/>
      <c r="AB9" s="13">
        <f t="shared" si="2"/>
        <v>0</v>
      </c>
      <c r="AC9" s="12"/>
      <c r="AD9" s="13">
        <f>AC9*200*0.5</f>
        <v>0</v>
      </c>
      <c r="AE9" s="12">
        <v>1</v>
      </c>
      <c r="AF9" s="13">
        <f t="shared" ref="AF9:AF14" si="13">AE9*100*0.5</f>
        <v>50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7"/>
        <v>0</v>
      </c>
      <c r="AM9" s="12">
        <v>1</v>
      </c>
      <c r="AN9" s="31">
        <f t="shared" si="8"/>
        <v>15</v>
      </c>
      <c r="AO9" s="14"/>
      <c r="AP9" s="31">
        <f t="shared" si="9"/>
        <v>0</v>
      </c>
      <c r="AQ9" s="14"/>
      <c r="AR9" s="31">
        <f t="shared" si="5"/>
        <v>0</v>
      </c>
      <c r="AS9" s="13">
        <f t="shared" si="10"/>
        <v>1415</v>
      </c>
      <c r="AT9" s="13">
        <f t="shared" si="11"/>
        <v>42.449999999999996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14">C10*50</f>
        <v>0</v>
      </c>
      <c r="E10" s="14"/>
      <c r="F10" s="13">
        <f t="shared" ref="F10:F14" si="15">E10*50</f>
        <v>0</v>
      </c>
      <c r="G10" s="12"/>
      <c r="H10" s="13">
        <f t="shared" ref="H10:H14" si="16">G10*250</f>
        <v>0</v>
      </c>
      <c r="I10" s="12">
        <v>1</v>
      </c>
      <c r="J10" s="13">
        <f t="shared" si="6"/>
        <v>150</v>
      </c>
      <c r="K10" s="12"/>
      <c r="L10" s="13">
        <f t="shared" si="0"/>
        <v>0</v>
      </c>
      <c r="M10" s="12">
        <v>2</v>
      </c>
      <c r="N10" s="13">
        <f t="shared" ref="N10:N14" si="17">M10*300*0.5</f>
        <v>300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2">
        <v>3</v>
      </c>
      <c r="T10" s="13">
        <f t="shared" ref="T10:T14" si="20">S10*300*0.5</f>
        <v>450</v>
      </c>
      <c r="U10" s="12"/>
      <c r="V10" s="13">
        <f t="shared" si="12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2"/>
      <c r="AB10" s="13">
        <f t="shared" si="2"/>
        <v>0</v>
      </c>
      <c r="AC10" s="12"/>
      <c r="AD10" s="13">
        <f t="shared" ref="AD10:AD14" si="23">AC10*200*0.5</f>
        <v>0</v>
      </c>
      <c r="AE10" s="12">
        <v>1</v>
      </c>
      <c r="AF10" s="13">
        <f t="shared" si="13"/>
        <v>50</v>
      </c>
      <c r="AG10" s="12">
        <v>1</v>
      </c>
      <c r="AH10" s="13">
        <f t="shared" ref="AH10:AH14" si="24">AG10*850*0.5</f>
        <v>425</v>
      </c>
      <c r="AI10" s="12"/>
      <c r="AJ10" s="31">
        <f t="shared" si="4"/>
        <v>0</v>
      </c>
      <c r="AK10" s="12"/>
      <c r="AL10" s="31">
        <f t="shared" si="7"/>
        <v>0</v>
      </c>
      <c r="AM10" s="12">
        <v>2</v>
      </c>
      <c r="AN10" s="31">
        <f t="shared" si="8"/>
        <v>30</v>
      </c>
      <c r="AO10" s="14"/>
      <c r="AP10" s="31">
        <f t="shared" si="9"/>
        <v>0</v>
      </c>
      <c r="AQ10" s="14"/>
      <c r="AR10" s="31">
        <f t="shared" si="5"/>
        <v>0</v>
      </c>
      <c r="AS10" s="13">
        <f t="shared" si="10"/>
        <v>1405</v>
      </c>
      <c r="AT10" s="13">
        <f t="shared" si="11"/>
        <v>42.15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14"/>
        <v>0</v>
      </c>
      <c r="E11" s="14"/>
      <c r="F11" s="13">
        <f t="shared" si="15"/>
        <v>0</v>
      </c>
      <c r="G11" s="12"/>
      <c r="H11" s="13">
        <f t="shared" si="16"/>
        <v>0</v>
      </c>
      <c r="I11" s="12"/>
      <c r="J11" s="13">
        <f t="shared" si="6"/>
        <v>0</v>
      </c>
      <c r="K11" s="12"/>
      <c r="L11" s="13">
        <f t="shared" si="0"/>
        <v>0</v>
      </c>
      <c r="M11" s="12"/>
      <c r="N11" s="13">
        <f t="shared" si="17"/>
        <v>0</v>
      </c>
      <c r="O11" s="14"/>
      <c r="P11" s="13">
        <f t="shared" si="18"/>
        <v>0</v>
      </c>
      <c r="Q11" s="14"/>
      <c r="R11" s="13">
        <f t="shared" si="19"/>
        <v>0</v>
      </c>
      <c r="S11" s="12"/>
      <c r="T11" s="13">
        <f t="shared" si="20"/>
        <v>0</v>
      </c>
      <c r="U11" s="12"/>
      <c r="V11" s="13">
        <f t="shared" si="12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"/>
        <v>0</v>
      </c>
      <c r="AC11" s="12"/>
      <c r="AD11" s="13">
        <f t="shared" si="23"/>
        <v>0</v>
      </c>
      <c r="AE11" s="12"/>
      <c r="AF11" s="13">
        <f t="shared" si="13"/>
        <v>0</v>
      </c>
      <c r="AG11" s="12"/>
      <c r="AH11" s="13">
        <f t="shared" si="24"/>
        <v>0</v>
      </c>
      <c r="AI11" s="12"/>
      <c r="AJ11" s="31">
        <f t="shared" si="4"/>
        <v>0</v>
      </c>
      <c r="AK11" s="12"/>
      <c r="AL11" s="31">
        <f t="shared" si="7"/>
        <v>0</v>
      </c>
      <c r="AM11" s="12"/>
      <c r="AN11" s="31">
        <f t="shared" si="8"/>
        <v>0</v>
      </c>
      <c r="AO11" s="14"/>
      <c r="AP11" s="31">
        <f t="shared" si="9"/>
        <v>0</v>
      </c>
      <c r="AQ11" s="14"/>
      <c r="AR11" s="31">
        <f t="shared" si="5"/>
        <v>0</v>
      </c>
      <c r="AS11" s="13">
        <f t="shared" si="10"/>
        <v>0</v>
      </c>
      <c r="AT11" s="13">
        <f t="shared" si="11"/>
        <v>0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14"/>
        <v>0</v>
      </c>
      <c r="E12" s="14"/>
      <c r="F12" s="13">
        <f t="shared" si="15"/>
        <v>0</v>
      </c>
      <c r="G12" s="12"/>
      <c r="H12" s="13">
        <f t="shared" si="16"/>
        <v>0</v>
      </c>
      <c r="I12" s="12">
        <v>1</v>
      </c>
      <c r="J12" s="13">
        <f t="shared" si="6"/>
        <v>150</v>
      </c>
      <c r="K12" s="12"/>
      <c r="L12" s="13">
        <f t="shared" si="0"/>
        <v>0</v>
      </c>
      <c r="M12" s="12"/>
      <c r="N12" s="13">
        <f t="shared" si="17"/>
        <v>0</v>
      </c>
      <c r="O12" s="14"/>
      <c r="P12" s="13">
        <f t="shared" si="18"/>
        <v>0</v>
      </c>
      <c r="Q12" s="14"/>
      <c r="R12" s="13">
        <f t="shared" si="19"/>
        <v>0</v>
      </c>
      <c r="S12" s="12">
        <v>3</v>
      </c>
      <c r="T12" s="13">
        <f t="shared" si="20"/>
        <v>450</v>
      </c>
      <c r="U12" s="12"/>
      <c r="V12" s="13">
        <f t="shared" si="12"/>
        <v>0</v>
      </c>
      <c r="W12" s="14"/>
      <c r="X12" s="13">
        <f t="shared" si="21"/>
        <v>0</v>
      </c>
      <c r="Y12" s="14">
        <v>1</v>
      </c>
      <c r="Z12" s="13">
        <f t="shared" si="22"/>
        <v>325</v>
      </c>
      <c r="AA12" s="12"/>
      <c r="AB12" s="13">
        <f t="shared" si="2"/>
        <v>0</v>
      </c>
      <c r="AC12" s="12">
        <v>1</v>
      </c>
      <c r="AD12" s="13">
        <f t="shared" si="23"/>
        <v>100</v>
      </c>
      <c r="AE12" s="12"/>
      <c r="AF12" s="13">
        <f t="shared" si="13"/>
        <v>0</v>
      </c>
      <c r="AG12" s="12">
        <v>1</v>
      </c>
      <c r="AH12" s="13">
        <f t="shared" si="24"/>
        <v>425</v>
      </c>
      <c r="AI12" s="12">
        <v>1</v>
      </c>
      <c r="AJ12" s="31">
        <f t="shared" si="4"/>
        <v>80</v>
      </c>
      <c r="AK12" s="12"/>
      <c r="AL12" s="31">
        <f t="shared" si="7"/>
        <v>0</v>
      </c>
      <c r="AM12" s="12">
        <v>2</v>
      </c>
      <c r="AN12" s="31">
        <f t="shared" si="8"/>
        <v>30</v>
      </c>
      <c r="AO12" s="14"/>
      <c r="AP12" s="31">
        <f t="shared" si="9"/>
        <v>0</v>
      </c>
      <c r="AQ12" s="14"/>
      <c r="AR12" s="31">
        <f t="shared" si="5"/>
        <v>0</v>
      </c>
      <c r="AS12" s="13">
        <f t="shared" si="10"/>
        <v>1560</v>
      </c>
      <c r="AT12" s="13">
        <f t="shared" si="11"/>
        <v>46.8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14"/>
        <v>0</v>
      </c>
      <c r="E13" s="14"/>
      <c r="F13" s="13">
        <f t="shared" si="15"/>
        <v>0</v>
      </c>
      <c r="G13" s="12"/>
      <c r="H13" s="13">
        <f t="shared" si="16"/>
        <v>0</v>
      </c>
      <c r="I13" s="12"/>
      <c r="J13" s="13">
        <f t="shared" si="6"/>
        <v>0</v>
      </c>
      <c r="K13" s="12"/>
      <c r="L13" s="13">
        <f t="shared" si="0"/>
        <v>0</v>
      </c>
      <c r="M13" s="12"/>
      <c r="N13" s="13">
        <f t="shared" si="17"/>
        <v>0</v>
      </c>
      <c r="O13" s="14"/>
      <c r="P13" s="13">
        <f t="shared" si="18"/>
        <v>0</v>
      </c>
      <c r="Q13" s="14"/>
      <c r="R13" s="13">
        <f t="shared" si="19"/>
        <v>0</v>
      </c>
      <c r="S13" s="12">
        <v>4</v>
      </c>
      <c r="T13" s="13">
        <f t="shared" si="20"/>
        <v>600</v>
      </c>
      <c r="U13" s="12"/>
      <c r="V13" s="13">
        <f t="shared" si="12"/>
        <v>0</v>
      </c>
      <c r="W13" s="14"/>
      <c r="X13" s="13">
        <f t="shared" si="21"/>
        <v>0</v>
      </c>
      <c r="Y13" s="14">
        <v>1</v>
      </c>
      <c r="Z13" s="13">
        <f t="shared" si="22"/>
        <v>325</v>
      </c>
      <c r="AA13" s="12"/>
      <c r="AB13" s="13">
        <f t="shared" si="2"/>
        <v>0</v>
      </c>
      <c r="AC13" s="12"/>
      <c r="AD13" s="13">
        <f t="shared" si="23"/>
        <v>0</v>
      </c>
      <c r="AE13" s="12"/>
      <c r="AF13" s="13">
        <f t="shared" si="13"/>
        <v>0</v>
      </c>
      <c r="AG13" s="12"/>
      <c r="AH13" s="13">
        <f t="shared" si="24"/>
        <v>0</v>
      </c>
      <c r="AI13" s="12">
        <v>1</v>
      </c>
      <c r="AJ13" s="31">
        <f t="shared" si="4"/>
        <v>80</v>
      </c>
      <c r="AK13" s="12"/>
      <c r="AL13" s="31">
        <f t="shared" si="7"/>
        <v>0</v>
      </c>
      <c r="AM13" s="12"/>
      <c r="AN13" s="31">
        <f t="shared" si="8"/>
        <v>0</v>
      </c>
      <c r="AO13" s="14"/>
      <c r="AP13" s="31">
        <f t="shared" si="9"/>
        <v>0</v>
      </c>
      <c r="AQ13" s="14"/>
      <c r="AR13" s="31">
        <f t="shared" si="5"/>
        <v>0</v>
      </c>
      <c r="AS13" s="13">
        <f t="shared" si="10"/>
        <v>1005</v>
      </c>
      <c r="AT13" s="13">
        <f t="shared" si="11"/>
        <v>30.15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14"/>
        <v>0</v>
      </c>
      <c r="E14" s="14"/>
      <c r="F14" s="13">
        <f t="shared" si="15"/>
        <v>0</v>
      </c>
      <c r="G14" s="12"/>
      <c r="H14" s="13">
        <f t="shared" si="16"/>
        <v>0</v>
      </c>
      <c r="I14" s="12">
        <v>2</v>
      </c>
      <c r="J14" s="13">
        <f t="shared" si="6"/>
        <v>300</v>
      </c>
      <c r="K14" s="12"/>
      <c r="L14" s="13">
        <f>K14*100*0.5</f>
        <v>0</v>
      </c>
      <c r="M14" s="12"/>
      <c r="N14" s="13">
        <f t="shared" si="17"/>
        <v>0</v>
      </c>
      <c r="O14" s="14"/>
      <c r="P14" s="13">
        <f t="shared" si="18"/>
        <v>0</v>
      </c>
      <c r="Q14" s="14"/>
      <c r="R14" s="13">
        <f t="shared" si="19"/>
        <v>0</v>
      </c>
      <c r="S14" s="12">
        <v>1</v>
      </c>
      <c r="T14" s="13">
        <f t="shared" si="20"/>
        <v>150</v>
      </c>
      <c r="U14" s="12"/>
      <c r="V14" s="13">
        <f t="shared" si="12"/>
        <v>0</v>
      </c>
      <c r="W14" s="12"/>
      <c r="X14" s="13">
        <f t="shared" si="21"/>
        <v>0</v>
      </c>
      <c r="Y14" s="14"/>
      <c r="Z14" s="13">
        <f t="shared" si="22"/>
        <v>0</v>
      </c>
      <c r="AA14" s="12"/>
      <c r="AB14" s="13">
        <f t="shared" si="2"/>
        <v>0</v>
      </c>
      <c r="AC14" s="12"/>
      <c r="AD14" s="13">
        <f t="shared" si="23"/>
        <v>0</v>
      </c>
      <c r="AE14" s="12"/>
      <c r="AF14" s="13">
        <f t="shared" si="13"/>
        <v>0</v>
      </c>
      <c r="AG14" s="12"/>
      <c r="AH14" s="13">
        <f t="shared" si="24"/>
        <v>0</v>
      </c>
      <c r="AI14" s="12"/>
      <c r="AJ14" s="31">
        <f t="shared" si="4"/>
        <v>0</v>
      </c>
      <c r="AK14" s="12"/>
      <c r="AL14" s="31">
        <f t="shared" si="7"/>
        <v>0</v>
      </c>
      <c r="AM14" s="12"/>
      <c r="AN14" s="31">
        <f t="shared" si="8"/>
        <v>0</v>
      </c>
      <c r="AO14" s="14"/>
      <c r="AP14" s="31">
        <f t="shared" si="9"/>
        <v>0</v>
      </c>
      <c r="AQ14" s="14"/>
      <c r="AR14" s="31">
        <f t="shared" si="5"/>
        <v>0</v>
      </c>
      <c r="AS14" s="13">
        <f>AR14+AH14+AB14+Z14+X14+T14+R14+P14+N14+J14+H14+F14+AJ14+AL14+AN14+D14+AD14+V14+L14+AF14+AP14</f>
        <v>450</v>
      </c>
      <c r="AT14" s="13">
        <f t="shared" si="11"/>
        <v>13.5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5">SUM(C5:C14)</f>
        <v>0</v>
      </c>
      <c r="D16" s="21">
        <f>SUM(D5:D14)</f>
        <v>0</v>
      </c>
      <c r="E16" s="21">
        <f t="shared" si="25"/>
        <v>0</v>
      </c>
      <c r="F16" s="21"/>
      <c r="G16" s="21">
        <f t="shared" si="25"/>
        <v>0</v>
      </c>
      <c r="H16" s="21"/>
      <c r="I16" s="50">
        <f>SUM(I5:I14)</f>
        <v>10</v>
      </c>
      <c r="J16" s="21"/>
      <c r="K16" s="21">
        <f>SUM(K5:K14)</f>
        <v>0</v>
      </c>
      <c r="L16" s="21"/>
      <c r="M16" s="21">
        <f t="shared" si="25"/>
        <v>2</v>
      </c>
      <c r="N16" s="21"/>
      <c r="O16" s="21">
        <f t="shared" si="25"/>
        <v>0</v>
      </c>
      <c r="P16" s="21"/>
      <c r="Q16" s="21">
        <f t="shared" si="25"/>
        <v>0</v>
      </c>
      <c r="R16" s="21"/>
      <c r="S16" s="21">
        <f>SUM(S5:S14)</f>
        <v>19</v>
      </c>
      <c r="T16" s="21"/>
      <c r="U16" s="21">
        <f t="shared" ref="U16" si="26">SUM(U5:U14)</f>
        <v>0</v>
      </c>
      <c r="V16" s="21"/>
      <c r="W16" s="21">
        <f t="shared" si="25"/>
        <v>0</v>
      </c>
      <c r="X16" s="21"/>
      <c r="Y16" s="21">
        <f t="shared" si="25"/>
        <v>4</v>
      </c>
      <c r="Z16" s="21"/>
      <c r="AA16" s="21">
        <f t="shared" si="25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8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43</v>
      </c>
      <c r="AU16" s="26" t="s">
        <v>36</v>
      </c>
    </row>
    <row r="20" spans="41:41" x14ac:dyDescent="0.25">
      <c r="AO20" s="1">
        <f>8165+550+260</f>
        <v>8975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tabSelected="1" topLeftCell="AE1" workbookViewId="0">
      <selection activeCell="AO21" sqref="AO21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9.5703125" style="1" bestFit="1" customWidth="1"/>
    <col min="42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 t="shared" ref="J5" si="0">I5*300</f>
        <v>0</v>
      </c>
      <c r="K5" s="12"/>
      <c r="L5" s="13">
        <f t="shared" ref="L5:L13" si="1">K5*100*0.5</f>
        <v>0</v>
      </c>
      <c r="M5" s="12"/>
      <c r="N5" s="13">
        <f t="shared" ref="N5" si="2">M5*300</f>
        <v>0</v>
      </c>
      <c r="O5" s="14"/>
      <c r="P5" s="13">
        <f>O5*300</f>
        <v>0</v>
      </c>
      <c r="Q5" s="14"/>
      <c r="R5" s="13">
        <f>Q5*300</f>
        <v>0</v>
      </c>
      <c r="S5" s="12">
        <v>1</v>
      </c>
      <c r="T5" s="13">
        <f>S5*300</f>
        <v>300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/>
      <c r="AJ5" s="31">
        <f t="shared" ref="AJ5:AJ14" si="3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4">AQ5*145</f>
        <v>0</v>
      </c>
      <c r="AS5" s="13">
        <f>AR5+AH5+AB5+Z5+X5+T5+R5+P5+N5+J5+H5+F5+AJ5+AL5+AN5+D5+AD5+V5+L5+AF5+AP5</f>
        <v>300</v>
      </c>
      <c r="AT5" s="13">
        <f>AS5*0.03</f>
        <v>9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1</v>
      </c>
      <c r="J6" s="13">
        <f>I6*300</f>
        <v>300</v>
      </c>
      <c r="K6" s="12"/>
      <c r="L6" s="13">
        <f t="shared" si="1"/>
        <v>0</v>
      </c>
      <c r="M6" s="12">
        <v>1</v>
      </c>
      <c r="N6" s="13">
        <f>M6*300</f>
        <v>300</v>
      </c>
      <c r="O6" s="12"/>
      <c r="P6" s="13">
        <f t="shared" ref="P6:P14" si="5">O6*300</f>
        <v>0</v>
      </c>
      <c r="Q6" s="12"/>
      <c r="R6" s="13">
        <f t="shared" ref="R6:R14" si="6">Q6*300</f>
        <v>0</v>
      </c>
      <c r="S6" s="43"/>
      <c r="T6" s="13">
        <f t="shared" ref="T6:T14" si="7">S6*300</f>
        <v>0</v>
      </c>
      <c r="U6" s="12"/>
      <c r="V6" s="13">
        <f t="shared" ref="V5:V6" si="8">U6*50</f>
        <v>0</v>
      </c>
      <c r="W6" s="12"/>
      <c r="X6" s="13">
        <f t="shared" ref="X6:X14" si="9">W6*550</f>
        <v>0</v>
      </c>
      <c r="Y6" s="12"/>
      <c r="Z6" s="13">
        <f t="shared" ref="Z6:Z14" si="10">Y6*650</f>
        <v>0</v>
      </c>
      <c r="AA6" s="12"/>
      <c r="AB6" s="13">
        <f t="shared" ref="AB6:AB14" si="11">AA6*750</f>
        <v>0</v>
      </c>
      <c r="AC6" s="12"/>
      <c r="AD6" s="13">
        <f t="shared" ref="AD6:AD14" si="12">AC6*200</f>
        <v>0</v>
      </c>
      <c r="AE6" s="12"/>
      <c r="AF6" s="13">
        <f t="shared" ref="AF6:AF14" si="13">AE6*100</f>
        <v>0</v>
      </c>
      <c r="AG6" s="12"/>
      <c r="AH6" s="13">
        <f t="shared" ref="AH6:AH14" si="14">AG6*850</f>
        <v>0</v>
      </c>
      <c r="AI6" s="12"/>
      <c r="AJ6" s="31">
        <f t="shared" si="3"/>
        <v>0</v>
      </c>
      <c r="AK6" s="12"/>
      <c r="AL6" s="31">
        <f t="shared" ref="AL6:AL14" si="15">AK6*50</f>
        <v>0</v>
      </c>
      <c r="AM6" s="12"/>
      <c r="AN6" s="31">
        <f t="shared" ref="AN6:AN14" si="16">AM6*15</f>
        <v>0</v>
      </c>
      <c r="AO6" s="14"/>
      <c r="AP6" s="31">
        <f t="shared" ref="AP6:AP14" si="17">AO6*150</f>
        <v>0</v>
      </c>
      <c r="AQ6" s="14"/>
      <c r="AR6" s="31">
        <f t="shared" si="4"/>
        <v>0</v>
      </c>
      <c r="AS6" s="13">
        <f t="shared" ref="AS6:AS13" si="18">AR6+AH6+AB6+Z6+X6+T6+R6+P6+N6+J6+H6+F6+AJ6+AL6+AN6+D6+AD6+V6+L6+AF6+AP6</f>
        <v>600</v>
      </c>
      <c r="AT6" s="13">
        <f t="shared" ref="AT6:AT14" si="19">AS6*0.03</f>
        <v>18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1</v>
      </c>
      <c r="J7" s="13">
        <f t="shared" ref="J7:J14" si="20">I7*300</f>
        <v>300</v>
      </c>
      <c r="K7" s="12"/>
      <c r="L7" s="13">
        <f t="shared" si="1"/>
        <v>0</v>
      </c>
      <c r="M7" s="12">
        <v>1</v>
      </c>
      <c r="N7" s="13">
        <f t="shared" ref="N7:N14" si="21">M7*300</f>
        <v>300</v>
      </c>
      <c r="O7" s="14"/>
      <c r="P7" s="13">
        <f t="shared" si="5"/>
        <v>0</v>
      </c>
      <c r="Q7" s="14"/>
      <c r="R7" s="13">
        <f t="shared" si="6"/>
        <v>0</v>
      </c>
      <c r="S7" s="12"/>
      <c r="T7" s="13">
        <f t="shared" si="7"/>
        <v>0</v>
      </c>
      <c r="U7" s="12"/>
      <c r="V7" s="13">
        <f>U7*50</f>
        <v>0</v>
      </c>
      <c r="W7" s="12"/>
      <c r="X7" s="13">
        <f t="shared" si="9"/>
        <v>0</v>
      </c>
      <c r="Y7" s="14"/>
      <c r="Z7" s="13">
        <f t="shared" si="10"/>
        <v>0</v>
      </c>
      <c r="AA7" s="12"/>
      <c r="AB7" s="13">
        <f t="shared" si="11"/>
        <v>0</v>
      </c>
      <c r="AC7" s="12"/>
      <c r="AD7" s="13">
        <f t="shared" si="12"/>
        <v>0</v>
      </c>
      <c r="AE7" s="12"/>
      <c r="AF7" s="13">
        <f t="shared" si="13"/>
        <v>0</v>
      </c>
      <c r="AG7" s="12"/>
      <c r="AH7" s="13">
        <f t="shared" si="14"/>
        <v>0</v>
      </c>
      <c r="AI7" s="31"/>
      <c r="AJ7" s="31">
        <f t="shared" si="3"/>
        <v>0</v>
      </c>
      <c r="AK7" s="13"/>
      <c r="AL7" s="31">
        <f t="shared" si="15"/>
        <v>0</v>
      </c>
      <c r="AM7" s="31"/>
      <c r="AN7" s="31">
        <f t="shared" si="16"/>
        <v>0</v>
      </c>
      <c r="AO7" s="13"/>
      <c r="AP7" s="31">
        <f t="shared" si="17"/>
        <v>0</v>
      </c>
      <c r="AQ7" s="13"/>
      <c r="AR7" s="31">
        <f t="shared" si="4"/>
        <v>0</v>
      </c>
      <c r="AS7" s="13">
        <f t="shared" si="18"/>
        <v>600</v>
      </c>
      <c r="AT7" s="13">
        <f t="shared" si="19"/>
        <v>18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20"/>
        <v>0</v>
      </c>
      <c r="K8" s="12"/>
      <c r="L8" s="13">
        <f t="shared" si="1"/>
        <v>0</v>
      </c>
      <c r="M8" s="12"/>
      <c r="N8" s="13">
        <f t="shared" si="21"/>
        <v>0</v>
      </c>
      <c r="O8" s="14"/>
      <c r="P8" s="13">
        <f t="shared" si="5"/>
        <v>0</v>
      </c>
      <c r="Q8" s="14"/>
      <c r="R8" s="13">
        <f t="shared" si="6"/>
        <v>0</v>
      </c>
      <c r="S8" s="12">
        <v>1</v>
      </c>
      <c r="T8" s="13">
        <f t="shared" si="7"/>
        <v>300</v>
      </c>
      <c r="U8" s="14"/>
      <c r="V8" s="13">
        <f t="shared" ref="V8:V14" si="22">U8*50</f>
        <v>0</v>
      </c>
      <c r="W8" s="14"/>
      <c r="X8" s="13">
        <f t="shared" si="9"/>
        <v>0</v>
      </c>
      <c r="Y8" s="14"/>
      <c r="Z8" s="13">
        <f t="shared" si="10"/>
        <v>0</v>
      </c>
      <c r="AA8" s="12"/>
      <c r="AB8" s="13">
        <f t="shared" si="11"/>
        <v>0</v>
      </c>
      <c r="AC8" s="12"/>
      <c r="AD8" s="13">
        <f t="shared" si="12"/>
        <v>0</v>
      </c>
      <c r="AE8" s="12"/>
      <c r="AF8" s="13">
        <f t="shared" si="13"/>
        <v>0</v>
      </c>
      <c r="AG8" s="12">
        <v>1</v>
      </c>
      <c r="AH8" s="13">
        <f t="shared" si="14"/>
        <v>850</v>
      </c>
      <c r="AI8" s="12"/>
      <c r="AJ8" s="31">
        <f t="shared" si="3"/>
        <v>0</v>
      </c>
      <c r="AK8" s="12"/>
      <c r="AL8" s="31">
        <f t="shared" si="15"/>
        <v>0</v>
      </c>
      <c r="AM8" s="12">
        <v>1</v>
      </c>
      <c r="AN8" s="31">
        <f t="shared" si="16"/>
        <v>15</v>
      </c>
      <c r="AO8" s="14"/>
      <c r="AP8" s="31">
        <f t="shared" si="17"/>
        <v>0</v>
      </c>
      <c r="AQ8" s="14"/>
      <c r="AR8" s="31">
        <f t="shared" si="4"/>
        <v>0</v>
      </c>
      <c r="AS8" s="13">
        <f t="shared" si="18"/>
        <v>1165</v>
      </c>
      <c r="AT8" s="13">
        <f t="shared" si="19"/>
        <v>34.949999999999996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>
        <v>1</v>
      </c>
      <c r="J9" s="13">
        <f t="shared" si="20"/>
        <v>300</v>
      </c>
      <c r="K9" s="12"/>
      <c r="L9" s="13">
        <f t="shared" si="1"/>
        <v>0</v>
      </c>
      <c r="M9" s="12"/>
      <c r="N9" s="13">
        <f t="shared" si="21"/>
        <v>0</v>
      </c>
      <c r="O9" s="14"/>
      <c r="P9" s="13">
        <f t="shared" si="5"/>
        <v>0</v>
      </c>
      <c r="Q9" s="14"/>
      <c r="R9" s="13">
        <f t="shared" si="6"/>
        <v>0</v>
      </c>
      <c r="S9" s="12">
        <v>1</v>
      </c>
      <c r="T9" s="13">
        <f t="shared" si="7"/>
        <v>300</v>
      </c>
      <c r="U9" s="12"/>
      <c r="V9" s="13">
        <f t="shared" si="22"/>
        <v>0</v>
      </c>
      <c r="W9" s="14"/>
      <c r="X9" s="13">
        <f t="shared" si="9"/>
        <v>0</v>
      </c>
      <c r="Y9" s="14"/>
      <c r="Z9" s="13">
        <f t="shared" si="10"/>
        <v>0</v>
      </c>
      <c r="AA9" s="12"/>
      <c r="AB9" s="13">
        <f t="shared" si="11"/>
        <v>0</v>
      </c>
      <c r="AC9" s="12"/>
      <c r="AD9" s="13">
        <f t="shared" si="12"/>
        <v>0</v>
      </c>
      <c r="AE9" s="12"/>
      <c r="AF9" s="13">
        <f t="shared" si="13"/>
        <v>0</v>
      </c>
      <c r="AG9" s="12"/>
      <c r="AH9" s="13">
        <f t="shared" si="14"/>
        <v>0</v>
      </c>
      <c r="AI9" s="12">
        <v>1</v>
      </c>
      <c r="AJ9" s="31">
        <f t="shared" si="3"/>
        <v>80</v>
      </c>
      <c r="AK9" s="12"/>
      <c r="AL9" s="31">
        <f t="shared" si="15"/>
        <v>0</v>
      </c>
      <c r="AM9" s="12"/>
      <c r="AN9" s="31">
        <f t="shared" si="16"/>
        <v>0</v>
      </c>
      <c r="AO9" s="14"/>
      <c r="AP9" s="31">
        <f t="shared" si="17"/>
        <v>0</v>
      </c>
      <c r="AQ9" s="14"/>
      <c r="AR9" s="31">
        <f t="shared" si="4"/>
        <v>0</v>
      </c>
      <c r="AS9" s="13">
        <f t="shared" si="18"/>
        <v>680</v>
      </c>
      <c r="AT9" s="13">
        <f t="shared" si="19"/>
        <v>20.399999999999999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23">C10*50</f>
        <v>0</v>
      </c>
      <c r="E10" s="14"/>
      <c r="F10" s="13">
        <f t="shared" ref="F10:F14" si="24">E10*50</f>
        <v>0</v>
      </c>
      <c r="G10" s="12"/>
      <c r="H10" s="13">
        <f t="shared" ref="H10:H14" si="25">G10*250</f>
        <v>0</v>
      </c>
      <c r="I10" s="12"/>
      <c r="J10" s="13">
        <f t="shared" si="20"/>
        <v>0</v>
      </c>
      <c r="K10" s="12"/>
      <c r="L10" s="13">
        <f t="shared" si="1"/>
        <v>0</v>
      </c>
      <c r="M10" s="12"/>
      <c r="N10" s="13">
        <f t="shared" si="21"/>
        <v>0</v>
      </c>
      <c r="O10" s="14"/>
      <c r="P10" s="13">
        <f t="shared" si="5"/>
        <v>0</v>
      </c>
      <c r="Q10" s="14"/>
      <c r="R10" s="13">
        <f t="shared" si="6"/>
        <v>0</v>
      </c>
      <c r="S10" s="12"/>
      <c r="T10" s="13">
        <f t="shared" si="7"/>
        <v>0</v>
      </c>
      <c r="U10" s="12"/>
      <c r="V10" s="13">
        <f t="shared" si="22"/>
        <v>0</v>
      </c>
      <c r="W10" s="14"/>
      <c r="X10" s="13">
        <f t="shared" si="9"/>
        <v>0</v>
      </c>
      <c r="Y10" s="14"/>
      <c r="Z10" s="13">
        <f t="shared" si="10"/>
        <v>0</v>
      </c>
      <c r="AA10" s="12"/>
      <c r="AB10" s="13">
        <f t="shared" si="11"/>
        <v>0</v>
      </c>
      <c r="AC10" s="12"/>
      <c r="AD10" s="13">
        <f t="shared" si="12"/>
        <v>0</v>
      </c>
      <c r="AE10" s="12"/>
      <c r="AF10" s="13">
        <f t="shared" si="13"/>
        <v>0</v>
      </c>
      <c r="AG10" s="12"/>
      <c r="AH10" s="13">
        <f t="shared" si="14"/>
        <v>0</v>
      </c>
      <c r="AI10" s="12"/>
      <c r="AJ10" s="31">
        <f t="shared" si="3"/>
        <v>0</v>
      </c>
      <c r="AK10" s="12"/>
      <c r="AL10" s="31">
        <f t="shared" si="15"/>
        <v>0</v>
      </c>
      <c r="AM10" s="12"/>
      <c r="AN10" s="31">
        <f t="shared" si="16"/>
        <v>0</v>
      </c>
      <c r="AO10" s="14"/>
      <c r="AP10" s="31">
        <f t="shared" si="17"/>
        <v>0</v>
      </c>
      <c r="AQ10" s="14"/>
      <c r="AR10" s="31">
        <f t="shared" si="4"/>
        <v>0</v>
      </c>
      <c r="AS10" s="13">
        <f t="shared" si="18"/>
        <v>0</v>
      </c>
      <c r="AT10" s="13">
        <f t="shared" si="19"/>
        <v>0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23"/>
        <v>0</v>
      </c>
      <c r="E11" s="14"/>
      <c r="F11" s="13">
        <f t="shared" si="24"/>
        <v>0</v>
      </c>
      <c r="G11" s="12"/>
      <c r="H11" s="13">
        <f t="shared" si="25"/>
        <v>0</v>
      </c>
      <c r="I11" s="12">
        <v>1</v>
      </c>
      <c r="J11" s="13">
        <f t="shared" si="20"/>
        <v>300</v>
      </c>
      <c r="K11" s="12"/>
      <c r="L11" s="13">
        <f t="shared" si="1"/>
        <v>0</v>
      </c>
      <c r="M11" s="12">
        <v>1</v>
      </c>
      <c r="N11" s="13">
        <f t="shared" si="21"/>
        <v>300</v>
      </c>
      <c r="O11" s="14"/>
      <c r="P11" s="13">
        <f t="shared" si="5"/>
        <v>0</v>
      </c>
      <c r="Q11" s="14"/>
      <c r="R11" s="13">
        <f t="shared" si="6"/>
        <v>0</v>
      </c>
      <c r="S11" s="12"/>
      <c r="T11" s="13">
        <f t="shared" si="7"/>
        <v>0</v>
      </c>
      <c r="U11" s="12"/>
      <c r="V11" s="13">
        <f t="shared" si="22"/>
        <v>0</v>
      </c>
      <c r="W11" s="14"/>
      <c r="X11" s="13">
        <f t="shared" si="9"/>
        <v>0</v>
      </c>
      <c r="Y11" s="14"/>
      <c r="Z11" s="13">
        <f t="shared" si="10"/>
        <v>0</v>
      </c>
      <c r="AA11" s="12"/>
      <c r="AB11" s="13">
        <f t="shared" si="11"/>
        <v>0</v>
      </c>
      <c r="AC11" s="12"/>
      <c r="AD11" s="13">
        <f t="shared" si="12"/>
        <v>0</v>
      </c>
      <c r="AE11" s="12"/>
      <c r="AF11" s="13">
        <f t="shared" si="13"/>
        <v>0</v>
      </c>
      <c r="AG11" s="12"/>
      <c r="AH11" s="13">
        <f t="shared" si="14"/>
        <v>0</v>
      </c>
      <c r="AI11" s="12"/>
      <c r="AJ11" s="31">
        <f t="shared" si="3"/>
        <v>0</v>
      </c>
      <c r="AK11" s="12"/>
      <c r="AL11" s="31">
        <f t="shared" si="15"/>
        <v>0</v>
      </c>
      <c r="AM11" s="12"/>
      <c r="AN11" s="31">
        <f t="shared" si="16"/>
        <v>0</v>
      </c>
      <c r="AO11" s="14"/>
      <c r="AP11" s="31">
        <f t="shared" si="17"/>
        <v>0</v>
      </c>
      <c r="AQ11" s="14"/>
      <c r="AR11" s="31">
        <f t="shared" si="4"/>
        <v>0</v>
      </c>
      <c r="AS11" s="13">
        <f t="shared" si="18"/>
        <v>600</v>
      </c>
      <c r="AT11" s="13">
        <f t="shared" si="19"/>
        <v>18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23"/>
        <v>0</v>
      </c>
      <c r="E12" s="14"/>
      <c r="F12" s="13">
        <f t="shared" si="24"/>
        <v>0</v>
      </c>
      <c r="G12" s="12"/>
      <c r="H12" s="13">
        <f t="shared" si="25"/>
        <v>0</v>
      </c>
      <c r="I12" s="12"/>
      <c r="J12" s="13">
        <f t="shared" si="20"/>
        <v>0</v>
      </c>
      <c r="K12" s="12"/>
      <c r="L12" s="13">
        <f t="shared" si="1"/>
        <v>0</v>
      </c>
      <c r="M12" s="12"/>
      <c r="N12" s="13">
        <f t="shared" si="21"/>
        <v>0</v>
      </c>
      <c r="O12" s="14"/>
      <c r="P12" s="13">
        <f t="shared" si="5"/>
        <v>0</v>
      </c>
      <c r="Q12" s="14"/>
      <c r="R12" s="13">
        <f t="shared" si="6"/>
        <v>0</v>
      </c>
      <c r="S12" s="12"/>
      <c r="T12" s="13">
        <f t="shared" si="7"/>
        <v>0</v>
      </c>
      <c r="U12" s="12"/>
      <c r="V12" s="13">
        <f t="shared" si="22"/>
        <v>0</v>
      </c>
      <c r="W12" s="14"/>
      <c r="X12" s="13">
        <f t="shared" si="9"/>
        <v>0</v>
      </c>
      <c r="Y12" s="14"/>
      <c r="Z12" s="13">
        <f t="shared" si="10"/>
        <v>0</v>
      </c>
      <c r="AA12" s="12"/>
      <c r="AB12" s="13">
        <f t="shared" si="11"/>
        <v>0</v>
      </c>
      <c r="AC12" s="12"/>
      <c r="AD12" s="13">
        <f t="shared" si="12"/>
        <v>0</v>
      </c>
      <c r="AE12" s="12"/>
      <c r="AF12" s="13">
        <f t="shared" si="13"/>
        <v>0</v>
      </c>
      <c r="AG12" s="12"/>
      <c r="AH12" s="13">
        <f t="shared" si="14"/>
        <v>0</v>
      </c>
      <c r="AI12" s="12"/>
      <c r="AJ12" s="31">
        <f t="shared" si="3"/>
        <v>0</v>
      </c>
      <c r="AK12" s="12"/>
      <c r="AL12" s="31">
        <f t="shared" si="15"/>
        <v>0</v>
      </c>
      <c r="AM12" s="12"/>
      <c r="AN12" s="31">
        <f t="shared" si="16"/>
        <v>0</v>
      </c>
      <c r="AO12" s="14"/>
      <c r="AP12" s="31">
        <f t="shared" si="17"/>
        <v>0</v>
      </c>
      <c r="AQ12" s="14"/>
      <c r="AR12" s="31">
        <f t="shared" si="4"/>
        <v>0</v>
      </c>
      <c r="AS12" s="13">
        <f t="shared" si="18"/>
        <v>0</v>
      </c>
      <c r="AT12" s="13">
        <f t="shared" si="19"/>
        <v>0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23"/>
        <v>0</v>
      </c>
      <c r="E13" s="14"/>
      <c r="F13" s="13">
        <f t="shared" si="24"/>
        <v>0</v>
      </c>
      <c r="G13" s="12"/>
      <c r="H13" s="13">
        <f t="shared" si="25"/>
        <v>0</v>
      </c>
      <c r="I13" s="12"/>
      <c r="J13" s="13">
        <f t="shared" si="20"/>
        <v>0</v>
      </c>
      <c r="K13" s="12"/>
      <c r="L13" s="13">
        <f t="shared" si="1"/>
        <v>0</v>
      </c>
      <c r="M13" s="12"/>
      <c r="N13" s="13">
        <f t="shared" si="21"/>
        <v>0</v>
      </c>
      <c r="O13" s="14"/>
      <c r="P13" s="13">
        <f t="shared" si="5"/>
        <v>0</v>
      </c>
      <c r="Q13" s="14"/>
      <c r="R13" s="13">
        <f t="shared" si="6"/>
        <v>0</v>
      </c>
      <c r="S13" s="12"/>
      <c r="T13" s="13">
        <f t="shared" si="7"/>
        <v>0</v>
      </c>
      <c r="U13" s="12"/>
      <c r="V13" s="13">
        <f t="shared" si="22"/>
        <v>0</v>
      </c>
      <c r="W13" s="14"/>
      <c r="X13" s="13">
        <f t="shared" si="9"/>
        <v>0</v>
      </c>
      <c r="Y13" s="14"/>
      <c r="Z13" s="13">
        <f t="shared" si="10"/>
        <v>0</v>
      </c>
      <c r="AA13" s="12"/>
      <c r="AB13" s="13">
        <f t="shared" si="11"/>
        <v>0</v>
      </c>
      <c r="AC13" s="12"/>
      <c r="AD13" s="13">
        <f t="shared" si="12"/>
        <v>0</v>
      </c>
      <c r="AE13" s="12"/>
      <c r="AF13" s="13">
        <f t="shared" si="13"/>
        <v>0</v>
      </c>
      <c r="AG13" s="12"/>
      <c r="AH13" s="13">
        <f t="shared" si="14"/>
        <v>0</v>
      </c>
      <c r="AI13" s="12"/>
      <c r="AJ13" s="31">
        <f t="shared" si="3"/>
        <v>0</v>
      </c>
      <c r="AK13" s="12"/>
      <c r="AL13" s="31">
        <f t="shared" si="15"/>
        <v>0</v>
      </c>
      <c r="AM13" s="12"/>
      <c r="AN13" s="31">
        <f t="shared" si="16"/>
        <v>0</v>
      </c>
      <c r="AO13" s="14"/>
      <c r="AP13" s="31">
        <f t="shared" si="17"/>
        <v>0</v>
      </c>
      <c r="AQ13" s="14"/>
      <c r="AR13" s="31">
        <f t="shared" si="4"/>
        <v>0</v>
      </c>
      <c r="AS13" s="13">
        <f t="shared" si="18"/>
        <v>0</v>
      </c>
      <c r="AT13" s="13">
        <f t="shared" si="19"/>
        <v>0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23"/>
        <v>0</v>
      </c>
      <c r="E14" s="14"/>
      <c r="F14" s="13">
        <f t="shared" si="24"/>
        <v>0</v>
      </c>
      <c r="G14" s="12"/>
      <c r="H14" s="13">
        <f t="shared" si="25"/>
        <v>0</v>
      </c>
      <c r="I14" s="12"/>
      <c r="J14" s="13">
        <f t="shared" si="20"/>
        <v>0</v>
      </c>
      <c r="K14" s="12"/>
      <c r="L14" s="13">
        <f>K14*100*0.5</f>
        <v>0</v>
      </c>
      <c r="M14" s="12"/>
      <c r="N14" s="13">
        <f t="shared" si="21"/>
        <v>0</v>
      </c>
      <c r="O14" s="14"/>
      <c r="P14" s="13">
        <f t="shared" si="5"/>
        <v>0</v>
      </c>
      <c r="Q14" s="14"/>
      <c r="R14" s="13">
        <f t="shared" si="6"/>
        <v>0</v>
      </c>
      <c r="S14" s="12"/>
      <c r="T14" s="13">
        <f t="shared" si="7"/>
        <v>0</v>
      </c>
      <c r="U14" s="12"/>
      <c r="V14" s="13">
        <f t="shared" si="22"/>
        <v>0</v>
      </c>
      <c r="W14" s="12"/>
      <c r="X14" s="13">
        <f t="shared" si="9"/>
        <v>0</v>
      </c>
      <c r="Y14" s="14"/>
      <c r="Z14" s="13">
        <f t="shared" si="10"/>
        <v>0</v>
      </c>
      <c r="AA14" s="12"/>
      <c r="AB14" s="13">
        <f t="shared" si="11"/>
        <v>0</v>
      </c>
      <c r="AC14" s="12"/>
      <c r="AD14" s="13">
        <f t="shared" si="12"/>
        <v>0</v>
      </c>
      <c r="AE14" s="12"/>
      <c r="AF14" s="13">
        <f t="shared" si="13"/>
        <v>0</v>
      </c>
      <c r="AG14" s="12">
        <v>1</v>
      </c>
      <c r="AH14" s="13">
        <f t="shared" si="14"/>
        <v>850</v>
      </c>
      <c r="AI14" s="12"/>
      <c r="AJ14" s="31">
        <f t="shared" si="3"/>
        <v>0</v>
      </c>
      <c r="AK14" s="12"/>
      <c r="AL14" s="31">
        <f t="shared" si="15"/>
        <v>0</v>
      </c>
      <c r="AM14" s="12">
        <v>1</v>
      </c>
      <c r="AN14" s="31">
        <f t="shared" si="16"/>
        <v>15</v>
      </c>
      <c r="AO14" s="14"/>
      <c r="AP14" s="31">
        <f t="shared" si="17"/>
        <v>0</v>
      </c>
      <c r="AQ14" s="14"/>
      <c r="AR14" s="31">
        <f t="shared" si="4"/>
        <v>0</v>
      </c>
      <c r="AS14" s="13">
        <f>AR14+AH14+AB14+Z14+X14+T14+R14+P14+N14+J14+H14+F14+AJ14+AL14+AN14+D14+AD14+V14+L14+AF14+AP14</f>
        <v>865</v>
      </c>
      <c r="AT14" s="13">
        <f t="shared" si="19"/>
        <v>25.95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6">SUM(C5:C14)</f>
        <v>0</v>
      </c>
      <c r="D16" s="21">
        <f>SUM(D5:D14)</f>
        <v>0</v>
      </c>
      <c r="E16" s="21">
        <f t="shared" si="26"/>
        <v>0</v>
      </c>
      <c r="F16" s="21"/>
      <c r="G16" s="21">
        <f t="shared" si="26"/>
        <v>0</v>
      </c>
      <c r="H16" s="21"/>
      <c r="I16" s="50">
        <f>SUM(I5:I14)</f>
        <v>4</v>
      </c>
      <c r="J16" s="21"/>
      <c r="K16" s="21">
        <f>SUM(K5:K14)</f>
        <v>0</v>
      </c>
      <c r="L16" s="21"/>
      <c r="M16" s="21">
        <f t="shared" si="26"/>
        <v>3</v>
      </c>
      <c r="N16" s="21"/>
      <c r="O16" s="21">
        <f t="shared" si="26"/>
        <v>0</v>
      </c>
      <c r="P16" s="21"/>
      <c r="Q16" s="21">
        <f t="shared" si="26"/>
        <v>0</v>
      </c>
      <c r="R16" s="21"/>
      <c r="S16" s="21">
        <f>SUM(S5:S14)</f>
        <v>3</v>
      </c>
      <c r="T16" s="21"/>
      <c r="U16" s="21">
        <f t="shared" ref="U16" si="27">SUM(U5:U14)</f>
        <v>0</v>
      </c>
      <c r="V16" s="21"/>
      <c r="W16" s="21">
        <f t="shared" si="26"/>
        <v>0</v>
      </c>
      <c r="X16" s="21"/>
      <c r="Y16" s="21">
        <f t="shared" si="26"/>
        <v>0</v>
      </c>
      <c r="Z16" s="21"/>
      <c r="AA16" s="21">
        <f t="shared" si="26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4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14</v>
      </c>
      <c r="AU16" s="26" t="s">
        <v>36</v>
      </c>
    </row>
    <row r="20" spans="41:41" x14ac:dyDescent="0.25">
      <c r="AO20" s="1">
        <f>4810+130+460</f>
        <v>5400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1"/>
  <sheetViews>
    <sheetView topLeftCell="U1" workbookViewId="0">
      <selection activeCell="AL7" sqref="AL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15.85546875" style="1" customWidth="1"/>
    <col min="30" max="30" width="10.140625" style="18" customWidth="1"/>
    <col min="31" max="31" width="15.85546875" style="1" customWidth="1"/>
    <col min="32" max="32" width="10.140625" style="18" customWidth="1"/>
    <col min="33" max="33" width="15.85546875" style="1" customWidth="1"/>
    <col min="34" max="34" width="10.140625" style="18" customWidth="1"/>
    <col min="35" max="35" width="22" style="1" customWidth="1"/>
    <col min="36" max="36" width="12.7109375" style="18" customWidth="1"/>
    <col min="37" max="37" width="20.140625" style="1" customWidth="1"/>
    <col min="38" max="38" width="18.5703125" style="1" bestFit="1" customWidth="1"/>
    <col min="39" max="16384" width="9.140625" style="1"/>
  </cols>
  <sheetData>
    <row r="1" spans="1:39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3" spans="1:39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</v>
      </c>
      <c r="L3" s="2" t="s">
        <v>14</v>
      </c>
      <c r="M3" s="2" t="s">
        <v>5</v>
      </c>
      <c r="N3" s="2" t="s">
        <v>14</v>
      </c>
      <c r="O3" s="2" t="s">
        <v>6</v>
      </c>
      <c r="P3" s="2" t="s">
        <v>14</v>
      </c>
      <c r="Q3" s="2" t="s">
        <v>7</v>
      </c>
      <c r="R3" s="2" t="s">
        <v>14</v>
      </c>
      <c r="S3" s="2" t="s">
        <v>8</v>
      </c>
      <c r="T3" s="2" t="s">
        <v>14</v>
      </c>
      <c r="U3" s="2" t="s">
        <v>9</v>
      </c>
      <c r="V3" s="2" t="s">
        <v>14</v>
      </c>
      <c r="W3" s="2" t="s">
        <v>10</v>
      </c>
      <c r="X3" s="2" t="s">
        <v>14</v>
      </c>
      <c r="Y3" s="2" t="s">
        <v>12</v>
      </c>
      <c r="Z3" s="2" t="s">
        <v>14</v>
      </c>
      <c r="AA3" s="2" t="s">
        <v>11</v>
      </c>
      <c r="AB3" s="2" t="s">
        <v>14</v>
      </c>
      <c r="AC3" s="2" t="s">
        <v>37</v>
      </c>
      <c r="AD3" s="28" t="s">
        <v>14</v>
      </c>
      <c r="AE3" s="2" t="s">
        <v>38</v>
      </c>
      <c r="AF3" s="28" t="s">
        <v>14</v>
      </c>
      <c r="AG3" s="2" t="s">
        <v>39</v>
      </c>
      <c r="AH3" s="28" t="s">
        <v>14</v>
      </c>
      <c r="AI3" s="2" t="s">
        <v>11</v>
      </c>
      <c r="AJ3" s="28" t="s">
        <v>14</v>
      </c>
      <c r="AK3" s="3" t="s">
        <v>26</v>
      </c>
      <c r="AL3" s="3" t="s">
        <v>27</v>
      </c>
    </row>
    <row r="5" spans="1:39" ht="16.5" x14ac:dyDescent="0.3">
      <c r="A5" s="5">
        <v>1</v>
      </c>
      <c r="B5" s="6" t="s">
        <v>17</v>
      </c>
      <c r="C5" s="7"/>
      <c r="D5" s="13">
        <f>C5*50</f>
        <v>0</v>
      </c>
      <c r="E5" s="14"/>
      <c r="F5" s="13">
        <f>E5*50</f>
        <v>0</v>
      </c>
      <c r="G5" s="14"/>
      <c r="H5" s="13">
        <f>G5*250</f>
        <v>0</v>
      </c>
      <c r="I5" s="17">
        <v>2</v>
      </c>
      <c r="J5" s="13">
        <f>I5*300*0.5</f>
        <v>300</v>
      </c>
      <c r="K5" s="14"/>
      <c r="L5" s="13">
        <f>K5*300*0.5</f>
        <v>0</v>
      </c>
      <c r="M5" s="14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4"/>
      <c r="T5" s="13">
        <f>S5*550*0.5</f>
        <v>0</v>
      </c>
      <c r="U5" s="14"/>
      <c r="V5" s="13">
        <f>U5*650*0.5</f>
        <v>0</v>
      </c>
      <c r="W5" s="14"/>
      <c r="X5" s="13">
        <f>W5*750</f>
        <v>0</v>
      </c>
      <c r="Y5" s="14"/>
      <c r="Z5" s="13">
        <f>Y5*850*0.5</f>
        <v>0</v>
      </c>
      <c r="AA5" s="14"/>
      <c r="AB5" s="13">
        <f>AA5*145</f>
        <v>0</v>
      </c>
      <c r="AC5" s="17">
        <v>1</v>
      </c>
      <c r="AD5" s="31">
        <f>AC5*80</f>
        <v>80</v>
      </c>
      <c r="AE5" s="12"/>
      <c r="AF5" s="31">
        <f>AE5*50</f>
        <v>0</v>
      </c>
      <c r="AG5" s="12"/>
      <c r="AH5" s="31">
        <f>AG5*15</f>
        <v>0</v>
      </c>
      <c r="AI5" s="12"/>
      <c r="AJ5" s="31">
        <f t="shared" ref="AJ5:AJ14" si="0">AI5*145</f>
        <v>0</v>
      </c>
      <c r="AK5" s="13">
        <f t="shared" ref="AK5" si="1">AJ5+AB5+Z5+X5+V5+T5+R5+P5+N5+L5+J5+H5+F5+AD5+AF5+AH5+D5</f>
        <v>380</v>
      </c>
      <c r="AL5" s="13">
        <f>AK5*0.03</f>
        <v>11.4</v>
      </c>
    </row>
    <row r="6" spans="1:39" ht="16.5" x14ac:dyDescent="0.3">
      <c r="A6" s="5">
        <v>2</v>
      </c>
      <c r="B6" s="6" t="s">
        <v>15</v>
      </c>
      <c r="C6" s="7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12"/>
      <c r="J6" s="13">
        <f>I6*300*0.5</f>
        <v>0</v>
      </c>
      <c r="K6" s="12"/>
      <c r="L6" s="13">
        <f>K6*300*0.5</f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17">
        <v>1</v>
      </c>
      <c r="T6" s="13">
        <f>S6*550*0.5</f>
        <v>275</v>
      </c>
      <c r="U6" s="12"/>
      <c r="V6" s="13">
        <f>U6*650*0.5</f>
        <v>0</v>
      </c>
      <c r="W6" s="12"/>
      <c r="X6" s="13">
        <f>W6*750*0.5</f>
        <v>0</v>
      </c>
      <c r="Y6" s="17">
        <v>2</v>
      </c>
      <c r="Z6" s="13">
        <f>Y6*850*0.5</f>
        <v>850</v>
      </c>
      <c r="AA6" s="12"/>
      <c r="AB6" s="13">
        <f>AA6*145</f>
        <v>0</v>
      </c>
      <c r="AC6" s="12"/>
      <c r="AD6" s="31">
        <f>AC6*80</f>
        <v>0</v>
      </c>
      <c r="AE6" s="12"/>
      <c r="AF6" s="31">
        <f t="shared" ref="AF6:AF14" si="2">AE6*50</f>
        <v>0</v>
      </c>
      <c r="AG6" s="17">
        <v>1</v>
      </c>
      <c r="AH6" s="31">
        <f t="shared" ref="AH6:AH14" si="3">AG6*15</f>
        <v>15</v>
      </c>
      <c r="AI6" s="14"/>
      <c r="AJ6" s="31">
        <f t="shared" si="0"/>
        <v>0</v>
      </c>
      <c r="AK6" s="13">
        <f>AJ6+AB6+Z6+X6+V6+T6+R6+P6+N6+L6+J6+H6+F6+AD6+AF6+AH6+D6</f>
        <v>1140</v>
      </c>
      <c r="AL6" s="13">
        <f t="shared" ref="AL6:AL14" si="4">AK6*0.03</f>
        <v>34.199999999999996</v>
      </c>
    </row>
    <row r="7" spans="1:39" ht="16.5" x14ac:dyDescent="0.3">
      <c r="A7" s="5">
        <v>3</v>
      </c>
      <c r="B7" s="6" t="s">
        <v>22</v>
      </c>
      <c r="C7" s="7"/>
      <c r="D7" s="13">
        <f>C7*50</f>
        <v>0</v>
      </c>
      <c r="E7" s="17">
        <v>3</v>
      </c>
      <c r="F7" s="13">
        <f>E7*50</f>
        <v>150</v>
      </c>
      <c r="G7" s="14"/>
      <c r="H7" s="13">
        <f>G7*250</f>
        <v>0</v>
      </c>
      <c r="I7" s="12"/>
      <c r="J7" s="13">
        <f>I7*300*0.5</f>
        <v>0</v>
      </c>
      <c r="K7" s="14"/>
      <c r="L7" s="13">
        <f>K7*300*0.5</f>
        <v>0</v>
      </c>
      <c r="M7" s="14"/>
      <c r="N7" s="13">
        <f>M7*300*0.5</f>
        <v>0</v>
      </c>
      <c r="O7" s="14"/>
      <c r="P7" s="13">
        <f>O7*300*0.5</f>
        <v>0</v>
      </c>
      <c r="Q7" s="17">
        <v>2</v>
      </c>
      <c r="R7" s="13">
        <f>Q7*300*0.5</f>
        <v>300</v>
      </c>
      <c r="S7" s="14"/>
      <c r="T7" s="13">
        <f>S7*550*0.5</f>
        <v>0</v>
      </c>
      <c r="U7" s="14"/>
      <c r="V7" s="13">
        <f>U7*650*0.5</f>
        <v>0</v>
      </c>
      <c r="W7" s="14"/>
      <c r="X7" s="13">
        <f>W7*750</f>
        <v>0</v>
      </c>
      <c r="Y7" s="17">
        <v>2</v>
      </c>
      <c r="Z7" s="13">
        <f>Y7*850*0.5</f>
        <v>850</v>
      </c>
      <c r="AA7" s="14"/>
      <c r="AB7" s="13">
        <f>AA7*145</f>
        <v>0</v>
      </c>
      <c r="AC7" s="13"/>
      <c r="AD7" s="13"/>
      <c r="AE7" s="13"/>
      <c r="AF7" s="31">
        <f t="shared" si="2"/>
        <v>0</v>
      </c>
      <c r="AG7" s="33">
        <v>1</v>
      </c>
      <c r="AH7" s="31">
        <f t="shared" si="3"/>
        <v>15</v>
      </c>
      <c r="AI7" s="13"/>
      <c r="AJ7" s="31">
        <f t="shared" si="0"/>
        <v>0</v>
      </c>
      <c r="AK7" s="13">
        <f t="shared" ref="AK7:AK14" si="5">AJ7+AB7+Z7+X7+V7+T7+R7+P7+N7+L7+J7+H7+F7+AD7+AF7+AH7+D7</f>
        <v>1315</v>
      </c>
      <c r="AL7" s="13">
        <f t="shared" si="4"/>
        <v>39.449999999999996</v>
      </c>
    </row>
    <row r="8" spans="1:39" ht="16.5" x14ac:dyDescent="0.3">
      <c r="A8" s="5">
        <v>4</v>
      </c>
      <c r="B8" s="6" t="s">
        <v>20</v>
      </c>
      <c r="C8" s="7"/>
      <c r="D8" s="13">
        <f>C8*50</f>
        <v>0</v>
      </c>
      <c r="E8" s="14"/>
      <c r="F8" s="13">
        <f>E8*50</f>
        <v>0</v>
      </c>
      <c r="G8" s="14"/>
      <c r="H8" s="13">
        <f>G8*250</f>
        <v>0</v>
      </c>
      <c r="I8" s="17">
        <v>2</v>
      </c>
      <c r="J8" s="13">
        <f>I8*300*0.5</f>
        <v>300</v>
      </c>
      <c r="K8" s="14"/>
      <c r="L8" s="13">
        <f>K8*300*0.5</f>
        <v>0</v>
      </c>
      <c r="M8" s="14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4"/>
      <c r="T8" s="13">
        <f>S8*550*0.5</f>
        <v>0</v>
      </c>
      <c r="U8" s="14"/>
      <c r="V8" s="13">
        <f>U8*650*0.5</f>
        <v>0</v>
      </c>
      <c r="W8" s="14"/>
      <c r="X8" s="13">
        <f>W8*750</f>
        <v>0</v>
      </c>
      <c r="Y8" s="17">
        <v>1</v>
      </c>
      <c r="Z8" s="13">
        <f>Y8*850*0.5</f>
        <v>425</v>
      </c>
      <c r="AA8" s="14"/>
      <c r="AB8" s="13">
        <f>AA8*145</f>
        <v>0</v>
      </c>
      <c r="AC8" s="12"/>
      <c r="AD8" s="31">
        <f t="shared" ref="AD8:AD10" si="6">AC8*80</f>
        <v>0</v>
      </c>
      <c r="AE8" s="12"/>
      <c r="AF8" s="31">
        <f t="shared" si="2"/>
        <v>0</v>
      </c>
      <c r="AG8" s="17">
        <v>1</v>
      </c>
      <c r="AH8" s="31">
        <f t="shared" si="3"/>
        <v>15</v>
      </c>
      <c r="AI8" s="14"/>
      <c r="AJ8" s="31">
        <f t="shared" si="0"/>
        <v>0</v>
      </c>
      <c r="AK8" s="13">
        <f t="shared" si="5"/>
        <v>740</v>
      </c>
      <c r="AL8" s="13">
        <f t="shared" si="4"/>
        <v>22.2</v>
      </c>
    </row>
    <row r="9" spans="1:39" ht="16.5" x14ac:dyDescent="0.3">
      <c r="A9" s="5">
        <v>5</v>
      </c>
      <c r="B9" s="6" t="s">
        <v>18</v>
      </c>
      <c r="C9" s="7"/>
      <c r="D9" s="13">
        <f>C9*50</f>
        <v>0</v>
      </c>
      <c r="E9" s="14"/>
      <c r="F9" s="13">
        <f>E9*50</f>
        <v>0</v>
      </c>
      <c r="G9" s="14"/>
      <c r="H9" s="13">
        <f>G9*250</f>
        <v>0</v>
      </c>
      <c r="I9" s="12"/>
      <c r="J9" s="13">
        <f>I9*300*0.5</f>
        <v>0</v>
      </c>
      <c r="K9" s="14"/>
      <c r="L9" s="13">
        <f>K9*300*0.5</f>
        <v>0</v>
      </c>
      <c r="M9" s="14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4"/>
      <c r="T9" s="13">
        <f>S9*550*0.5</f>
        <v>0</v>
      </c>
      <c r="U9" s="14"/>
      <c r="V9" s="13">
        <f>U9*650*0.5</f>
        <v>0</v>
      </c>
      <c r="W9" s="14"/>
      <c r="X9" s="13">
        <f>W9*750</f>
        <v>0</v>
      </c>
      <c r="Y9" s="17">
        <v>2</v>
      </c>
      <c r="Z9" s="13">
        <f>Y9*850*0.5</f>
        <v>850</v>
      </c>
      <c r="AA9" s="14"/>
      <c r="AB9" s="13">
        <f>AA9*145</f>
        <v>0</v>
      </c>
      <c r="AC9" s="12"/>
      <c r="AD9" s="31">
        <f t="shared" si="6"/>
        <v>0</v>
      </c>
      <c r="AE9" s="12"/>
      <c r="AF9" s="31">
        <f t="shared" si="2"/>
        <v>0</v>
      </c>
      <c r="AG9" s="17">
        <v>1</v>
      </c>
      <c r="AH9" s="31">
        <f t="shared" si="3"/>
        <v>15</v>
      </c>
      <c r="AI9" s="14"/>
      <c r="AJ9" s="31">
        <f t="shared" si="0"/>
        <v>0</v>
      </c>
      <c r="AK9" s="13">
        <f t="shared" si="5"/>
        <v>865</v>
      </c>
      <c r="AL9" s="13">
        <f t="shared" si="4"/>
        <v>25.95</v>
      </c>
    </row>
    <row r="10" spans="1:39" ht="16.5" x14ac:dyDescent="0.3">
      <c r="A10" s="5">
        <v>6</v>
      </c>
      <c r="B10" s="6" t="s">
        <v>16</v>
      </c>
      <c r="C10" s="7"/>
      <c r="D10" s="13">
        <f t="shared" ref="D10:D14" si="7">C10*50</f>
        <v>0</v>
      </c>
      <c r="E10" s="14"/>
      <c r="F10" s="13">
        <f t="shared" ref="F10:F14" si="8">E10*50</f>
        <v>0</v>
      </c>
      <c r="G10" s="14"/>
      <c r="H10" s="13">
        <f t="shared" ref="H10:H14" si="9">G10*250</f>
        <v>0</v>
      </c>
      <c r="I10" s="12"/>
      <c r="J10" s="13">
        <f t="shared" ref="J10:J14" si="10">I10*300*0.5</f>
        <v>0</v>
      </c>
      <c r="K10" s="14"/>
      <c r="L10" s="13">
        <f t="shared" ref="L10:L14" si="11">K10*300*0.5</f>
        <v>0</v>
      </c>
      <c r="M10" s="14"/>
      <c r="N10" s="13">
        <f t="shared" ref="N10:N14" si="12">M10*300*0.5</f>
        <v>0</v>
      </c>
      <c r="O10" s="14"/>
      <c r="P10" s="13">
        <f t="shared" ref="P10:P14" si="13">O10*300*0.5</f>
        <v>0</v>
      </c>
      <c r="Q10" s="14"/>
      <c r="R10" s="13">
        <f t="shared" ref="R10:R14" si="14">Q10*300*0.5</f>
        <v>0</v>
      </c>
      <c r="S10" s="14"/>
      <c r="T10" s="13">
        <f t="shared" ref="T10:T14" si="15">S10*550*0.5</f>
        <v>0</v>
      </c>
      <c r="U10" s="14"/>
      <c r="V10" s="13">
        <f t="shared" ref="V10:V14" si="16">U10*650*0.5</f>
        <v>0</v>
      </c>
      <c r="W10" s="14"/>
      <c r="X10" s="13">
        <f>W10*750*0.5</f>
        <v>0</v>
      </c>
      <c r="Y10" s="17">
        <v>1</v>
      </c>
      <c r="Z10" s="13">
        <f t="shared" ref="Z10:Z14" si="17">Y10*850*0.5</f>
        <v>425</v>
      </c>
      <c r="AA10" s="14"/>
      <c r="AB10" s="13">
        <f t="shared" ref="AB10:AB14" si="18">AA10*145</f>
        <v>0</v>
      </c>
      <c r="AC10" s="12"/>
      <c r="AD10" s="31">
        <f t="shared" si="6"/>
        <v>0</v>
      </c>
      <c r="AE10" s="12"/>
      <c r="AF10" s="31">
        <f t="shared" si="2"/>
        <v>0</v>
      </c>
      <c r="AG10" s="12"/>
      <c r="AH10" s="31">
        <f t="shared" si="3"/>
        <v>0</v>
      </c>
      <c r="AI10" s="14"/>
      <c r="AJ10" s="31">
        <f t="shared" si="0"/>
        <v>0</v>
      </c>
      <c r="AK10" s="13">
        <f t="shared" si="5"/>
        <v>425</v>
      </c>
      <c r="AL10" s="13">
        <f t="shared" si="4"/>
        <v>12.75</v>
      </c>
    </row>
    <row r="11" spans="1:39" ht="16.5" x14ac:dyDescent="0.3">
      <c r="A11" s="5">
        <v>7</v>
      </c>
      <c r="B11" s="6" t="s">
        <v>19</v>
      </c>
      <c r="C11" s="7"/>
      <c r="D11" s="13">
        <f t="shared" si="7"/>
        <v>0</v>
      </c>
      <c r="E11" s="14"/>
      <c r="F11" s="13">
        <f t="shared" si="8"/>
        <v>0</v>
      </c>
      <c r="G11" s="14"/>
      <c r="H11" s="13">
        <f t="shared" si="9"/>
        <v>0</v>
      </c>
      <c r="I11" s="17">
        <v>1</v>
      </c>
      <c r="J11" s="13">
        <f t="shared" si="10"/>
        <v>150</v>
      </c>
      <c r="K11" s="17">
        <v>1</v>
      </c>
      <c r="L11" s="13">
        <f t="shared" si="11"/>
        <v>150</v>
      </c>
      <c r="M11" s="14"/>
      <c r="N11" s="13">
        <f t="shared" si="12"/>
        <v>0</v>
      </c>
      <c r="O11" s="14"/>
      <c r="P11" s="13">
        <f t="shared" si="13"/>
        <v>0</v>
      </c>
      <c r="Q11" s="17">
        <v>1</v>
      </c>
      <c r="R11" s="13">
        <f t="shared" si="14"/>
        <v>150</v>
      </c>
      <c r="S11" s="17">
        <v>1</v>
      </c>
      <c r="T11" s="13">
        <f t="shared" si="15"/>
        <v>275</v>
      </c>
      <c r="U11" s="14"/>
      <c r="V11" s="13">
        <f t="shared" si="16"/>
        <v>0</v>
      </c>
      <c r="W11" s="14"/>
      <c r="X11" s="13">
        <f t="shared" ref="X11:X14" si="19">W11*750</f>
        <v>0</v>
      </c>
      <c r="Y11" s="12"/>
      <c r="Z11" s="13">
        <f t="shared" si="17"/>
        <v>0</v>
      </c>
      <c r="AA11" s="14"/>
      <c r="AB11" s="13">
        <f t="shared" si="18"/>
        <v>0</v>
      </c>
      <c r="AC11" s="13"/>
      <c r="AD11" s="13"/>
      <c r="AE11" s="13"/>
      <c r="AF11" s="31">
        <f t="shared" si="2"/>
        <v>0</v>
      </c>
      <c r="AG11" s="33">
        <v>1</v>
      </c>
      <c r="AH11" s="31">
        <f t="shared" si="3"/>
        <v>15</v>
      </c>
      <c r="AI11" s="13"/>
      <c r="AJ11" s="31">
        <f t="shared" si="0"/>
        <v>0</v>
      </c>
      <c r="AK11" s="13">
        <f t="shared" si="5"/>
        <v>740</v>
      </c>
      <c r="AL11" s="13">
        <f t="shared" si="4"/>
        <v>22.2</v>
      </c>
    </row>
    <row r="12" spans="1:39" ht="16.5" x14ac:dyDescent="0.3">
      <c r="A12" s="5">
        <v>8</v>
      </c>
      <c r="B12" s="6" t="s">
        <v>21</v>
      </c>
      <c r="C12" s="7"/>
      <c r="D12" s="13">
        <f t="shared" si="7"/>
        <v>0</v>
      </c>
      <c r="E12" s="14"/>
      <c r="F12" s="13">
        <f t="shared" si="8"/>
        <v>0</v>
      </c>
      <c r="G12" s="14"/>
      <c r="H12" s="13">
        <f t="shared" si="9"/>
        <v>0</v>
      </c>
      <c r="I12" s="17">
        <v>3</v>
      </c>
      <c r="J12" s="13">
        <f t="shared" si="10"/>
        <v>450</v>
      </c>
      <c r="K12" s="17">
        <v>1</v>
      </c>
      <c r="L12" s="13">
        <f t="shared" si="11"/>
        <v>150</v>
      </c>
      <c r="M12" s="14"/>
      <c r="N12" s="13">
        <f t="shared" si="12"/>
        <v>0</v>
      </c>
      <c r="O12" s="14"/>
      <c r="P12" s="13">
        <f t="shared" si="13"/>
        <v>0</v>
      </c>
      <c r="Q12" s="14"/>
      <c r="R12" s="13">
        <f t="shared" si="14"/>
        <v>0</v>
      </c>
      <c r="S12" s="14"/>
      <c r="T12" s="13">
        <f t="shared" si="15"/>
        <v>0</v>
      </c>
      <c r="U12" s="14"/>
      <c r="V12" s="13">
        <f t="shared" si="16"/>
        <v>0</v>
      </c>
      <c r="W12" s="14"/>
      <c r="X12" s="13">
        <f t="shared" si="19"/>
        <v>0</v>
      </c>
      <c r="Y12" s="12"/>
      <c r="Z12" s="13">
        <f t="shared" si="17"/>
        <v>0</v>
      </c>
      <c r="AA12" s="14"/>
      <c r="AB12" s="13">
        <f t="shared" si="18"/>
        <v>0</v>
      </c>
      <c r="AC12" s="12"/>
      <c r="AD12" s="31">
        <f t="shared" ref="AD12:AD14" si="20">AC12*80</f>
        <v>0</v>
      </c>
      <c r="AE12" s="12"/>
      <c r="AF12" s="31">
        <f t="shared" si="2"/>
        <v>0</v>
      </c>
      <c r="AG12" s="12"/>
      <c r="AH12" s="31">
        <f t="shared" si="3"/>
        <v>0</v>
      </c>
      <c r="AI12" s="14"/>
      <c r="AJ12" s="31">
        <f t="shared" si="0"/>
        <v>0</v>
      </c>
      <c r="AK12" s="13">
        <f t="shared" si="5"/>
        <v>600</v>
      </c>
      <c r="AL12" s="13">
        <f t="shared" si="4"/>
        <v>18</v>
      </c>
    </row>
    <row r="13" spans="1:39" ht="16.5" x14ac:dyDescent="0.3">
      <c r="A13" s="5">
        <v>9</v>
      </c>
      <c r="B13" s="6" t="s">
        <v>23</v>
      </c>
      <c r="C13" s="7"/>
      <c r="D13" s="13">
        <f t="shared" si="7"/>
        <v>0</v>
      </c>
      <c r="E13" s="14"/>
      <c r="F13" s="13">
        <f t="shared" si="8"/>
        <v>0</v>
      </c>
      <c r="G13" s="14"/>
      <c r="H13" s="13">
        <f t="shared" si="9"/>
        <v>0</v>
      </c>
      <c r="I13" s="12"/>
      <c r="J13" s="13">
        <f t="shared" si="10"/>
        <v>0</v>
      </c>
      <c r="K13" s="17">
        <v>1</v>
      </c>
      <c r="L13" s="13">
        <f t="shared" si="11"/>
        <v>150</v>
      </c>
      <c r="M13" s="14"/>
      <c r="N13" s="13">
        <f t="shared" si="12"/>
        <v>0</v>
      </c>
      <c r="O13" s="14"/>
      <c r="P13" s="13">
        <f t="shared" si="13"/>
        <v>0</v>
      </c>
      <c r="Q13" s="17">
        <v>2</v>
      </c>
      <c r="R13" s="13">
        <f t="shared" si="14"/>
        <v>300</v>
      </c>
      <c r="S13" s="14"/>
      <c r="T13" s="13">
        <f t="shared" si="15"/>
        <v>0</v>
      </c>
      <c r="U13" s="14"/>
      <c r="V13" s="13">
        <f t="shared" si="16"/>
        <v>0</v>
      </c>
      <c r="W13" s="14"/>
      <c r="X13" s="13">
        <f t="shared" si="19"/>
        <v>0</v>
      </c>
      <c r="Y13" s="12"/>
      <c r="Z13" s="13">
        <f t="shared" si="17"/>
        <v>0</v>
      </c>
      <c r="AA13" s="14"/>
      <c r="AB13" s="13">
        <f t="shared" si="18"/>
        <v>0</v>
      </c>
      <c r="AC13" s="12"/>
      <c r="AD13" s="31">
        <f t="shared" si="20"/>
        <v>0</v>
      </c>
      <c r="AE13" s="12"/>
      <c r="AF13" s="31">
        <f t="shared" si="2"/>
        <v>0</v>
      </c>
      <c r="AG13" s="12"/>
      <c r="AH13" s="31">
        <f t="shared" si="3"/>
        <v>0</v>
      </c>
      <c r="AI13" s="14"/>
      <c r="AJ13" s="31">
        <f t="shared" si="0"/>
        <v>0</v>
      </c>
      <c r="AK13" s="13">
        <f t="shared" si="5"/>
        <v>450</v>
      </c>
      <c r="AL13" s="13">
        <f t="shared" si="4"/>
        <v>13.5</v>
      </c>
    </row>
    <row r="14" spans="1:39" ht="16.5" x14ac:dyDescent="0.3">
      <c r="A14" s="5">
        <v>10</v>
      </c>
      <c r="B14" s="6" t="s">
        <v>24</v>
      </c>
      <c r="C14" s="7"/>
      <c r="D14" s="13">
        <f t="shared" si="7"/>
        <v>0</v>
      </c>
      <c r="E14" s="14"/>
      <c r="F14" s="13">
        <f t="shared" si="8"/>
        <v>0</v>
      </c>
      <c r="G14" s="14"/>
      <c r="H14" s="13">
        <f t="shared" si="9"/>
        <v>0</v>
      </c>
      <c r="I14" s="17">
        <v>3</v>
      </c>
      <c r="J14" s="13">
        <f t="shared" si="10"/>
        <v>450</v>
      </c>
      <c r="K14" s="17">
        <v>1</v>
      </c>
      <c r="L14" s="13">
        <f t="shared" si="11"/>
        <v>150</v>
      </c>
      <c r="M14" s="14"/>
      <c r="N14" s="13">
        <f t="shared" si="12"/>
        <v>0</v>
      </c>
      <c r="O14" s="14"/>
      <c r="P14" s="13">
        <f t="shared" si="13"/>
        <v>0</v>
      </c>
      <c r="Q14" s="14"/>
      <c r="R14" s="13">
        <f t="shared" si="14"/>
        <v>0</v>
      </c>
      <c r="S14" s="14"/>
      <c r="T14" s="13">
        <f t="shared" si="15"/>
        <v>0</v>
      </c>
      <c r="U14" s="14"/>
      <c r="V14" s="13">
        <f t="shared" si="16"/>
        <v>0</v>
      </c>
      <c r="W14" s="14"/>
      <c r="X14" s="13">
        <f t="shared" si="19"/>
        <v>0</v>
      </c>
      <c r="Y14" s="12"/>
      <c r="Z14" s="13">
        <f t="shared" si="17"/>
        <v>0</v>
      </c>
      <c r="AA14" s="14"/>
      <c r="AB14" s="13">
        <f t="shared" si="18"/>
        <v>0</v>
      </c>
      <c r="AC14" s="12"/>
      <c r="AD14" s="31">
        <f t="shared" si="20"/>
        <v>0</v>
      </c>
      <c r="AE14" s="12"/>
      <c r="AF14" s="31">
        <f t="shared" si="2"/>
        <v>0</v>
      </c>
      <c r="AG14" s="12"/>
      <c r="AH14" s="31">
        <f t="shared" si="3"/>
        <v>0</v>
      </c>
      <c r="AI14" s="14"/>
      <c r="AJ14" s="31">
        <f t="shared" si="0"/>
        <v>0</v>
      </c>
      <c r="AK14" s="13">
        <f t="shared" si="5"/>
        <v>600</v>
      </c>
      <c r="AL14" s="13">
        <f t="shared" si="4"/>
        <v>18</v>
      </c>
    </row>
    <row r="15" spans="1:39" x14ac:dyDescent="0.25">
      <c r="AG15" s="15"/>
    </row>
    <row r="16" spans="1:39" s="19" customFormat="1" ht="17.25" x14ac:dyDescent="0.3">
      <c r="A16" s="23"/>
      <c r="B16" s="23"/>
      <c r="C16" s="20"/>
      <c r="D16" s="21">
        <f>SUM(D5:D14)</f>
        <v>0</v>
      </c>
      <c r="E16" s="21">
        <f t="shared" ref="E16:W16" si="21">SUM(E5:E14)</f>
        <v>3</v>
      </c>
      <c r="F16" s="21"/>
      <c r="G16" s="21">
        <f t="shared" si="21"/>
        <v>0</v>
      </c>
      <c r="H16" s="21"/>
      <c r="I16" s="21">
        <f>SUM(I5:I14)</f>
        <v>11</v>
      </c>
      <c r="J16" s="21"/>
      <c r="K16" s="21">
        <f t="shared" si="21"/>
        <v>4</v>
      </c>
      <c r="L16" s="21"/>
      <c r="M16" s="21">
        <f t="shared" si="21"/>
        <v>0</v>
      </c>
      <c r="N16" s="21"/>
      <c r="O16" s="21">
        <f t="shared" si="21"/>
        <v>0</v>
      </c>
      <c r="P16" s="21"/>
      <c r="Q16" s="21">
        <f t="shared" si="21"/>
        <v>5</v>
      </c>
      <c r="R16" s="21"/>
      <c r="S16" s="21">
        <f t="shared" si="21"/>
        <v>2</v>
      </c>
      <c r="T16" s="21"/>
      <c r="U16" s="21">
        <f t="shared" si="21"/>
        <v>0</v>
      </c>
      <c r="V16" s="21"/>
      <c r="W16" s="21">
        <f t="shared" si="21"/>
        <v>0</v>
      </c>
      <c r="X16" s="21"/>
      <c r="Y16" s="21">
        <f>SUM(Y6:Y14)*2</f>
        <v>16</v>
      </c>
      <c r="Z16" s="22"/>
      <c r="AA16" s="22"/>
      <c r="AB16" s="24"/>
      <c r="AC16" s="21"/>
      <c r="AD16" s="21"/>
      <c r="AE16" s="21"/>
      <c r="AF16" s="21"/>
      <c r="AG16" s="21"/>
      <c r="AH16" s="21"/>
      <c r="AI16" s="22"/>
      <c r="AJ16" s="29"/>
      <c r="AK16" s="20" t="s">
        <v>14</v>
      </c>
      <c r="AL16" s="25">
        <f>SUM(E16:AJ16)</f>
        <v>41</v>
      </c>
      <c r="AM16" s="26" t="s">
        <v>36</v>
      </c>
    </row>
    <row r="18" spans="2:2" x14ac:dyDescent="0.25">
      <c r="B18" s="9" t="s">
        <v>31</v>
      </c>
    </row>
    <row r="19" spans="2:2" x14ac:dyDescent="0.25">
      <c r="B19" s="8"/>
    </row>
    <row r="20" spans="2:2" x14ac:dyDescent="0.25">
      <c r="B20" s="8" t="s">
        <v>21</v>
      </c>
    </row>
    <row r="21" spans="2:2" x14ac:dyDescent="0.25">
      <c r="B21" s="8" t="s">
        <v>24</v>
      </c>
    </row>
  </sheetData>
  <mergeCells count="1">
    <mergeCell ref="A1:AL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topLeftCell="AD1" workbookViewId="0">
      <selection activeCell="AS7" sqref="AS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9.140625" style="1"/>
    <col min="26" max="26" width="10.140625" style="1" customWidth="1"/>
    <col min="27" max="27" width="9.140625" style="1"/>
    <col min="28" max="28" width="10.140625" style="1" customWidth="1"/>
    <col min="29" max="29" width="20.140625" style="1" bestFit="1" customWidth="1"/>
    <col min="30" max="30" width="10.140625" style="1" customWidth="1"/>
    <col min="31" max="31" width="15.85546875" style="1" customWidth="1"/>
    <col min="32" max="32" width="10.140625" style="1" customWidth="1"/>
    <col min="33" max="33" width="22" style="1" customWidth="1"/>
    <col min="34" max="34" width="15.85546875" style="15" customWidth="1"/>
    <col min="35" max="35" width="13.85546875" style="34" customWidth="1"/>
    <col min="36" max="36" width="15.85546875" style="15" customWidth="1"/>
    <col min="37" max="37" width="15.7109375" style="34" customWidth="1"/>
    <col min="38" max="38" width="15.85546875" style="15" customWidth="1"/>
    <col min="39" max="39" width="18.140625" style="34" bestFit="1" customWidth="1"/>
    <col min="40" max="40" width="22" style="15" customWidth="1"/>
    <col min="41" max="41" width="21.5703125" style="34" customWidth="1"/>
    <col min="42" max="42" width="20.140625" style="15" customWidth="1"/>
    <col min="43" max="43" width="18.5703125" style="15" bestFit="1" customWidth="1"/>
    <col min="44" max="44" width="18.5703125" style="15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3"/>
    </row>
    <row r="2" spans="1:45" x14ac:dyDescent="0.25">
      <c r="AH2" s="1"/>
      <c r="AI2" s="1"/>
      <c r="AJ2" s="18"/>
      <c r="AK2" s="1"/>
      <c r="AL2" s="18"/>
      <c r="AM2" s="1"/>
      <c r="AN2" s="18"/>
      <c r="AO2" s="1"/>
      <c r="AP2" s="18"/>
      <c r="AQ2" s="1"/>
      <c r="AR2" s="1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12</v>
      </c>
      <c r="AF3" s="2" t="s">
        <v>14</v>
      </c>
      <c r="AG3" s="2" t="s">
        <v>11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AH4" s="1"/>
      <c r="AI4" s="1"/>
      <c r="AJ4" s="18"/>
      <c r="AK4" s="1"/>
      <c r="AL4" s="18"/>
      <c r="AM4" s="1"/>
      <c r="AN4" s="18"/>
      <c r="AO4" s="1"/>
      <c r="AP4" s="18"/>
      <c r="AQ4" s="1"/>
      <c r="AR4" s="1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7">
        <v>1</v>
      </c>
      <c r="H5" s="13">
        <f>G5*250</f>
        <v>250</v>
      </c>
      <c r="I5" s="17">
        <v>1</v>
      </c>
      <c r="J5" s="13">
        <f>I5*300*0.5</f>
        <v>150</v>
      </c>
      <c r="K5" s="12"/>
      <c r="L5" s="13">
        <f>K5*300*0.5</f>
        <v>0</v>
      </c>
      <c r="M5" s="17">
        <v>1</v>
      </c>
      <c r="N5" s="13">
        <f>M5*300*0.5</f>
        <v>150</v>
      </c>
      <c r="O5" s="14"/>
      <c r="P5" s="13">
        <f>O5*300*0.5</f>
        <v>0</v>
      </c>
      <c r="Q5" s="14"/>
      <c r="R5" s="13">
        <f>Q5*300*0.5</f>
        <v>0</v>
      </c>
      <c r="S5" s="17">
        <v>1</v>
      </c>
      <c r="T5" s="13">
        <f>S5*300*0.5</f>
        <v>150</v>
      </c>
      <c r="U5" s="17">
        <v>1</v>
      </c>
      <c r="V5" s="13">
        <f t="shared" ref="V5:V6" si="0">U5*50</f>
        <v>50</v>
      </c>
      <c r="W5" s="14"/>
      <c r="X5" s="13">
        <f>W5*550*0.5</f>
        <v>0</v>
      </c>
      <c r="Y5" s="14"/>
      <c r="Z5" s="13">
        <f>Y5*650*0.5</f>
        <v>0</v>
      </c>
      <c r="AA5" s="17">
        <v>1</v>
      </c>
      <c r="AB5" s="13">
        <f t="shared" ref="AB5:AB7" si="1">AA5*750*0.5</f>
        <v>375</v>
      </c>
      <c r="AC5" s="12"/>
      <c r="AD5" s="13">
        <f>AC5*750</f>
        <v>0</v>
      </c>
      <c r="AE5" s="14"/>
      <c r="AF5" s="13">
        <f>AE5*850*0.5</f>
        <v>0</v>
      </c>
      <c r="AG5" s="14"/>
      <c r="AH5" s="13">
        <f>AG5*145</f>
        <v>0</v>
      </c>
      <c r="AI5" s="12"/>
      <c r="AJ5" s="31">
        <f t="shared" ref="AJ5:AJ8" si="2">AI5*80</f>
        <v>0</v>
      </c>
      <c r="AK5" s="12"/>
      <c r="AL5" s="31">
        <f>AK5*50</f>
        <v>0</v>
      </c>
      <c r="AM5" s="17">
        <v>1</v>
      </c>
      <c r="AN5" s="31">
        <f>AM5*15</f>
        <v>15</v>
      </c>
      <c r="AO5" s="12"/>
      <c r="AP5" s="31">
        <f t="shared" ref="AP5:AP14" si="3">AO5*145</f>
        <v>0</v>
      </c>
      <c r="AQ5" s="13">
        <f>AP5+AH5+AF5+AB5+Z5+X5+T5+R5+P5+N5+J5+H5+F5+AJ5+AL5+AN5+D5+AD5+V5+L5</f>
        <v>1140</v>
      </c>
      <c r="AR5" s="13">
        <f>AQ5*0.03</f>
        <v>34.199999999999996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2">
        <v>3</v>
      </c>
      <c r="J6" s="13">
        <f>I6*300*0.5</f>
        <v>450</v>
      </c>
      <c r="K6" s="12"/>
      <c r="L6" s="13">
        <f>K6*300*0.5</f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17">
        <v>1</v>
      </c>
      <c r="T6" s="13">
        <f>S6*300*0.5</f>
        <v>150</v>
      </c>
      <c r="U6" s="12"/>
      <c r="V6" s="13">
        <f t="shared" si="0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1"/>
        <v>0</v>
      </c>
      <c r="AC6" s="12"/>
      <c r="AD6" s="13">
        <f>AC6*750*0.5</f>
        <v>0</v>
      </c>
      <c r="AE6" s="17">
        <v>1</v>
      </c>
      <c r="AF6" s="13">
        <f>AE6*850*0.5</f>
        <v>425</v>
      </c>
      <c r="AG6" s="12"/>
      <c r="AH6" s="13">
        <f>AG6*145</f>
        <v>0</v>
      </c>
      <c r="AI6" s="12"/>
      <c r="AJ6" s="31">
        <f t="shared" si="2"/>
        <v>0</v>
      </c>
      <c r="AK6" s="12"/>
      <c r="AL6" s="31">
        <f t="shared" ref="AL6:AL14" si="4">AK6*50</f>
        <v>0</v>
      </c>
      <c r="AM6" s="17">
        <v>1</v>
      </c>
      <c r="AN6" s="31">
        <f t="shared" ref="AN6:AN14" si="5">AM6*15</f>
        <v>15</v>
      </c>
      <c r="AO6" s="14"/>
      <c r="AP6" s="31">
        <f t="shared" si="3"/>
        <v>0</v>
      </c>
      <c r="AQ6" s="13">
        <f t="shared" ref="AQ6:AQ14" si="6">AP6+AH6+AF6+AB6+Z6+X6+T6+R6+P6+N6+J6+H6+F6+AJ6+AL6+AN6+D6+AD6+V6+L6</f>
        <v>1040</v>
      </c>
      <c r="AR6" s="13">
        <f t="shared" ref="AR6:AR14" si="7">AQ6*0.03</f>
        <v>31.2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7">
        <v>2</v>
      </c>
      <c r="J7" s="13">
        <f>I7*300*0.5</f>
        <v>300</v>
      </c>
      <c r="K7" s="12"/>
      <c r="L7" s="13">
        <f>K7*300*0.5</f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/>
      <c r="T7" s="13">
        <f>S7*300*0.5</f>
        <v>0</v>
      </c>
      <c r="U7" s="17">
        <v>1</v>
      </c>
      <c r="V7" s="13">
        <f>U7*50</f>
        <v>50</v>
      </c>
      <c r="W7" s="14"/>
      <c r="X7" s="13">
        <f>W7*550*0.5</f>
        <v>0</v>
      </c>
      <c r="Y7" s="14"/>
      <c r="Z7" s="13">
        <f>Y7*650*0.5</f>
        <v>0</v>
      </c>
      <c r="AA7" s="17">
        <v>2</v>
      </c>
      <c r="AB7" s="13">
        <f t="shared" si="1"/>
        <v>750</v>
      </c>
      <c r="AC7" s="17">
        <v>1</v>
      </c>
      <c r="AD7" s="13">
        <f>AC7*200*0.5</f>
        <v>100</v>
      </c>
      <c r="AE7" s="17">
        <v>1</v>
      </c>
      <c r="AF7" s="13">
        <f>AE7*850*0.5</f>
        <v>425</v>
      </c>
      <c r="AG7" s="14"/>
      <c r="AH7" s="13">
        <f>AG7*145</f>
        <v>0</v>
      </c>
      <c r="AI7" s="31"/>
      <c r="AJ7" s="31">
        <f t="shared" si="2"/>
        <v>0</v>
      </c>
      <c r="AK7" s="13"/>
      <c r="AL7" s="31">
        <f t="shared" si="4"/>
        <v>0</v>
      </c>
      <c r="AM7" s="33">
        <v>2</v>
      </c>
      <c r="AN7" s="31">
        <f t="shared" si="5"/>
        <v>30</v>
      </c>
      <c r="AO7" s="13"/>
      <c r="AP7" s="31">
        <f t="shared" si="3"/>
        <v>0</v>
      </c>
      <c r="AQ7" s="13">
        <f t="shared" si="6"/>
        <v>1655</v>
      </c>
      <c r="AR7" s="13">
        <f t="shared" si="7"/>
        <v>49.65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7">
        <v>1</v>
      </c>
      <c r="H8" s="13">
        <f>G8*250</f>
        <v>250</v>
      </c>
      <c r="I8" s="17">
        <v>1</v>
      </c>
      <c r="J8" s="13">
        <f t="shared" ref="J8:J14" si="8">I8*300*0.5</f>
        <v>150</v>
      </c>
      <c r="K8" s="12"/>
      <c r="L8" s="13">
        <f>K8*300*0.5</f>
        <v>0</v>
      </c>
      <c r="M8" s="17">
        <v>1</v>
      </c>
      <c r="N8" s="13">
        <f>M8*300*0.5</f>
        <v>150</v>
      </c>
      <c r="O8" s="14"/>
      <c r="P8" s="13">
        <f>O8*300*0.5</f>
        <v>0</v>
      </c>
      <c r="Q8" s="14"/>
      <c r="R8" s="13">
        <f>Q8*300*0.5</f>
        <v>0</v>
      </c>
      <c r="S8" s="14"/>
      <c r="T8" s="13">
        <f>S8*300*0.5</f>
        <v>0</v>
      </c>
      <c r="U8" s="14"/>
      <c r="V8" s="13">
        <f t="shared" ref="V8:V14" si="9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ref="AB8" si="10">AA8*750*0.5</f>
        <v>0</v>
      </c>
      <c r="AC8" s="17">
        <v>1</v>
      </c>
      <c r="AD8" s="13">
        <f>AC8*200*0.5</f>
        <v>100</v>
      </c>
      <c r="AE8" s="17">
        <v>2</v>
      </c>
      <c r="AF8" s="13">
        <f>AE8*850*0.5</f>
        <v>850</v>
      </c>
      <c r="AG8" s="14"/>
      <c r="AH8" s="13">
        <f>AG8*145</f>
        <v>0</v>
      </c>
      <c r="AI8" s="17">
        <v>1</v>
      </c>
      <c r="AJ8" s="31">
        <f t="shared" si="2"/>
        <v>80</v>
      </c>
      <c r="AK8" s="12"/>
      <c r="AL8" s="31">
        <f t="shared" si="4"/>
        <v>0</v>
      </c>
      <c r="AM8" s="17">
        <v>1</v>
      </c>
      <c r="AN8" s="31">
        <f t="shared" si="5"/>
        <v>15</v>
      </c>
      <c r="AO8" s="14"/>
      <c r="AP8" s="31">
        <f t="shared" si="3"/>
        <v>0</v>
      </c>
      <c r="AQ8" s="13">
        <f t="shared" si="6"/>
        <v>1595</v>
      </c>
      <c r="AR8" s="13">
        <f t="shared" si="7"/>
        <v>47.85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7">
        <v>1</v>
      </c>
      <c r="J9" s="13">
        <f t="shared" si="8"/>
        <v>150</v>
      </c>
      <c r="K9" s="12"/>
      <c r="L9" s="13">
        <f>K9*300*0.5</f>
        <v>0</v>
      </c>
      <c r="M9" s="17">
        <v>1</v>
      </c>
      <c r="N9" s="13">
        <f>M9*300*0.5</f>
        <v>150</v>
      </c>
      <c r="O9" s="14"/>
      <c r="P9" s="13">
        <f>O9*300*0.5</f>
        <v>0</v>
      </c>
      <c r="Q9" s="14"/>
      <c r="R9" s="13">
        <f>Q9*300*0.5</f>
        <v>0</v>
      </c>
      <c r="S9" s="17">
        <v>1</v>
      </c>
      <c r="T9" s="13">
        <f>S9*300*0.5</f>
        <v>150</v>
      </c>
      <c r="U9" s="14"/>
      <c r="V9" s="13">
        <f t="shared" si="9"/>
        <v>0</v>
      </c>
      <c r="W9" s="14"/>
      <c r="X9" s="13">
        <f>W9*550*0.5</f>
        <v>0</v>
      </c>
      <c r="Y9" s="14"/>
      <c r="Z9" s="13">
        <f>Y9*650*0.5</f>
        <v>0</v>
      </c>
      <c r="AA9" s="17">
        <v>1</v>
      </c>
      <c r="AB9" s="13">
        <f t="shared" ref="AB9" si="11">AA9*750*0.5</f>
        <v>375</v>
      </c>
      <c r="AC9" s="12"/>
      <c r="AD9" s="13">
        <f>AC9*200*0.5</f>
        <v>0</v>
      </c>
      <c r="AE9" s="17">
        <v>1</v>
      </c>
      <c r="AF9" s="13">
        <f>AE9*850*0.5</f>
        <v>425</v>
      </c>
      <c r="AG9" s="14"/>
      <c r="AH9" s="13">
        <f>AG9*145</f>
        <v>0</v>
      </c>
      <c r="AI9" s="17">
        <v>1</v>
      </c>
      <c r="AJ9" s="31">
        <f t="shared" ref="AJ9:AJ10" si="12">AI9*80</f>
        <v>80</v>
      </c>
      <c r="AK9" s="17">
        <v>1</v>
      </c>
      <c r="AL9" s="31">
        <f t="shared" si="4"/>
        <v>50</v>
      </c>
      <c r="AM9" s="17">
        <v>2</v>
      </c>
      <c r="AN9" s="31">
        <f t="shared" si="5"/>
        <v>30</v>
      </c>
      <c r="AO9" s="14"/>
      <c r="AP9" s="31">
        <f t="shared" si="3"/>
        <v>0</v>
      </c>
      <c r="AQ9" s="13">
        <f t="shared" si="6"/>
        <v>1410</v>
      </c>
      <c r="AR9" s="13">
        <f t="shared" si="7"/>
        <v>42.3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7">
        <v>1</v>
      </c>
      <c r="J10" s="13">
        <f t="shared" si="8"/>
        <v>150</v>
      </c>
      <c r="K10" s="12"/>
      <c r="L10" s="13">
        <f t="shared" ref="L10" si="16">K10*300*0.5</f>
        <v>0</v>
      </c>
      <c r="M10" s="17">
        <v>1</v>
      </c>
      <c r="N10" s="13">
        <f t="shared" ref="N10:N14" si="17">M10*300*0.5</f>
        <v>150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7">
        <v>1</v>
      </c>
      <c r="T10" s="13">
        <f t="shared" ref="T10:T14" si="20">S10*300*0.5</f>
        <v>150</v>
      </c>
      <c r="U10" s="14"/>
      <c r="V10" s="13">
        <f t="shared" si="9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7">
        <v>1</v>
      </c>
      <c r="AB10" s="13">
        <f>AA10*750*0.5</f>
        <v>375</v>
      </c>
      <c r="AC10" s="12"/>
      <c r="AD10" s="13">
        <f t="shared" ref="AD10:AD14" si="23">AC10*200*0.5</f>
        <v>0</v>
      </c>
      <c r="AE10" s="17">
        <v>1</v>
      </c>
      <c r="AF10" s="13">
        <f t="shared" ref="AF10:AF14" si="24">AE10*850*0.5</f>
        <v>425</v>
      </c>
      <c r="AG10" s="14"/>
      <c r="AH10" s="13">
        <f t="shared" ref="AH10:AH14" si="25">AG10*145</f>
        <v>0</v>
      </c>
      <c r="AI10" s="17">
        <v>1</v>
      </c>
      <c r="AJ10" s="31">
        <f t="shared" si="12"/>
        <v>80</v>
      </c>
      <c r="AK10" s="17">
        <v>1</v>
      </c>
      <c r="AL10" s="31">
        <f t="shared" si="4"/>
        <v>50</v>
      </c>
      <c r="AM10" s="17">
        <v>3</v>
      </c>
      <c r="AN10" s="31">
        <f t="shared" si="5"/>
        <v>45</v>
      </c>
      <c r="AO10" s="14"/>
      <c r="AP10" s="31">
        <f t="shared" si="3"/>
        <v>0</v>
      </c>
      <c r="AQ10" s="13">
        <f t="shared" si="6"/>
        <v>1425</v>
      </c>
      <c r="AR10" s="13">
        <f t="shared" si="7"/>
        <v>42.75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7">
        <v>1</v>
      </c>
      <c r="J11" s="13">
        <f t="shared" si="8"/>
        <v>150</v>
      </c>
      <c r="K11" s="17">
        <v>1</v>
      </c>
      <c r="L11" s="13">
        <f>K11*50</f>
        <v>50</v>
      </c>
      <c r="M11" s="17">
        <v>1</v>
      </c>
      <c r="N11" s="13">
        <f t="shared" si="17"/>
        <v>150</v>
      </c>
      <c r="O11" s="14"/>
      <c r="P11" s="13">
        <f t="shared" si="18"/>
        <v>0</v>
      </c>
      <c r="Q11" s="14"/>
      <c r="R11" s="13">
        <f t="shared" si="19"/>
        <v>0</v>
      </c>
      <c r="S11" s="17">
        <v>1</v>
      </c>
      <c r="T11" s="13">
        <f t="shared" si="20"/>
        <v>150</v>
      </c>
      <c r="U11" s="12"/>
      <c r="V11" s="13">
        <f t="shared" si="9"/>
        <v>0</v>
      </c>
      <c r="W11" s="12"/>
      <c r="X11" s="13">
        <f t="shared" si="21"/>
        <v>0</v>
      </c>
      <c r="Y11" s="14"/>
      <c r="Z11" s="13">
        <f t="shared" si="22"/>
        <v>0</v>
      </c>
      <c r="AA11" s="17">
        <v>1</v>
      </c>
      <c r="AB11" s="13">
        <f t="shared" ref="AB11:AB14" si="26">AA11*750*0.5</f>
        <v>375</v>
      </c>
      <c r="AC11" s="12"/>
      <c r="AD11" s="13">
        <f t="shared" si="23"/>
        <v>0</v>
      </c>
      <c r="AE11" s="12"/>
      <c r="AF11" s="13">
        <f t="shared" si="24"/>
        <v>0</v>
      </c>
      <c r="AG11" s="14"/>
      <c r="AH11" s="13">
        <f t="shared" si="25"/>
        <v>0</v>
      </c>
      <c r="AI11" s="13"/>
      <c r="AJ11" s="13"/>
      <c r="AK11" s="13"/>
      <c r="AL11" s="31">
        <f t="shared" si="4"/>
        <v>0</v>
      </c>
      <c r="AM11" s="33">
        <v>1</v>
      </c>
      <c r="AN11" s="31">
        <f t="shared" si="5"/>
        <v>15</v>
      </c>
      <c r="AO11" s="13"/>
      <c r="AP11" s="31">
        <f t="shared" si="3"/>
        <v>0</v>
      </c>
      <c r="AQ11" s="13">
        <f t="shared" si="6"/>
        <v>890</v>
      </c>
      <c r="AR11" s="13">
        <f t="shared" si="7"/>
        <v>26.7</v>
      </c>
    </row>
    <row r="12" spans="1:45" s="15" customFormat="1" ht="16.5" x14ac:dyDescent="0.3">
      <c r="A12" s="10">
        <v>8</v>
      </c>
      <c r="B12" s="11">
        <v>0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7">
        <v>1</v>
      </c>
      <c r="J12" s="13">
        <f t="shared" si="8"/>
        <v>150</v>
      </c>
      <c r="K12" s="12"/>
      <c r="L12" s="13">
        <f t="shared" ref="L12:L14" si="27">K12*300*0.5</f>
        <v>0</v>
      </c>
      <c r="M12" s="12"/>
      <c r="N12" s="13">
        <f t="shared" si="17"/>
        <v>0</v>
      </c>
      <c r="O12" s="14"/>
      <c r="P12" s="13">
        <f t="shared" si="18"/>
        <v>0</v>
      </c>
      <c r="Q12" s="14"/>
      <c r="R12" s="13">
        <f t="shared" si="19"/>
        <v>0</v>
      </c>
      <c r="S12" s="14"/>
      <c r="T12" s="13">
        <f t="shared" si="20"/>
        <v>0</v>
      </c>
      <c r="U12" s="17">
        <v>1</v>
      </c>
      <c r="V12" s="13">
        <f t="shared" si="9"/>
        <v>50</v>
      </c>
      <c r="W12" s="14"/>
      <c r="X12" s="13">
        <f t="shared" si="21"/>
        <v>0</v>
      </c>
      <c r="Y12" s="14"/>
      <c r="Z12" s="13">
        <f t="shared" si="22"/>
        <v>0</v>
      </c>
      <c r="AA12" s="17">
        <v>3</v>
      </c>
      <c r="AB12" s="13">
        <f t="shared" si="26"/>
        <v>1125</v>
      </c>
      <c r="AC12" s="12"/>
      <c r="AD12" s="13">
        <f t="shared" si="23"/>
        <v>0</v>
      </c>
      <c r="AE12" s="12"/>
      <c r="AF12" s="13">
        <f t="shared" si="24"/>
        <v>0</v>
      </c>
      <c r="AG12" s="14"/>
      <c r="AH12" s="13">
        <f t="shared" si="25"/>
        <v>0</v>
      </c>
      <c r="AI12" s="12"/>
      <c r="AJ12" s="31">
        <f t="shared" ref="AJ12:AJ14" si="28">AI12*80</f>
        <v>0</v>
      </c>
      <c r="AK12" s="12"/>
      <c r="AL12" s="31">
        <f t="shared" si="4"/>
        <v>0</v>
      </c>
      <c r="AM12" s="17">
        <v>3</v>
      </c>
      <c r="AN12" s="31">
        <f t="shared" si="5"/>
        <v>45</v>
      </c>
      <c r="AO12" s="14"/>
      <c r="AP12" s="31">
        <f t="shared" si="3"/>
        <v>0</v>
      </c>
      <c r="AQ12" s="13">
        <f t="shared" si="6"/>
        <v>1370</v>
      </c>
      <c r="AR12" s="13">
        <f t="shared" si="7"/>
        <v>41.1</v>
      </c>
    </row>
    <row r="13" spans="1:45" s="15" customFormat="1" ht="16.5" x14ac:dyDescent="0.3">
      <c r="A13" s="10">
        <v>9</v>
      </c>
      <c r="B13" s="11" t="s">
        <v>23</v>
      </c>
      <c r="C13" s="17">
        <v>1</v>
      </c>
      <c r="D13" s="13">
        <f t="shared" si="13"/>
        <v>50</v>
      </c>
      <c r="E13" s="17">
        <v>1</v>
      </c>
      <c r="F13" s="13">
        <f t="shared" si="14"/>
        <v>50</v>
      </c>
      <c r="G13" s="12"/>
      <c r="H13" s="13">
        <f t="shared" si="15"/>
        <v>0</v>
      </c>
      <c r="I13" s="17">
        <v>1</v>
      </c>
      <c r="J13" s="13">
        <f t="shared" si="8"/>
        <v>150</v>
      </c>
      <c r="K13" s="12"/>
      <c r="L13" s="13">
        <f t="shared" si="27"/>
        <v>0</v>
      </c>
      <c r="M13" s="17">
        <v>2</v>
      </c>
      <c r="N13" s="13">
        <f t="shared" si="17"/>
        <v>300</v>
      </c>
      <c r="O13" s="14"/>
      <c r="P13" s="13">
        <f t="shared" si="18"/>
        <v>0</v>
      </c>
      <c r="Q13" s="14"/>
      <c r="R13" s="13">
        <f t="shared" si="19"/>
        <v>0</v>
      </c>
      <c r="S13" s="17">
        <v>1</v>
      </c>
      <c r="T13" s="13">
        <f t="shared" si="20"/>
        <v>150</v>
      </c>
      <c r="U13" s="12"/>
      <c r="V13" s="13">
        <f t="shared" si="9"/>
        <v>0</v>
      </c>
      <c r="W13" s="14"/>
      <c r="X13" s="13">
        <f t="shared" si="21"/>
        <v>0</v>
      </c>
      <c r="Y13" s="14"/>
      <c r="Z13" s="13">
        <f t="shared" si="22"/>
        <v>0</v>
      </c>
      <c r="AA13" s="12"/>
      <c r="AB13" s="13">
        <f t="shared" si="26"/>
        <v>0</v>
      </c>
      <c r="AC13" s="12"/>
      <c r="AD13" s="13">
        <f t="shared" si="23"/>
        <v>0</v>
      </c>
      <c r="AE13" s="12"/>
      <c r="AF13" s="13">
        <f t="shared" si="24"/>
        <v>0</v>
      </c>
      <c r="AG13" s="14"/>
      <c r="AH13" s="13">
        <f t="shared" si="25"/>
        <v>0</v>
      </c>
      <c r="AI13" s="12"/>
      <c r="AJ13" s="31">
        <f t="shared" si="28"/>
        <v>0</v>
      </c>
      <c r="AK13" s="12"/>
      <c r="AL13" s="31">
        <f t="shared" si="4"/>
        <v>0</v>
      </c>
      <c r="AM13" s="12"/>
      <c r="AN13" s="31">
        <f t="shared" si="5"/>
        <v>0</v>
      </c>
      <c r="AO13" s="14"/>
      <c r="AP13" s="31">
        <f t="shared" si="3"/>
        <v>0</v>
      </c>
      <c r="AQ13" s="13">
        <f t="shared" si="6"/>
        <v>700</v>
      </c>
      <c r="AR13" s="13">
        <f t="shared" si="7"/>
        <v>21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7">
        <v>1</v>
      </c>
      <c r="J14" s="13">
        <f t="shared" si="8"/>
        <v>150</v>
      </c>
      <c r="K14" s="12"/>
      <c r="L14" s="13">
        <f t="shared" si="27"/>
        <v>0</v>
      </c>
      <c r="M14" s="12"/>
      <c r="N14" s="13">
        <f t="shared" si="17"/>
        <v>0</v>
      </c>
      <c r="O14" s="14"/>
      <c r="P14" s="13">
        <f t="shared" si="18"/>
        <v>0</v>
      </c>
      <c r="Q14" s="14"/>
      <c r="R14" s="13">
        <f t="shared" si="19"/>
        <v>0</v>
      </c>
      <c r="S14" s="17">
        <v>1</v>
      </c>
      <c r="T14" s="13">
        <f t="shared" si="20"/>
        <v>150</v>
      </c>
      <c r="U14" s="17">
        <v>2</v>
      </c>
      <c r="V14" s="13">
        <f t="shared" si="9"/>
        <v>100</v>
      </c>
      <c r="W14" s="14"/>
      <c r="X14" s="13">
        <f t="shared" si="21"/>
        <v>0</v>
      </c>
      <c r="Y14" s="14"/>
      <c r="Z14" s="13">
        <f t="shared" si="22"/>
        <v>0</v>
      </c>
      <c r="AA14" s="17">
        <v>2</v>
      </c>
      <c r="AB14" s="13">
        <f t="shared" si="26"/>
        <v>750</v>
      </c>
      <c r="AC14" s="12"/>
      <c r="AD14" s="13">
        <f t="shared" si="23"/>
        <v>0</v>
      </c>
      <c r="AE14" s="12"/>
      <c r="AF14" s="13">
        <f t="shared" si="24"/>
        <v>0</v>
      </c>
      <c r="AG14" s="14"/>
      <c r="AH14" s="13">
        <f t="shared" si="25"/>
        <v>0</v>
      </c>
      <c r="AI14" s="12"/>
      <c r="AJ14" s="31">
        <f t="shared" si="28"/>
        <v>0</v>
      </c>
      <c r="AK14" s="12"/>
      <c r="AL14" s="31">
        <f t="shared" si="4"/>
        <v>0</v>
      </c>
      <c r="AM14" s="17">
        <v>1</v>
      </c>
      <c r="AN14" s="31">
        <f t="shared" si="5"/>
        <v>15</v>
      </c>
      <c r="AO14" s="14"/>
      <c r="AP14" s="31">
        <f t="shared" si="3"/>
        <v>0</v>
      </c>
      <c r="AQ14" s="13">
        <f t="shared" si="6"/>
        <v>1165</v>
      </c>
      <c r="AR14" s="13">
        <f t="shared" si="7"/>
        <v>34.949999999999996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9">SUM(C5:C14)</f>
        <v>1</v>
      </c>
      <c r="D16" s="21">
        <f>SUM(D5:D14)</f>
        <v>50</v>
      </c>
      <c r="E16" s="21">
        <f t="shared" si="29"/>
        <v>1</v>
      </c>
      <c r="F16" s="21"/>
      <c r="G16" s="21">
        <f t="shared" si="29"/>
        <v>2</v>
      </c>
      <c r="H16" s="21"/>
      <c r="I16" s="21">
        <f>SUM(I5:I14)</f>
        <v>13</v>
      </c>
      <c r="J16" s="21"/>
      <c r="K16" s="21">
        <f>SUM(K5:K14)</f>
        <v>1</v>
      </c>
      <c r="L16" s="21"/>
      <c r="M16" s="21">
        <f t="shared" si="29"/>
        <v>7</v>
      </c>
      <c r="N16" s="21"/>
      <c r="O16" s="21">
        <f t="shared" si="29"/>
        <v>0</v>
      </c>
      <c r="P16" s="21"/>
      <c r="Q16" s="21">
        <f t="shared" si="29"/>
        <v>0</v>
      </c>
      <c r="R16" s="21"/>
      <c r="S16" s="21">
        <f t="shared" si="29"/>
        <v>7</v>
      </c>
      <c r="T16" s="21"/>
      <c r="U16" s="21">
        <f t="shared" ref="U16" si="30">SUM(U5:U14)</f>
        <v>5</v>
      </c>
      <c r="V16" s="21"/>
      <c r="W16" s="21">
        <f t="shared" si="29"/>
        <v>0</v>
      </c>
      <c r="X16" s="21"/>
      <c r="Y16" s="21">
        <f t="shared" si="29"/>
        <v>0</v>
      </c>
      <c r="Z16" s="21"/>
      <c r="AA16" s="21">
        <f t="shared" si="29"/>
        <v>11</v>
      </c>
      <c r="AB16" s="21"/>
      <c r="AC16" s="21">
        <v>0</v>
      </c>
      <c r="AD16" s="21"/>
      <c r="AE16" s="21">
        <f>SUM(AE6:AE14)*2</f>
        <v>12</v>
      </c>
      <c r="AF16" s="22"/>
      <c r="AG16" s="22"/>
      <c r="AH16" s="24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59</v>
      </c>
      <c r="AS16" s="26" t="s">
        <v>36</v>
      </c>
    </row>
    <row r="17" spans="1:45" s="19" customFormat="1" ht="17.25" x14ac:dyDescent="0.3">
      <c r="A17" s="35"/>
      <c r="B17" s="35"/>
      <c r="C17" s="36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8"/>
      <c r="AG17" s="38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x14ac:dyDescent="0.25">
      <c r="B18" s="9" t="s">
        <v>32</v>
      </c>
    </row>
    <row r="19" spans="1:45" x14ac:dyDescent="0.25">
      <c r="B19" s="8"/>
    </row>
    <row r="20" spans="1:45" x14ac:dyDescent="0.25">
      <c r="B20" s="8" t="s">
        <v>17</v>
      </c>
    </row>
    <row r="21" spans="1:45" x14ac:dyDescent="0.25">
      <c r="B21" s="8" t="s">
        <v>15</v>
      </c>
    </row>
    <row r="22" spans="1:45" x14ac:dyDescent="0.25">
      <c r="B22" s="8" t="s">
        <v>22</v>
      </c>
    </row>
  </sheetData>
  <mergeCells count="1">
    <mergeCell ref="A1:AR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2"/>
  <sheetViews>
    <sheetView topLeftCell="Y1" workbookViewId="0">
      <selection activeCell="AP6" sqref="AP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14.5703125" style="1" bestFit="1" customWidth="1"/>
    <col min="32" max="32" width="9.140625" style="1"/>
    <col min="33" max="33" width="13.5703125" style="1" bestFit="1" customWidth="1"/>
    <col min="34" max="34" width="9.140625" style="1"/>
    <col min="35" max="35" width="12.85546875" style="1" bestFit="1" customWidth="1"/>
    <col min="36" max="36" width="9.140625" style="1"/>
    <col min="37" max="37" width="18.140625" style="1" bestFit="1" customWidth="1"/>
    <col min="38" max="38" width="9.140625" style="1"/>
    <col min="39" max="39" width="20.28515625" style="1" bestFit="1" customWidth="1"/>
    <col min="40" max="40" width="9.5703125" style="1" bestFit="1" customWidth="1"/>
    <col min="41" max="41" width="19.28515625" style="1" bestFit="1" customWidth="1"/>
    <col min="42" max="42" width="18.5703125" style="1" bestFit="1" customWidth="1"/>
    <col min="43" max="16384" width="9.140625" style="1"/>
  </cols>
  <sheetData>
    <row r="1" spans="1:43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3"/>
    </row>
    <row r="2" spans="1:43" x14ac:dyDescent="0.25">
      <c r="AH2" s="18"/>
      <c r="AJ2" s="18"/>
      <c r="AL2" s="18"/>
      <c r="AN2" s="18"/>
    </row>
    <row r="3" spans="1:43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12</v>
      </c>
      <c r="AF3" s="2" t="s">
        <v>14</v>
      </c>
      <c r="AG3" s="2" t="s">
        <v>37</v>
      </c>
      <c r="AH3" s="28" t="s">
        <v>14</v>
      </c>
      <c r="AI3" s="2" t="s">
        <v>38</v>
      </c>
      <c r="AJ3" s="28" t="s">
        <v>14</v>
      </c>
      <c r="AK3" s="2" t="s">
        <v>39</v>
      </c>
      <c r="AL3" s="28" t="s">
        <v>14</v>
      </c>
      <c r="AM3" s="2" t="s">
        <v>11</v>
      </c>
      <c r="AN3" s="28" t="s">
        <v>14</v>
      </c>
      <c r="AO3" s="3" t="s">
        <v>26</v>
      </c>
      <c r="AP3" s="3" t="s">
        <v>27</v>
      </c>
    </row>
    <row r="4" spans="1:43" x14ac:dyDescent="0.25">
      <c r="AH4" s="18"/>
      <c r="AJ4" s="18"/>
      <c r="AL4" s="18"/>
      <c r="AN4" s="18"/>
    </row>
    <row r="5" spans="1:43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3</v>
      </c>
      <c r="J5" s="13">
        <f>I5*300*0.5</f>
        <v>450</v>
      </c>
      <c r="K5" s="12"/>
      <c r="L5" s="13">
        <f>K5*300*0.5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0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9" si="1">AA5*750*0.5</f>
        <v>0</v>
      </c>
      <c r="AC5" s="12"/>
      <c r="AD5" s="13">
        <f>AC5*750</f>
        <v>0</v>
      </c>
      <c r="AE5" s="14"/>
      <c r="AF5" s="13">
        <f>AE5*850*0.5</f>
        <v>0</v>
      </c>
      <c r="AG5" s="12"/>
      <c r="AH5" s="31">
        <f t="shared" ref="AH5:AH11" si="2">AG5*80</f>
        <v>0</v>
      </c>
      <c r="AI5" s="12"/>
      <c r="AJ5" s="31">
        <f>AI5*50</f>
        <v>0</v>
      </c>
      <c r="AK5" s="12"/>
      <c r="AL5" s="31">
        <f>AK5*15</f>
        <v>0</v>
      </c>
      <c r="AM5" s="12"/>
      <c r="AN5" s="31">
        <f t="shared" ref="AN5:AN13" si="3">AM5*145</f>
        <v>0</v>
      </c>
      <c r="AO5" s="13">
        <f>AN5+AF5+AB5+Z5+X5+T5+R5+P5+N5+J5+H5+F5+AH5+AJ5+AL5+D5+AD5+V5+L5</f>
        <v>450</v>
      </c>
      <c r="AP5" s="13">
        <f>AO5*0.03</f>
        <v>13.5</v>
      </c>
    </row>
    <row r="6" spans="1:43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>
        <v>1</v>
      </c>
      <c r="F6" s="13">
        <f>E6*50</f>
        <v>50</v>
      </c>
      <c r="G6" s="12"/>
      <c r="H6" s="13">
        <f>G6*250</f>
        <v>0</v>
      </c>
      <c r="I6" s="43">
        <v>3</v>
      </c>
      <c r="J6" s="13">
        <f>I6*300*0.5</f>
        <v>450</v>
      </c>
      <c r="K6" s="12"/>
      <c r="L6" s="13">
        <f>K6*300*0.5</f>
        <v>0</v>
      </c>
      <c r="M6" s="12">
        <v>1</v>
      </c>
      <c r="N6" s="13">
        <f>M6*300*0.5</f>
        <v>150</v>
      </c>
      <c r="O6" s="12"/>
      <c r="P6" s="13">
        <f>O6*300*0.5</f>
        <v>0</v>
      </c>
      <c r="Q6" s="12"/>
      <c r="R6" s="13">
        <f>Q6*300*0.5</f>
        <v>0</v>
      </c>
      <c r="S6" s="17">
        <v>1</v>
      </c>
      <c r="T6" s="13">
        <f>S6*300*0.5</f>
        <v>150</v>
      </c>
      <c r="U6" s="12"/>
      <c r="V6" s="13">
        <f t="shared" si="0"/>
        <v>0</v>
      </c>
      <c r="W6" s="12"/>
      <c r="X6" s="13">
        <f>W6*550*0.5</f>
        <v>0</v>
      </c>
      <c r="Y6" s="12"/>
      <c r="Z6" s="13">
        <f>Y6*650*0.5</f>
        <v>0</v>
      </c>
      <c r="AA6" s="12">
        <v>1</v>
      </c>
      <c r="AB6" s="13">
        <f t="shared" si="1"/>
        <v>375</v>
      </c>
      <c r="AC6" s="12"/>
      <c r="AD6" s="13">
        <f>AC6*750*0.5</f>
        <v>0</v>
      </c>
      <c r="AE6" s="12">
        <v>1</v>
      </c>
      <c r="AF6" s="13">
        <f>AE6*850*0.5</f>
        <v>425</v>
      </c>
      <c r="AG6" s="12">
        <v>1</v>
      </c>
      <c r="AH6" s="31">
        <f t="shared" si="2"/>
        <v>80</v>
      </c>
      <c r="AI6" s="12"/>
      <c r="AJ6" s="31">
        <f t="shared" ref="AJ6:AJ13" si="4">AI6*50</f>
        <v>0</v>
      </c>
      <c r="AK6" s="12">
        <v>2</v>
      </c>
      <c r="AL6" s="31">
        <f t="shared" ref="AL6:AL13" si="5">AK6*15</f>
        <v>30</v>
      </c>
      <c r="AM6" s="14"/>
      <c r="AN6" s="31">
        <f t="shared" si="3"/>
        <v>0</v>
      </c>
      <c r="AO6" s="13">
        <f t="shared" ref="AO6:AO9" si="6">AN6+AF6+AB6+Z6+X6+T6+R6+P6+N6+J6+H6+F6+AH6+AJ6+AL6+D6+AD6+V6+L6</f>
        <v>1710</v>
      </c>
      <c r="AP6" s="13">
        <f t="shared" ref="AP6:AP13" si="7">AO6*0.03</f>
        <v>51.3</v>
      </c>
    </row>
    <row r="7" spans="1:43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2</v>
      </c>
      <c r="J7" s="13">
        <f>I7*300*0.5</f>
        <v>300</v>
      </c>
      <c r="K7" s="12"/>
      <c r="L7" s="13">
        <f>K7*300*0.5</f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7">
        <v>2</v>
      </c>
      <c r="T7" s="13">
        <f>S7*300*0.5</f>
        <v>300</v>
      </c>
      <c r="U7" s="12"/>
      <c r="V7" s="13">
        <f>U7*50</f>
        <v>0</v>
      </c>
      <c r="W7" s="14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1"/>
        <v>375</v>
      </c>
      <c r="AC7" s="12"/>
      <c r="AD7" s="13">
        <f>AC7*200*0.5</f>
        <v>0</v>
      </c>
      <c r="AE7" s="12"/>
      <c r="AF7" s="13">
        <f>AE7*850*0.5</f>
        <v>0</v>
      </c>
      <c r="AG7" s="31">
        <v>1</v>
      </c>
      <c r="AH7" s="31">
        <f t="shared" si="2"/>
        <v>80</v>
      </c>
      <c r="AI7" s="13"/>
      <c r="AJ7" s="31">
        <f t="shared" si="4"/>
        <v>0</v>
      </c>
      <c r="AK7" s="33">
        <v>1</v>
      </c>
      <c r="AL7" s="31">
        <f t="shared" si="5"/>
        <v>15</v>
      </c>
      <c r="AM7" s="13"/>
      <c r="AN7" s="31">
        <f t="shared" si="3"/>
        <v>0</v>
      </c>
      <c r="AO7" s="13">
        <f t="shared" si="6"/>
        <v>1220</v>
      </c>
      <c r="AP7" s="13">
        <f t="shared" si="7"/>
        <v>36.6</v>
      </c>
    </row>
    <row r="8" spans="1:43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>
        <v>2</v>
      </c>
      <c r="J8" s="13">
        <f t="shared" ref="J8:J13" si="8">I8*300*0.5</f>
        <v>300</v>
      </c>
      <c r="K8" s="12"/>
      <c r="L8" s="13">
        <f>K8*300*0.5</f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1</v>
      </c>
      <c r="T8" s="13">
        <f>S8*300*0.5</f>
        <v>150</v>
      </c>
      <c r="U8" s="14"/>
      <c r="V8" s="13">
        <f t="shared" ref="V8:V13" si="9">U8*50</f>
        <v>0</v>
      </c>
      <c r="W8" s="14"/>
      <c r="X8" s="13">
        <f>W8*550*0.5</f>
        <v>0</v>
      </c>
      <c r="Y8" s="14"/>
      <c r="Z8" s="13">
        <f>Y8*650*0.5</f>
        <v>0</v>
      </c>
      <c r="AA8" s="12">
        <v>1</v>
      </c>
      <c r="AB8" s="13">
        <f t="shared" si="1"/>
        <v>375</v>
      </c>
      <c r="AC8" s="12"/>
      <c r="AD8" s="13">
        <f>AC8*200*0.5</f>
        <v>0</v>
      </c>
      <c r="AE8" s="12"/>
      <c r="AF8" s="13">
        <f>AE8*850*0.5</f>
        <v>0</v>
      </c>
      <c r="AG8" s="12">
        <v>1</v>
      </c>
      <c r="AH8" s="31">
        <f t="shared" si="2"/>
        <v>80</v>
      </c>
      <c r="AI8" s="12"/>
      <c r="AJ8" s="31">
        <f t="shared" si="4"/>
        <v>0</v>
      </c>
      <c r="AK8" s="17">
        <v>1</v>
      </c>
      <c r="AL8" s="31">
        <f t="shared" si="5"/>
        <v>15</v>
      </c>
      <c r="AM8" s="14"/>
      <c r="AN8" s="31">
        <f t="shared" si="3"/>
        <v>0</v>
      </c>
      <c r="AO8" s="13">
        <f t="shared" si="6"/>
        <v>920</v>
      </c>
      <c r="AP8" s="13">
        <f t="shared" si="7"/>
        <v>27.599999999999998</v>
      </c>
    </row>
    <row r="9" spans="1:43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>
        <v>1</v>
      </c>
      <c r="J9" s="13">
        <f t="shared" si="8"/>
        <v>150</v>
      </c>
      <c r="K9" s="12"/>
      <c r="L9" s="13">
        <f>K9*300*0.5</f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7">
        <v>3</v>
      </c>
      <c r="T9" s="13">
        <f>S9*300*0.5</f>
        <v>450</v>
      </c>
      <c r="U9" s="12">
        <v>1</v>
      </c>
      <c r="V9" s="13">
        <f t="shared" si="9"/>
        <v>50</v>
      </c>
      <c r="W9" s="14"/>
      <c r="X9" s="13">
        <f>W9*550*0.5</f>
        <v>0</v>
      </c>
      <c r="Y9" s="14"/>
      <c r="Z9" s="13">
        <f>Y9*650*0.5</f>
        <v>0</v>
      </c>
      <c r="AA9" s="12">
        <v>1</v>
      </c>
      <c r="AB9" s="13">
        <f t="shared" si="1"/>
        <v>375</v>
      </c>
      <c r="AC9" s="12"/>
      <c r="AD9" s="13">
        <f>AC9*200*0.5</f>
        <v>0</v>
      </c>
      <c r="AE9" s="12"/>
      <c r="AF9" s="13">
        <f>AE9*850*0.5</f>
        <v>0</v>
      </c>
      <c r="AG9" s="12">
        <v>1</v>
      </c>
      <c r="AH9" s="31">
        <f t="shared" si="2"/>
        <v>80</v>
      </c>
      <c r="AI9" s="12"/>
      <c r="AJ9" s="31">
        <f t="shared" si="4"/>
        <v>0</v>
      </c>
      <c r="AK9" s="12">
        <v>1</v>
      </c>
      <c r="AL9" s="31">
        <f t="shared" si="5"/>
        <v>15</v>
      </c>
      <c r="AM9" s="14"/>
      <c r="AN9" s="31">
        <f t="shared" si="3"/>
        <v>0</v>
      </c>
      <c r="AO9" s="13">
        <f t="shared" si="6"/>
        <v>1120</v>
      </c>
      <c r="AP9" s="13">
        <f t="shared" si="7"/>
        <v>33.6</v>
      </c>
    </row>
    <row r="10" spans="1:43" s="15" customFormat="1" ht="16.5" x14ac:dyDescent="0.3">
      <c r="A10" s="10">
        <v>6</v>
      </c>
      <c r="B10" s="11" t="s">
        <v>16</v>
      </c>
      <c r="C10" s="57" t="s">
        <v>35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9"/>
    </row>
    <row r="11" spans="1:43" s="15" customFormat="1" ht="16.5" x14ac:dyDescent="0.3">
      <c r="A11" s="10">
        <v>7</v>
      </c>
      <c r="B11" s="11" t="s">
        <v>19</v>
      </c>
      <c r="C11" s="12"/>
      <c r="D11" s="13">
        <f t="shared" ref="D11:D13" si="10">C11*50</f>
        <v>0</v>
      </c>
      <c r="E11" s="14"/>
      <c r="F11" s="13">
        <f t="shared" ref="F11:F13" si="11">E11*50</f>
        <v>0</v>
      </c>
      <c r="G11" s="12"/>
      <c r="H11" s="13">
        <f t="shared" ref="H11:H13" si="12">G11*250</f>
        <v>0</v>
      </c>
      <c r="I11" s="12">
        <v>1</v>
      </c>
      <c r="J11" s="13">
        <f t="shared" si="8"/>
        <v>150</v>
      </c>
      <c r="K11" s="12"/>
      <c r="L11" s="13">
        <f>K11*50</f>
        <v>0</v>
      </c>
      <c r="M11" s="12"/>
      <c r="N11" s="13">
        <f t="shared" ref="N11:N13" si="13">M11*300*0.5</f>
        <v>0</v>
      </c>
      <c r="O11" s="12">
        <v>1</v>
      </c>
      <c r="P11" s="13">
        <f t="shared" ref="P11:P13" si="14">O11*300*0.5</f>
        <v>150</v>
      </c>
      <c r="Q11" s="14"/>
      <c r="R11" s="13">
        <f t="shared" ref="R11:R13" si="15">Q11*300*0.5</f>
        <v>0</v>
      </c>
      <c r="S11" s="17">
        <v>2</v>
      </c>
      <c r="T11" s="13">
        <f t="shared" ref="T11:T13" si="16">S11*300*0.5</f>
        <v>300</v>
      </c>
      <c r="U11" s="12">
        <v>1</v>
      </c>
      <c r="V11" s="13">
        <f t="shared" si="9"/>
        <v>50</v>
      </c>
      <c r="W11" s="12"/>
      <c r="X11" s="13">
        <f t="shared" ref="X11:X13" si="17">W11*550*0.5</f>
        <v>0</v>
      </c>
      <c r="Y11" s="14"/>
      <c r="Z11" s="13">
        <f t="shared" ref="Z11:Z13" si="18">Y11*650*0.5</f>
        <v>0</v>
      </c>
      <c r="AA11" s="12">
        <v>1</v>
      </c>
      <c r="AB11" s="13">
        <f t="shared" ref="AB11:AB13" si="19">AA11*750*0.5</f>
        <v>375</v>
      </c>
      <c r="AC11" s="12"/>
      <c r="AD11" s="13">
        <f t="shared" ref="AD11:AD13" si="20">AC11*200*0.5</f>
        <v>0</v>
      </c>
      <c r="AE11" s="12"/>
      <c r="AF11" s="13">
        <f t="shared" ref="AF11:AF13" si="21">AE11*850*0.5</f>
        <v>0</v>
      </c>
      <c r="AG11" s="31">
        <v>3</v>
      </c>
      <c r="AH11" s="31">
        <f t="shared" si="2"/>
        <v>240</v>
      </c>
      <c r="AI11" s="13"/>
      <c r="AJ11" s="31">
        <f t="shared" si="4"/>
        <v>0</v>
      </c>
      <c r="AK11" s="31">
        <v>1</v>
      </c>
      <c r="AL11" s="31">
        <f t="shared" si="5"/>
        <v>15</v>
      </c>
      <c r="AM11" s="13"/>
      <c r="AN11" s="31">
        <f t="shared" si="3"/>
        <v>0</v>
      </c>
      <c r="AO11" s="13">
        <f t="shared" ref="AO11:AO13" si="22">AN11+AF11+AB11+Z11+X11+T11+R11+P11+N11+J11+H11+F11+AH11+AJ11+AL11+D11+AD11+V11+L11</f>
        <v>1280</v>
      </c>
      <c r="AP11" s="13">
        <f t="shared" si="7"/>
        <v>38.4</v>
      </c>
    </row>
    <row r="12" spans="1:43" s="15" customFormat="1" ht="16.5" x14ac:dyDescent="0.3">
      <c r="A12" s="10">
        <v>8</v>
      </c>
      <c r="B12" s="11" t="s">
        <v>21</v>
      </c>
      <c r="C12" s="12"/>
      <c r="D12" s="13">
        <f t="shared" si="10"/>
        <v>0</v>
      </c>
      <c r="E12" s="14"/>
      <c r="F12" s="13">
        <f t="shared" si="11"/>
        <v>0</v>
      </c>
      <c r="G12" s="12"/>
      <c r="H12" s="13">
        <f t="shared" si="12"/>
        <v>0</v>
      </c>
      <c r="I12" s="12">
        <v>3</v>
      </c>
      <c r="J12" s="13">
        <f t="shared" si="8"/>
        <v>450</v>
      </c>
      <c r="K12" s="12"/>
      <c r="L12" s="13">
        <f t="shared" ref="L12:L13" si="23">K12*300*0.5</f>
        <v>0</v>
      </c>
      <c r="M12" s="12"/>
      <c r="N12" s="13">
        <f t="shared" si="13"/>
        <v>0</v>
      </c>
      <c r="O12" s="12">
        <v>1</v>
      </c>
      <c r="P12" s="13">
        <f t="shared" si="14"/>
        <v>150</v>
      </c>
      <c r="Q12" s="14"/>
      <c r="R12" s="13">
        <f t="shared" si="15"/>
        <v>0</v>
      </c>
      <c r="S12" s="14"/>
      <c r="T12" s="13">
        <f t="shared" si="16"/>
        <v>0</v>
      </c>
      <c r="U12" s="12">
        <v>1</v>
      </c>
      <c r="V12" s="13">
        <f t="shared" si="9"/>
        <v>50</v>
      </c>
      <c r="W12" s="14"/>
      <c r="X12" s="13">
        <f t="shared" si="17"/>
        <v>0</v>
      </c>
      <c r="Y12" s="14"/>
      <c r="Z12" s="13">
        <f t="shared" si="18"/>
        <v>0</v>
      </c>
      <c r="AA12" s="12">
        <v>1</v>
      </c>
      <c r="AB12" s="13">
        <f t="shared" si="19"/>
        <v>375</v>
      </c>
      <c r="AC12" s="12"/>
      <c r="AD12" s="13">
        <f t="shared" si="20"/>
        <v>0</v>
      </c>
      <c r="AE12" s="12">
        <v>1</v>
      </c>
      <c r="AF12" s="13">
        <f t="shared" si="21"/>
        <v>425</v>
      </c>
      <c r="AG12" s="12">
        <v>2</v>
      </c>
      <c r="AH12" s="31">
        <f t="shared" ref="AH12:AH13" si="24">AG12*80</f>
        <v>160</v>
      </c>
      <c r="AI12" s="12"/>
      <c r="AJ12" s="31">
        <f t="shared" si="4"/>
        <v>0</v>
      </c>
      <c r="AK12" s="12">
        <v>2</v>
      </c>
      <c r="AL12" s="31">
        <f t="shared" si="5"/>
        <v>30</v>
      </c>
      <c r="AM12" s="14"/>
      <c r="AN12" s="31">
        <f t="shared" si="3"/>
        <v>0</v>
      </c>
      <c r="AO12" s="13">
        <f t="shared" si="22"/>
        <v>1640</v>
      </c>
      <c r="AP12" s="13">
        <f t="shared" si="7"/>
        <v>49.199999999999996</v>
      </c>
    </row>
    <row r="13" spans="1:43" s="15" customFormat="1" ht="16.5" x14ac:dyDescent="0.3">
      <c r="A13" s="10">
        <v>9</v>
      </c>
      <c r="B13" s="11" t="s">
        <v>23</v>
      </c>
      <c r="C13" s="12">
        <v>1</v>
      </c>
      <c r="D13" s="13">
        <f t="shared" si="10"/>
        <v>50</v>
      </c>
      <c r="E13" s="12"/>
      <c r="F13" s="13">
        <f t="shared" si="11"/>
        <v>0</v>
      </c>
      <c r="G13" s="12"/>
      <c r="H13" s="13">
        <f t="shared" si="12"/>
        <v>0</v>
      </c>
      <c r="I13" s="12">
        <v>3</v>
      </c>
      <c r="J13" s="13">
        <f t="shared" si="8"/>
        <v>450</v>
      </c>
      <c r="K13" s="12"/>
      <c r="L13" s="13">
        <f t="shared" si="23"/>
        <v>0</v>
      </c>
      <c r="M13" s="12"/>
      <c r="N13" s="13">
        <f t="shared" si="13"/>
        <v>0</v>
      </c>
      <c r="O13" s="14"/>
      <c r="P13" s="13">
        <f t="shared" si="14"/>
        <v>0</v>
      </c>
      <c r="Q13" s="14"/>
      <c r="R13" s="13">
        <f t="shared" si="15"/>
        <v>0</v>
      </c>
      <c r="S13" s="17">
        <v>1</v>
      </c>
      <c r="T13" s="13">
        <f t="shared" si="16"/>
        <v>150</v>
      </c>
      <c r="U13" s="12"/>
      <c r="V13" s="13">
        <f t="shared" si="9"/>
        <v>0</v>
      </c>
      <c r="W13" s="14"/>
      <c r="X13" s="13">
        <f t="shared" si="17"/>
        <v>0</v>
      </c>
      <c r="Y13" s="14"/>
      <c r="Z13" s="13">
        <f t="shared" si="18"/>
        <v>0</v>
      </c>
      <c r="AA13" s="12"/>
      <c r="AB13" s="13">
        <f t="shared" si="19"/>
        <v>0</v>
      </c>
      <c r="AC13" s="12"/>
      <c r="AD13" s="13">
        <f t="shared" si="20"/>
        <v>0</v>
      </c>
      <c r="AE13" s="12"/>
      <c r="AF13" s="13">
        <f t="shared" si="21"/>
        <v>0</v>
      </c>
      <c r="AG13" s="12">
        <v>2</v>
      </c>
      <c r="AH13" s="31">
        <f t="shared" si="24"/>
        <v>160</v>
      </c>
      <c r="AI13" s="12"/>
      <c r="AJ13" s="31">
        <f t="shared" si="4"/>
        <v>0</v>
      </c>
      <c r="AK13" s="12"/>
      <c r="AL13" s="31">
        <f t="shared" si="5"/>
        <v>0</v>
      </c>
      <c r="AM13" s="14"/>
      <c r="AN13" s="31">
        <f t="shared" si="3"/>
        <v>0</v>
      </c>
      <c r="AO13" s="13">
        <f t="shared" si="22"/>
        <v>810</v>
      </c>
      <c r="AP13" s="13">
        <f t="shared" si="7"/>
        <v>24.3</v>
      </c>
    </row>
    <row r="14" spans="1:43" s="15" customFormat="1" ht="16.5" x14ac:dyDescent="0.3">
      <c r="A14" s="10">
        <v>10</v>
      </c>
      <c r="B14" s="11" t="s">
        <v>24</v>
      </c>
      <c r="C14" s="57" t="s">
        <v>35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9"/>
    </row>
    <row r="15" spans="1:43" s="15" customFormat="1" x14ac:dyDescent="0.25">
      <c r="B15" s="41"/>
      <c r="C15" s="40"/>
      <c r="AH15" s="34"/>
      <c r="AJ15" s="34"/>
      <c r="AL15" s="34"/>
      <c r="AN15" s="34"/>
    </row>
    <row r="16" spans="1:43" s="19" customFormat="1" ht="17.25" x14ac:dyDescent="0.3">
      <c r="A16" s="23"/>
      <c r="B16" s="23"/>
      <c r="C16" s="21">
        <f t="shared" ref="C16:AA16" si="25">SUM(C5:C14)</f>
        <v>1</v>
      </c>
      <c r="D16" s="21">
        <f>SUM(D5:D14)</f>
        <v>50</v>
      </c>
      <c r="E16" s="21">
        <f t="shared" si="25"/>
        <v>1</v>
      </c>
      <c r="F16" s="21"/>
      <c r="G16" s="21">
        <f t="shared" si="25"/>
        <v>0</v>
      </c>
      <c r="H16" s="21"/>
      <c r="I16" s="21">
        <f>SUM(I5:I14)</f>
        <v>18</v>
      </c>
      <c r="J16" s="21"/>
      <c r="K16" s="21">
        <f>SUM(K5:K14)</f>
        <v>0</v>
      </c>
      <c r="L16" s="21"/>
      <c r="M16" s="21">
        <f t="shared" si="25"/>
        <v>2</v>
      </c>
      <c r="N16" s="21"/>
      <c r="O16" s="21">
        <f t="shared" si="25"/>
        <v>2</v>
      </c>
      <c r="P16" s="21"/>
      <c r="Q16" s="21">
        <f t="shared" si="25"/>
        <v>0</v>
      </c>
      <c r="R16" s="21"/>
      <c r="S16" s="21">
        <f>SUM(S5:S14)</f>
        <v>10</v>
      </c>
      <c r="T16" s="21"/>
      <c r="U16" s="21">
        <f t="shared" ref="U16" si="26">SUM(U5:U14)</f>
        <v>3</v>
      </c>
      <c r="V16" s="21"/>
      <c r="W16" s="21">
        <f t="shared" si="25"/>
        <v>0</v>
      </c>
      <c r="X16" s="21"/>
      <c r="Y16" s="21">
        <f t="shared" si="25"/>
        <v>0</v>
      </c>
      <c r="Z16" s="21"/>
      <c r="AA16" s="21">
        <f t="shared" si="25"/>
        <v>6</v>
      </c>
      <c r="AB16" s="21"/>
      <c r="AC16" s="21">
        <v>0</v>
      </c>
      <c r="AD16" s="21"/>
      <c r="AE16" s="21">
        <f>SUM(AE6:AE14)*2</f>
        <v>4</v>
      </c>
      <c r="AF16" s="22"/>
      <c r="AG16" s="21"/>
      <c r="AH16" s="21"/>
      <c r="AI16" s="21"/>
      <c r="AJ16" s="21"/>
      <c r="AK16" s="21"/>
      <c r="AL16" s="21"/>
      <c r="AM16" s="22"/>
      <c r="AN16" s="29"/>
      <c r="AO16" s="20" t="s">
        <v>14</v>
      </c>
      <c r="AP16" s="25">
        <f>SUM(E16:AN16)</f>
        <v>46</v>
      </c>
      <c r="AQ16" s="26" t="s">
        <v>36</v>
      </c>
    </row>
    <row r="18" spans="2:2" x14ac:dyDescent="0.25">
      <c r="B18" s="9" t="s">
        <v>43</v>
      </c>
    </row>
    <row r="20" spans="2:2" x14ac:dyDescent="0.25">
      <c r="B20" s="8" t="s">
        <v>19</v>
      </c>
    </row>
    <row r="21" spans="2:2" x14ac:dyDescent="0.25">
      <c r="B21" s="8" t="s">
        <v>18</v>
      </c>
    </row>
    <row r="22" spans="2:2" x14ac:dyDescent="0.25">
      <c r="B22" s="8" t="s">
        <v>23</v>
      </c>
    </row>
  </sheetData>
  <mergeCells count="3">
    <mergeCell ref="A1:AP1"/>
    <mergeCell ref="C10:AP10"/>
    <mergeCell ref="C14:AP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topLeftCell="AB1" workbookViewId="0">
      <selection activeCell="AQ5" sqref="AQ5:AQ14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0.140625" style="1" customWidth="1"/>
    <col min="32" max="32" width="18.5703125" style="1" bestFit="1" customWidth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7">
        <v>2</v>
      </c>
      <c r="D5" s="13">
        <f>C5*50</f>
        <v>100</v>
      </c>
      <c r="E5" s="45">
        <v>2</v>
      </c>
      <c r="F5" s="13">
        <f>E5*50</f>
        <v>100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7">
        <v>1</v>
      </c>
      <c r="T5" s="13">
        <f>S5*300*0.5</f>
        <v>150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9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9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9" si="5">AO5*145</f>
        <v>0</v>
      </c>
      <c r="AQ5" s="13">
        <f>AP5+AH5+AB5+Z5+X5+T5+R5+P5+N5+J5+H5+F5+AJ5+AL5+AN5+D5+AD5+V5+L5</f>
        <v>350</v>
      </c>
      <c r="AR5" s="13">
        <f>AQ5*0.03</f>
        <v>10.5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6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2">
        <v>1</v>
      </c>
      <c r="T6" s="13">
        <f>S6*300*0.5</f>
        <v>150</v>
      </c>
      <c r="U6" s="12"/>
      <c r="V6" s="13">
        <f t="shared" si="1"/>
        <v>0</v>
      </c>
      <c r="W6" s="17">
        <v>1</v>
      </c>
      <c r="X6" s="13">
        <f>W6*550*0.5</f>
        <v>275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9" si="7">AK6*50</f>
        <v>0</v>
      </c>
      <c r="AM6" s="17">
        <v>1</v>
      </c>
      <c r="AN6" s="31">
        <f t="shared" ref="AN6:AN9" si="8">AM6*15</f>
        <v>15</v>
      </c>
      <c r="AO6" s="14"/>
      <c r="AP6" s="31">
        <f t="shared" si="5"/>
        <v>0</v>
      </c>
      <c r="AQ6" s="13">
        <f t="shared" ref="AQ6:AQ9" si="9">AP6+AH6+AB6+Z6+X6+T6+R6+P6+N6+J6+H6+F6+AJ6+AL6+AN6+D6+AD6+V6+L6</f>
        <v>440</v>
      </c>
      <c r="AR6" s="13">
        <f t="shared" ref="AR6:AR9" si="10">AQ6*0.03</f>
        <v>13.2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7">
        <v>2</v>
      </c>
      <c r="F7" s="13">
        <f>E7*50</f>
        <v>100</v>
      </c>
      <c r="G7" s="12"/>
      <c r="H7" s="13">
        <f>G7*250</f>
        <v>0</v>
      </c>
      <c r="I7" s="12"/>
      <c r="J7" s="13">
        <f t="shared" si="6"/>
        <v>0</v>
      </c>
      <c r="K7" s="12"/>
      <c r="L7" s="13">
        <f t="shared" si="0"/>
        <v>0</v>
      </c>
      <c r="M7" s="12"/>
      <c r="N7" s="13">
        <f>M7*300*0.5</f>
        <v>0</v>
      </c>
      <c r="O7" s="45">
        <v>1</v>
      </c>
      <c r="P7" s="13">
        <f>O7*300*0.5</f>
        <v>150</v>
      </c>
      <c r="Q7" s="14"/>
      <c r="R7" s="13">
        <f>Q7*300*0.5</f>
        <v>0</v>
      </c>
      <c r="S7" s="12"/>
      <c r="T7" s="13">
        <f>S7*300*0.5</f>
        <v>0</v>
      </c>
      <c r="U7" s="12"/>
      <c r="V7" s="13">
        <f>U7*50</f>
        <v>0</v>
      </c>
      <c r="W7" s="17">
        <v>1</v>
      </c>
      <c r="X7" s="13">
        <f>W7*550*0.5</f>
        <v>275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7"/>
        <v>0</v>
      </c>
      <c r="AM7" s="33">
        <v>1</v>
      </c>
      <c r="AN7" s="31">
        <f t="shared" si="8"/>
        <v>15</v>
      </c>
      <c r="AO7" s="13"/>
      <c r="AP7" s="31">
        <f t="shared" si="5"/>
        <v>0</v>
      </c>
      <c r="AQ7" s="13">
        <f t="shared" si="9"/>
        <v>540</v>
      </c>
      <c r="AR7" s="13">
        <f t="shared" si="10"/>
        <v>16.2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6"/>
        <v>0</v>
      </c>
      <c r="K8" s="12"/>
      <c r="L8" s="13">
        <f t="shared" si="0"/>
        <v>0</v>
      </c>
      <c r="M8" s="17">
        <v>1</v>
      </c>
      <c r="N8" s="13">
        <f>M8*300*0.5</f>
        <v>150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9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7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7"/>
        <v>0</v>
      </c>
      <c r="AM8" s="12"/>
      <c r="AN8" s="31">
        <f t="shared" si="8"/>
        <v>0</v>
      </c>
      <c r="AO8" s="14"/>
      <c r="AP8" s="31">
        <f t="shared" si="5"/>
        <v>0</v>
      </c>
      <c r="AQ8" s="13">
        <f t="shared" si="9"/>
        <v>575</v>
      </c>
      <c r="AR8" s="13">
        <f t="shared" si="10"/>
        <v>17.25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6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2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/>
      <c r="AH9" s="13">
        <f>AG9*850*0.5</f>
        <v>0</v>
      </c>
      <c r="AI9" s="12"/>
      <c r="AJ9" s="31">
        <f t="shared" si="4"/>
        <v>0</v>
      </c>
      <c r="AK9" s="12"/>
      <c r="AL9" s="31">
        <f t="shared" si="7"/>
        <v>0</v>
      </c>
      <c r="AM9" s="12"/>
      <c r="AN9" s="31">
        <f t="shared" si="8"/>
        <v>0</v>
      </c>
      <c r="AO9" s="14"/>
      <c r="AP9" s="31">
        <f t="shared" si="5"/>
        <v>0</v>
      </c>
      <c r="AQ9" s="13">
        <f t="shared" si="9"/>
        <v>0</v>
      </c>
      <c r="AR9" s="13">
        <f t="shared" si="10"/>
        <v>0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/>
      <c r="J10" s="13">
        <f t="shared" si="6"/>
        <v>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7">
        <v>1</v>
      </c>
      <c r="T10" s="13">
        <f t="shared" ref="T10:T14" si="19">S10*300*0.5</f>
        <v>150</v>
      </c>
      <c r="U10" s="17">
        <v>1</v>
      </c>
      <c r="V10" s="13">
        <f t="shared" ref="V10:V14" si="20">U10*50</f>
        <v>50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7">
        <v>1</v>
      </c>
      <c r="AB10" s="13">
        <f t="shared" ref="AB10:AB14" si="23">AA10*750*0.5</f>
        <v>375</v>
      </c>
      <c r="AC10" s="12"/>
      <c r="AD10" s="13">
        <f t="shared" ref="AD10:AD14" si="24">AC10*200*0.5</f>
        <v>0</v>
      </c>
      <c r="AE10" s="12"/>
      <c r="AF10" s="13">
        <f t="shared" si="12"/>
        <v>0</v>
      </c>
      <c r="AG10" s="12"/>
      <c r="AH10" s="13">
        <f t="shared" ref="AH10:AH14" si="25">AG10*850*0.5</f>
        <v>0</v>
      </c>
      <c r="AI10" s="12"/>
      <c r="AJ10" s="31">
        <f t="shared" ref="AJ10:AJ14" si="26">AI10*80</f>
        <v>0</v>
      </c>
      <c r="AK10" s="12"/>
      <c r="AL10" s="31">
        <f t="shared" ref="AL10:AL14" si="27">AK10*50</f>
        <v>0</v>
      </c>
      <c r="AM10" s="17">
        <v>1</v>
      </c>
      <c r="AN10" s="31">
        <f t="shared" ref="AN10:AN14" si="28">AM10*15</f>
        <v>15</v>
      </c>
      <c r="AO10" s="14"/>
      <c r="AP10" s="31">
        <f t="shared" ref="AP10:AP14" si="29">AO10*145</f>
        <v>0</v>
      </c>
      <c r="AQ10" s="13">
        <f t="shared" ref="AQ10:AQ14" si="30">AP10+AH10+AB10+Z10+X10+T10+R10+P10+N10+J10+H10+F10+AJ10+AL10+AN10+D10+AD10+V10+L10</f>
        <v>590</v>
      </c>
      <c r="AR10" s="13">
        <f t="shared" ref="AR10:AR14" si="31">AQ10*0.03</f>
        <v>17.7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6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7">
        <v>1</v>
      </c>
      <c r="T11" s="13">
        <f t="shared" si="19"/>
        <v>150</v>
      </c>
      <c r="U11" s="12"/>
      <c r="V11" s="13">
        <f t="shared" si="20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3"/>
        <v>0</v>
      </c>
      <c r="AC11" s="12"/>
      <c r="AD11" s="13">
        <f t="shared" si="24"/>
        <v>0</v>
      </c>
      <c r="AE11" s="17">
        <v>1</v>
      </c>
      <c r="AF11" s="13">
        <f t="shared" si="12"/>
        <v>50</v>
      </c>
      <c r="AG11" s="17">
        <v>1</v>
      </c>
      <c r="AH11" s="13">
        <f t="shared" si="25"/>
        <v>425</v>
      </c>
      <c r="AI11" s="12"/>
      <c r="AJ11" s="31">
        <f t="shared" si="26"/>
        <v>0</v>
      </c>
      <c r="AK11" s="12"/>
      <c r="AL11" s="31">
        <f t="shared" si="27"/>
        <v>0</v>
      </c>
      <c r="AM11" s="12"/>
      <c r="AN11" s="31">
        <f t="shared" si="28"/>
        <v>0</v>
      </c>
      <c r="AO11" s="14"/>
      <c r="AP11" s="31">
        <f t="shared" si="29"/>
        <v>0</v>
      </c>
      <c r="AQ11" s="13">
        <f>AP11+AH11+AB11+Z11+X11+T11+R11+P11+N11+J11+H11+F11+AJ11+AL11+AN11+D11+AD11+V11+L11+AF11</f>
        <v>625</v>
      </c>
      <c r="AR11" s="13">
        <f t="shared" si="31"/>
        <v>18.75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6"/>
        <v>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2"/>
      <c r="V12" s="13">
        <f t="shared" si="20"/>
        <v>0</v>
      </c>
      <c r="W12" s="14"/>
      <c r="X12" s="13">
        <f t="shared" si="21"/>
        <v>0</v>
      </c>
      <c r="Y12" s="14"/>
      <c r="Z12" s="13">
        <f t="shared" si="22"/>
        <v>0</v>
      </c>
      <c r="AA12" s="12"/>
      <c r="AB12" s="13">
        <f t="shared" si="23"/>
        <v>0</v>
      </c>
      <c r="AC12" s="12"/>
      <c r="AD12" s="13">
        <f t="shared" si="24"/>
        <v>0</v>
      </c>
      <c r="AE12" s="12"/>
      <c r="AF12" s="13">
        <f t="shared" si="12"/>
        <v>0</v>
      </c>
      <c r="AG12" s="12"/>
      <c r="AH12" s="13">
        <f t="shared" si="25"/>
        <v>0</v>
      </c>
      <c r="AI12" s="12"/>
      <c r="AJ12" s="31">
        <f t="shared" si="26"/>
        <v>0</v>
      </c>
      <c r="AK12" s="12"/>
      <c r="AL12" s="31">
        <f t="shared" si="27"/>
        <v>0</v>
      </c>
      <c r="AM12" s="12"/>
      <c r="AN12" s="31">
        <f t="shared" si="28"/>
        <v>0</v>
      </c>
      <c r="AO12" s="14"/>
      <c r="AP12" s="31">
        <f t="shared" si="29"/>
        <v>0</v>
      </c>
      <c r="AQ12" s="13">
        <f t="shared" si="30"/>
        <v>0</v>
      </c>
      <c r="AR12" s="13">
        <f t="shared" si="31"/>
        <v>0</v>
      </c>
    </row>
    <row r="13" spans="1:45" s="15" customFormat="1" ht="16.5" x14ac:dyDescent="0.3">
      <c r="A13" s="10">
        <v>9</v>
      </c>
      <c r="B13" s="11" t="s">
        <v>23</v>
      </c>
      <c r="C13" s="17">
        <v>3</v>
      </c>
      <c r="D13" s="13">
        <f t="shared" si="13"/>
        <v>150</v>
      </c>
      <c r="E13" s="45">
        <v>1</v>
      </c>
      <c r="F13" s="13">
        <f t="shared" si="14"/>
        <v>50</v>
      </c>
      <c r="G13" s="12"/>
      <c r="H13" s="13">
        <f t="shared" si="15"/>
        <v>0</v>
      </c>
      <c r="I13" s="12"/>
      <c r="J13" s="13">
        <f t="shared" si="6"/>
        <v>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20"/>
        <v>0</v>
      </c>
      <c r="W13" s="14"/>
      <c r="X13" s="13">
        <f t="shared" si="21"/>
        <v>0</v>
      </c>
      <c r="Y13" s="14"/>
      <c r="Z13" s="13">
        <f t="shared" si="22"/>
        <v>0</v>
      </c>
      <c r="AA13" s="12"/>
      <c r="AB13" s="13">
        <f t="shared" si="23"/>
        <v>0</v>
      </c>
      <c r="AC13" s="12"/>
      <c r="AD13" s="13">
        <f t="shared" si="24"/>
        <v>0</v>
      </c>
      <c r="AE13" s="12"/>
      <c r="AF13" s="13">
        <f t="shared" si="12"/>
        <v>0</v>
      </c>
      <c r="AG13" s="12"/>
      <c r="AH13" s="13">
        <f t="shared" si="25"/>
        <v>0</v>
      </c>
      <c r="AI13" s="12"/>
      <c r="AJ13" s="31">
        <f t="shared" si="26"/>
        <v>0</v>
      </c>
      <c r="AK13" s="12"/>
      <c r="AL13" s="31">
        <f t="shared" si="27"/>
        <v>0</v>
      </c>
      <c r="AM13" s="12"/>
      <c r="AN13" s="31">
        <f t="shared" si="28"/>
        <v>0</v>
      </c>
      <c r="AO13" s="14"/>
      <c r="AP13" s="31">
        <f t="shared" si="29"/>
        <v>0</v>
      </c>
      <c r="AQ13" s="13">
        <f t="shared" si="30"/>
        <v>200</v>
      </c>
      <c r="AR13" s="13">
        <f t="shared" si="31"/>
        <v>6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7">
        <v>1</v>
      </c>
      <c r="J14" s="13">
        <f t="shared" si="6"/>
        <v>150</v>
      </c>
      <c r="K14" s="17">
        <v>1</v>
      </c>
      <c r="L14" s="13">
        <f>K14*100*0.5</f>
        <v>50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2"/>
      <c r="T14" s="13">
        <f t="shared" si="19"/>
        <v>0</v>
      </c>
      <c r="U14" s="12"/>
      <c r="V14" s="13">
        <f t="shared" si="20"/>
        <v>0</v>
      </c>
      <c r="W14" s="17">
        <v>1</v>
      </c>
      <c r="X14" s="13">
        <f t="shared" si="21"/>
        <v>275</v>
      </c>
      <c r="Y14" s="14"/>
      <c r="Z14" s="13">
        <f t="shared" si="22"/>
        <v>0</v>
      </c>
      <c r="AA14" s="12"/>
      <c r="AB14" s="13">
        <f t="shared" si="23"/>
        <v>0</v>
      </c>
      <c r="AC14" s="12"/>
      <c r="AD14" s="13">
        <f t="shared" si="24"/>
        <v>0</v>
      </c>
      <c r="AE14" s="12"/>
      <c r="AF14" s="13">
        <f t="shared" si="12"/>
        <v>0</v>
      </c>
      <c r="AG14" s="12"/>
      <c r="AH14" s="13">
        <f t="shared" si="25"/>
        <v>0</v>
      </c>
      <c r="AI14" s="17">
        <v>1</v>
      </c>
      <c r="AJ14" s="31">
        <f t="shared" si="26"/>
        <v>80</v>
      </c>
      <c r="AK14" s="12"/>
      <c r="AL14" s="31">
        <f t="shared" si="27"/>
        <v>0</v>
      </c>
      <c r="AM14" s="17">
        <v>1</v>
      </c>
      <c r="AN14" s="31">
        <f t="shared" si="28"/>
        <v>15</v>
      </c>
      <c r="AO14" s="14"/>
      <c r="AP14" s="31">
        <f t="shared" si="29"/>
        <v>0</v>
      </c>
      <c r="AQ14" s="13">
        <f t="shared" si="30"/>
        <v>570</v>
      </c>
      <c r="AR14" s="13">
        <f t="shared" si="31"/>
        <v>17.099999999999998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32">SUM(C5:C14)</f>
        <v>5</v>
      </c>
      <c r="D16" s="21">
        <f>SUM(D5:D14)</f>
        <v>250</v>
      </c>
      <c r="E16" s="21">
        <f t="shared" si="32"/>
        <v>5</v>
      </c>
      <c r="F16" s="21"/>
      <c r="G16" s="21">
        <f t="shared" si="32"/>
        <v>0</v>
      </c>
      <c r="H16" s="21"/>
      <c r="I16" s="21">
        <f>SUM(I5:I14)</f>
        <v>1</v>
      </c>
      <c r="J16" s="21"/>
      <c r="K16" s="21">
        <f>SUM(K5:K14)</f>
        <v>1</v>
      </c>
      <c r="L16" s="21"/>
      <c r="M16" s="21">
        <f t="shared" si="32"/>
        <v>1</v>
      </c>
      <c r="N16" s="21"/>
      <c r="O16" s="21">
        <f t="shared" si="32"/>
        <v>1</v>
      </c>
      <c r="P16" s="21"/>
      <c r="Q16" s="21">
        <f t="shared" si="32"/>
        <v>0</v>
      </c>
      <c r="R16" s="21"/>
      <c r="S16" s="21">
        <f>SUM(S5:S14)</f>
        <v>4</v>
      </c>
      <c r="T16" s="21"/>
      <c r="U16" s="21">
        <f t="shared" ref="U16" si="33">SUM(U5:U14)</f>
        <v>1</v>
      </c>
      <c r="V16" s="21"/>
      <c r="W16" s="21">
        <f t="shared" si="32"/>
        <v>3</v>
      </c>
      <c r="X16" s="21"/>
      <c r="Y16" s="21">
        <f t="shared" si="32"/>
        <v>0</v>
      </c>
      <c r="Z16" s="21"/>
      <c r="AA16" s="21">
        <f t="shared" si="32"/>
        <v>1</v>
      </c>
      <c r="AB16" s="21"/>
      <c r="AC16" s="21">
        <v>0</v>
      </c>
      <c r="AD16" s="21"/>
      <c r="AE16" s="21">
        <v>0</v>
      </c>
      <c r="AF16" s="21"/>
      <c r="AG16" s="21">
        <f>SUM(AG6:AG14)*2</f>
        <v>4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22</v>
      </c>
      <c r="AS16" s="26" t="s">
        <v>36</v>
      </c>
    </row>
    <row r="18" spans="2:2" x14ac:dyDescent="0.25">
      <c r="B18" s="9" t="s">
        <v>33</v>
      </c>
    </row>
    <row r="20" spans="2:2" x14ac:dyDescent="0.25">
      <c r="B20" s="1" t="s">
        <v>16</v>
      </c>
    </row>
    <row r="21" spans="2:2" x14ac:dyDescent="0.25">
      <c r="B21" s="1" t="s">
        <v>15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topLeftCell="Z1" workbookViewId="0">
      <selection activeCell="AR6" sqref="AR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7">
        <v>1</v>
      </c>
      <c r="D5" s="13">
        <f>C5*50</f>
        <v>50</v>
      </c>
      <c r="E5" s="14"/>
      <c r="F5" s="13">
        <f>E5*50</f>
        <v>0</v>
      </c>
      <c r="G5" s="12"/>
      <c r="H5" s="13">
        <f>G5*250</f>
        <v>0</v>
      </c>
      <c r="I5" s="17">
        <v>1</v>
      </c>
      <c r="J5" s="13">
        <f>I5*300*0.5</f>
        <v>150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46">
        <v>2.5</v>
      </c>
      <c r="T5" s="13">
        <f>S5*300*0.5</f>
        <v>375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7">
        <v>1</v>
      </c>
      <c r="AJ5" s="31">
        <f t="shared" ref="AJ5:AJ14" si="4">AI5*80</f>
        <v>80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>AP5+AH5+AB5+Z5+X5+T5+R5+P5+N5+J5+H5+F5+AJ5+AL5+AN5+D5+AD5+V5+L5+AF5</f>
        <v>655</v>
      </c>
      <c r="AR5" s="13">
        <f>AQ5*0.03</f>
        <v>19.649999999999999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6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7">
        <v>1.5</v>
      </c>
      <c r="T6" s="13">
        <f>S6*300*0.5</f>
        <v>225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7">
        <v>1</v>
      </c>
      <c r="AF6" s="13">
        <f t="shared" si="3"/>
        <v>50</v>
      </c>
      <c r="AG6" s="17">
        <v>2</v>
      </c>
      <c r="AH6" s="13">
        <f>AG6*850*0.5</f>
        <v>850</v>
      </c>
      <c r="AI6" s="12"/>
      <c r="AJ6" s="31">
        <f t="shared" si="4"/>
        <v>0</v>
      </c>
      <c r="AK6" s="12"/>
      <c r="AL6" s="31">
        <f t="shared" ref="AL6:AL14" si="7">AK6*50</f>
        <v>0</v>
      </c>
      <c r="AM6" s="17">
        <v>2</v>
      </c>
      <c r="AN6" s="31">
        <f t="shared" ref="AN6:AN14" si="8">AM6*15</f>
        <v>30</v>
      </c>
      <c r="AO6" s="14"/>
      <c r="AP6" s="31">
        <f t="shared" si="5"/>
        <v>0</v>
      </c>
      <c r="AQ6" s="13">
        <f>AP6+AH6+AB6+Z6+X6+T6+R6+P6+N6+J6+H6+F6+AJ6+AL6+AN6+D6+AD6+V6+L6+AF6</f>
        <v>1155</v>
      </c>
      <c r="AR6" s="13">
        <f t="shared" ref="AR6:AR14" si="9">AQ6*0.03</f>
        <v>34.65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/>
      <c r="J7" s="13">
        <f t="shared" si="6"/>
        <v>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/>
      <c r="T7" s="13">
        <f>S7*300*0.5</f>
        <v>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7"/>
        <v>0</v>
      </c>
      <c r="AM7" s="31"/>
      <c r="AN7" s="31">
        <f t="shared" si="8"/>
        <v>0</v>
      </c>
      <c r="AO7" s="13"/>
      <c r="AP7" s="31">
        <f t="shared" si="5"/>
        <v>0</v>
      </c>
      <c r="AQ7" s="13">
        <f t="shared" ref="AQ7:AQ14" si="10">AP7+AH7+AB7+Z7+X7+T7+R7+P7+N7+J7+H7+F7+AJ7+AL7+AN7+D7+AD7+V7+L7+AF7</f>
        <v>0</v>
      </c>
      <c r="AR7" s="13">
        <f t="shared" si="9"/>
        <v>0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7">
        <v>1</v>
      </c>
      <c r="J8" s="13">
        <f t="shared" si="6"/>
        <v>150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46">
        <v>2.5</v>
      </c>
      <c r="T8" s="13">
        <f>S8*300*0.5</f>
        <v>375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7"/>
        <v>0</v>
      </c>
      <c r="AM8" s="12"/>
      <c r="AN8" s="31">
        <f t="shared" si="8"/>
        <v>0</v>
      </c>
      <c r="AO8" s="14"/>
      <c r="AP8" s="31">
        <f t="shared" si="5"/>
        <v>0</v>
      </c>
      <c r="AQ8" s="13">
        <f t="shared" si="10"/>
        <v>525</v>
      </c>
      <c r="AR8" s="13">
        <f t="shared" si="9"/>
        <v>15.75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6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>
        <v>1</v>
      </c>
      <c r="R9" s="13">
        <f>Q9*300*0.5</f>
        <v>150</v>
      </c>
      <c r="S9" s="46">
        <v>1.5</v>
      </c>
      <c r="T9" s="13">
        <f>S9*300*0.5</f>
        <v>225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7">
        <v>1</v>
      </c>
      <c r="AF9" s="13">
        <f t="shared" ref="AF9:AF14" si="12">AE9*100*0.5</f>
        <v>50</v>
      </c>
      <c r="AG9" s="17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7"/>
        <v>0</v>
      </c>
      <c r="AM9" s="17">
        <v>1</v>
      </c>
      <c r="AN9" s="31">
        <f t="shared" si="8"/>
        <v>15</v>
      </c>
      <c r="AO9" s="14"/>
      <c r="AP9" s="31">
        <f t="shared" si="5"/>
        <v>0</v>
      </c>
      <c r="AQ9" s="13">
        <f t="shared" si="10"/>
        <v>865</v>
      </c>
      <c r="AR9" s="13">
        <f t="shared" si="9"/>
        <v>25.95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7">
        <v>2</v>
      </c>
      <c r="J10" s="13">
        <f t="shared" si="6"/>
        <v>300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46">
        <v>1.5</v>
      </c>
      <c r="T10" s="13">
        <f t="shared" ref="T10:T14" si="19">S10*300*0.5</f>
        <v>225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7">
        <v>1</v>
      </c>
      <c r="AJ10" s="31">
        <f t="shared" si="4"/>
        <v>80</v>
      </c>
      <c r="AK10" s="12"/>
      <c r="AL10" s="31">
        <f t="shared" si="7"/>
        <v>0</v>
      </c>
      <c r="AM10" s="12"/>
      <c r="AN10" s="31">
        <f t="shared" si="8"/>
        <v>0</v>
      </c>
      <c r="AO10" s="14"/>
      <c r="AP10" s="31">
        <f t="shared" si="5"/>
        <v>0</v>
      </c>
      <c r="AQ10" s="13">
        <f t="shared" si="10"/>
        <v>605</v>
      </c>
      <c r="AR10" s="13">
        <f t="shared" si="9"/>
        <v>18.149999999999999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6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/>
      <c r="AH11" s="13">
        <f t="shared" si="23"/>
        <v>0</v>
      </c>
      <c r="AI11" s="12"/>
      <c r="AJ11" s="31">
        <f t="shared" si="4"/>
        <v>0</v>
      </c>
      <c r="AK11" s="12"/>
      <c r="AL11" s="31">
        <f t="shared" si="7"/>
        <v>0</v>
      </c>
      <c r="AM11" s="12"/>
      <c r="AN11" s="31">
        <f t="shared" si="8"/>
        <v>0</v>
      </c>
      <c r="AO11" s="14"/>
      <c r="AP11" s="31">
        <f t="shared" si="5"/>
        <v>0</v>
      </c>
      <c r="AQ11" s="13">
        <f t="shared" si="10"/>
        <v>0</v>
      </c>
      <c r="AR11" s="13">
        <f t="shared" si="9"/>
        <v>0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7">
        <v>1</v>
      </c>
      <c r="J12" s="13">
        <f t="shared" si="6"/>
        <v>150</v>
      </c>
      <c r="K12" s="12"/>
      <c r="L12" s="13">
        <f t="shared" si="0"/>
        <v>0</v>
      </c>
      <c r="M12" s="17">
        <v>1</v>
      </c>
      <c r="N12" s="13">
        <f t="shared" si="16"/>
        <v>150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7">
        <v>1</v>
      </c>
      <c r="V12" s="13">
        <f t="shared" si="11"/>
        <v>50</v>
      </c>
      <c r="W12" s="14"/>
      <c r="X12" s="13">
        <f t="shared" si="20"/>
        <v>0</v>
      </c>
      <c r="Y12" s="45">
        <v>1</v>
      </c>
      <c r="Z12" s="13">
        <f t="shared" si="21"/>
        <v>325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7">
        <v>1</v>
      </c>
      <c r="AJ12" s="31">
        <f t="shared" si="4"/>
        <v>80</v>
      </c>
      <c r="AK12" s="12"/>
      <c r="AL12" s="31">
        <f t="shared" si="7"/>
        <v>0</v>
      </c>
      <c r="AM12" s="17">
        <v>1</v>
      </c>
      <c r="AN12" s="31">
        <f t="shared" si="8"/>
        <v>15</v>
      </c>
      <c r="AO12" s="14"/>
      <c r="AP12" s="31">
        <f t="shared" si="5"/>
        <v>0</v>
      </c>
      <c r="AQ12" s="13">
        <f t="shared" si="10"/>
        <v>770</v>
      </c>
      <c r="AR12" s="13">
        <f t="shared" si="9"/>
        <v>23.099999999999998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6"/>
        <v>0</v>
      </c>
      <c r="K13" s="12"/>
      <c r="L13" s="13">
        <f t="shared" si="0"/>
        <v>0</v>
      </c>
      <c r="M13" s="17">
        <v>1</v>
      </c>
      <c r="N13" s="13">
        <f t="shared" si="16"/>
        <v>150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7">
        <v>1</v>
      </c>
      <c r="AH13" s="13">
        <f t="shared" si="23"/>
        <v>425</v>
      </c>
      <c r="AI13" s="12"/>
      <c r="AJ13" s="31">
        <f t="shared" si="4"/>
        <v>0</v>
      </c>
      <c r="AK13" s="12"/>
      <c r="AL13" s="31">
        <f t="shared" si="7"/>
        <v>0</v>
      </c>
      <c r="AM13" s="17">
        <v>1</v>
      </c>
      <c r="AN13" s="31">
        <f t="shared" si="8"/>
        <v>15</v>
      </c>
      <c r="AO13" s="14"/>
      <c r="AP13" s="31">
        <f t="shared" si="5"/>
        <v>0</v>
      </c>
      <c r="AQ13" s="13">
        <f t="shared" si="10"/>
        <v>590</v>
      </c>
      <c r="AR13" s="13">
        <f t="shared" si="9"/>
        <v>17.7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2"/>
      <c r="J14" s="13">
        <f t="shared" si="6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46">
        <v>1.5</v>
      </c>
      <c r="T14" s="13">
        <f t="shared" si="19"/>
        <v>225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7">
        <v>2</v>
      </c>
      <c r="AH14" s="13">
        <f t="shared" si="23"/>
        <v>850</v>
      </c>
      <c r="AI14" s="12"/>
      <c r="AJ14" s="31">
        <f t="shared" si="4"/>
        <v>0</v>
      </c>
      <c r="AK14" s="12"/>
      <c r="AL14" s="31">
        <f t="shared" si="7"/>
        <v>0</v>
      </c>
      <c r="AM14" s="17">
        <v>2</v>
      </c>
      <c r="AN14" s="31">
        <f t="shared" si="8"/>
        <v>30</v>
      </c>
      <c r="AO14" s="14"/>
      <c r="AP14" s="31">
        <f t="shared" si="5"/>
        <v>0</v>
      </c>
      <c r="AQ14" s="13">
        <f t="shared" si="10"/>
        <v>1105</v>
      </c>
      <c r="AR14" s="13">
        <f t="shared" si="9"/>
        <v>33.15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1</v>
      </c>
      <c r="D16" s="21">
        <f>SUM(D5:D14)</f>
        <v>50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5</v>
      </c>
      <c r="J16" s="21"/>
      <c r="K16" s="21">
        <f>SUM(K5:K14)</f>
        <v>0</v>
      </c>
      <c r="L16" s="21"/>
      <c r="M16" s="21">
        <f t="shared" si="24"/>
        <v>2</v>
      </c>
      <c r="N16" s="21"/>
      <c r="O16" s="21">
        <f t="shared" si="24"/>
        <v>0</v>
      </c>
      <c r="P16" s="21"/>
      <c r="Q16" s="21">
        <f t="shared" si="24"/>
        <v>1</v>
      </c>
      <c r="R16" s="21"/>
      <c r="S16" s="21">
        <f>SUM(S5:S14)</f>
        <v>11</v>
      </c>
      <c r="T16" s="21"/>
      <c r="U16" s="21">
        <f t="shared" ref="U16" si="25">SUM(U5:U14)</f>
        <v>1</v>
      </c>
      <c r="V16" s="21"/>
      <c r="W16" s="21">
        <f t="shared" si="24"/>
        <v>0</v>
      </c>
      <c r="X16" s="21"/>
      <c r="Y16" s="21">
        <f t="shared" si="24"/>
        <v>1</v>
      </c>
      <c r="Z16" s="21"/>
      <c r="AA16" s="21">
        <f t="shared" si="24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12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33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x14ac:dyDescent="0.25">
      <c r="B18" s="9" t="s">
        <v>34</v>
      </c>
    </row>
    <row r="20" spans="1:45" x14ac:dyDescent="0.25">
      <c r="B20" s="1" t="s">
        <v>21</v>
      </c>
    </row>
    <row r="21" spans="1:45" x14ac:dyDescent="0.25">
      <c r="B21" s="1" t="s">
        <v>20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workbookViewId="0">
      <selection activeCell="B21" sqref="B21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6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0</v>
      </c>
      <c r="AR5" s="13">
        <f>AQ5*0.03</f>
        <v>0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2">
        <v>3</v>
      </c>
      <c r="J6" s="13">
        <f t="shared" ref="J6:J14" si="7">I6*300*0.5</f>
        <v>450</v>
      </c>
      <c r="K6" s="12"/>
      <c r="L6" s="13">
        <f t="shared" si="0"/>
        <v>0</v>
      </c>
      <c r="M6" s="17">
        <v>1</v>
      </c>
      <c r="N6" s="13">
        <f>M6*300*0.5</f>
        <v>150</v>
      </c>
      <c r="O6" s="12"/>
      <c r="P6" s="13">
        <f>O6*300*0.5</f>
        <v>0</v>
      </c>
      <c r="Q6" s="12"/>
      <c r="R6" s="13">
        <f>Q6*300*0.5</f>
        <v>0</v>
      </c>
      <c r="S6" s="42">
        <v>3</v>
      </c>
      <c r="T6" s="13">
        <f>S6*300*0.5</f>
        <v>450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/>
      <c r="AN6" s="31">
        <f t="shared" ref="AN6:AN14" si="9">AM6*15</f>
        <v>0</v>
      </c>
      <c r="AO6" s="14"/>
      <c r="AP6" s="31">
        <f t="shared" si="5"/>
        <v>0</v>
      </c>
      <c r="AQ6" s="13">
        <f t="shared" si="6"/>
        <v>1050</v>
      </c>
      <c r="AR6" s="13">
        <f t="shared" ref="AR6:AR14" si="10">AQ6*0.03</f>
        <v>31.5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7">
        <v>1</v>
      </c>
      <c r="J7" s="13">
        <f t="shared" si="7"/>
        <v>150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45">
        <v>1</v>
      </c>
      <c r="R7" s="13">
        <f>Q7*300*0.5</f>
        <v>150</v>
      </c>
      <c r="S7" s="17">
        <v>1</v>
      </c>
      <c r="T7" s="13">
        <f>S7*300*0.5</f>
        <v>150</v>
      </c>
      <c r="U7" s="17">
        <v>1</v>
      </c>
      <c r="V7" s="13">
        <f>U7*50</f>
        <v>50</v>
      </c>
      <c r="W7" s="12"/>
      <c r="X7" s="13">
        <f>W7*550*0.5</f>
        <v>0</v>
      </c>
      <c r="Y7" s="14"/>
      <c r="Z7" s="13">
        <f>Y7*650*0.5</f>
        <v>0</v>
      </c>
      <c r="AA7" s="17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8"/>
        <v>0</v>
      </c>
      <c r="AM7" s="31"/>
      <c r="AN7" s="31">
        <f t="shared" si="9"/>
        <v>0</v>
      </c>
      <c r="AO7" s="13"/>
      <c r="AP7" s="31">
        <f t="shared" si="5"/>
        <v>0</v>
      </c>
      <c r="AQ7" s="13">
        <f t="shared" si="6"/>
        <v>875</v>
      </c>
      <c r="AR7" s="13">
        <f t="shared" si="10"/>
        <v>26.25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6"/>
      <c r="T8" s="13">
        <f>S8*300*0.5</f>
        <v>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/>
      <c r="AN8" s="31">
        <f t="shared" si="9"/>
        <v>0</v>
      </c>
      <c r="AO8" s="14"/>
      <c r="AP8" s="31">
        <f t="shared" si="5"/>
        <v>0</v>
      </c>
      <c r="AQ8" s="13">
        <f t="shared" si="6"/>
        <v>0</v>
      </c>
      <c r="AR8" s="13">
        <f t="shared" si="10"/>
        <v>0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45">
        <v>1</v>
      </c>
      <c r="F9" s="13">
        <f>E9*50</f>
        <v>50</v>
      </c>
      <c r="G9" s="12"/>
      <c r="H9" s="13">
        <f>G9*250</f>
        <v>0</v>
      </c>
      <c r="I9" s="17">
        <v>4</v>
      </c>
      <c r="J9" s="13">
        <f t="shared" si="7"/>
        <v>600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>
        <v>1</v>
      </c>
      <c r="AD9" s="13">
        <f>AC9*200*0.5</f>
        <v>100</v>
      </c>
      <c r="AE9" s="12"/>
      <c r="AF9" s="13">
        <f t="shared" ref="AF9:AF14" si="12">AE9*100*0.5</f>
        <v>0</v>
      </c>
      <c r="AG9" s="17">
        <v>2</v>
      </c>
      <c r="AH9" s="13">
        <f>AG9*850*0.5</f>
        <v>850</v>
      </c>
      <c r="AI9" s="12"/>
      <c r="AJ9" s="31">
        <f t="shared" si="4"/>
        <v>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1600</v>
      </c>
      <c r="AR9" s="13">
        <f t="shared" si="10"/>
        <v>48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7">
        <v>4</v>
      </c>
      <c r="J10" s="13">
        <f t="shared" si="7"/>
        <v>600</v>
      </c>
      <c r="K10" s="12"/>
      <c r="L10" s="13">
        <f t="shared" si="0"/>
        <v>0</v>
      </c>
      <c r="M10" s="17">
        <v>1</v>
      </c>
      <c r="N10" s="13">
        <f t="shared" ref="N10:N14" si="16">M10*300*0.5</f>
        <v>150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6"/>
      <c r="T10" s="13">
        <f t="shared" ref="T10:T14" si="19">S10*300*0.5</f>
        <v>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45">
        <v>1</v>
      </c>
      <c r="Z10" s="13">
        <f t="shared" ref="Z10:Z14" si="21">Y10*650*0.5</f>
        <v>325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2">
        <v>3</v>
      </c>
      <c r="AJ10" s="31">
        <f t="shared" si="4"/>
        <v>240</v>
      </c>
      <c r="AK10" s="12"/>
      <c r="AL10" s="31">
        <f t="shared" si="8"/>
        <v>0</v>
      </c>
      <c r="AM10" s="12">
        <v>1</v>
      </c>
      <c r="AN10" s="31">
        <f t="shared" si="9"/>
        <v>15</v>
      </c>
      <c r="AO10" s="14"/>
      <c r="AP10" s="31">
        <f t="shared" si="5"/>
        <v>0</v>
      </c>
      <c r="AQ10" s="13">
        <f t="shared" si="6"/>
        <v>1330</v>
      </c>
      <c r="AR10" s="13">
        <f t="shared" si="10"/>
        <v>39.9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7">
        <v>1</v>
      </c>
      <c r="H11" s="13">
        <f t="shared" si="15"/>
        <v>250</v>
      </c>
      <c r="I11" s="17">
        <v>2</v>
      </c>
      <c r="J11" s="13">
        <f t="shared" si="7"/>
        <v>300</v>
      </c>
      <c r="K11" s="12"/>
      <c r="L11" s="13">
        <f t="shared" si="0"/>
        <v>0</v>
      </c>
      <c r="M11" s="17">
        <v>1</v>
      </c>
      <c r="N11" s="13">
        <f t="shared" si="16"/>
        <v>150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>
        <v>1</v>
      </c>
      <c r="V11" s="13">
        <f t="shared" si="11"/>
        <v>50</v>
      </c>
      <c r="W11" s="14"/>
      <c r="X11" s="13">
        <f t="shared" si="20"/>
        <v>0</v>
      </c>
      <c r="Y11" s="14"/>
      <c r="Z11" s="13">
        <f t="shared" si="21"/>
        <v>0</v>
      </c>
      <c r="AA11" s="17">
        <v>1</v>
      </c>
      <c r="AB11" s="13">
        <f t="shared" si="2"/>
        <v>375</v>
      </c>
      <c r="AC11" s="12">
        <v>1</v>
      </c>
      <c r="AD11" s="13">
        <f t="shared" si="22"/>
        <v>100</v>
      </c>
      <c r="AE11" s="12"/>
      <c r="AF11" s="13">
        <f t="shared" si="12"/>
        <v>0</v>
      </c>
      <c r="AG11" s="12"/>
      <c r="AH11" s="13">
        <f t="shared" si="23"/>
        <v>0</v>
      </c>
      <c r="AI11" s="12">
        <v>1</v>
      </c>
      <c r="AJ11" s="31">
        <f t="shared" si="4"/>
        <v>80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1320</v>
      </c>
      <c r="AR11" s="13">
        <f t="shared" si="10"/>
        <v>39.6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7">
        <v>2</v>
      </c>
      <c r="J12" s="13">
        <f t="shared" si="7"/>
        <v>300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45">
        <v>1</v>
      </c>
      <c r="R12" s="13">
        <f t="shared" si="18"/>
        <v>150</v>
      </c>
      <c r="S12" s="12">
        <v>1</v>
      </c>
      <c r="T12" s="13">
        <f t="shared" si="19"/>
        <v>150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7">
        <v>1</v>
      </c>
      <c r="AH12" s="13">
        <f t="shared" si="23"/>
        <v>425</v>
      </c>
      <c r="AI12" s="12"/>
      <c r="AJ12" s="31">
        <f t="shared" si="4"/>
        <v>0</v>
      </c>
      <c r="AK12" s="12"/>
      <c r="AL12" s="31">
        <f t="shared" si="8"/>
        <v>0</v>
      </c>
      <c r="AM12" s="12"/>
      <c r="AN12" s="31">
        <f t="shared" si="9"/>
        <v>0</v>
      </c>
      <c r="AO12" s="14"/>
      <c r="AP12" s="31">
        <f t="shared" si="5"/>
        <v>0</v>
      </c>
      <c r="AQ12" s="13">
        <f t="shared" si="6"/>
        <v>1025</v>
      </c>
      <c r="AR12" s="13">
        <f t="shared" si="10"/>
        <v>30.75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7">
        <v>2</v>
      </c>
      <c r="J13" s="13">
        <f t="shared" si="7"/>
        <v>300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7">
        <v>1</v>
      </c>
      <c r="T13" s="13">
        <f t="shared" si="19"/>
        <v>150</v>
      </c>
      <c r="U13" s="12"/>
      <c r="V13" s="13">
        <f t="shared" si="11"/>
        <v>0</v>
      </c>
      <c r="W13" s="14"/>
      <c r="X13" s="13">
        <f t="shared" si="20"/>
        <v>0</v>
      </c>
      <c r="Y13" s="45">
        <v>1</v>
      </c>
      <c r="Z13" s="13">
        <f t="shared" si="21"/>
        <v>325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>
        <v>1</v>
      </c>
      <c r="AJ13" s="31">
        <f t="shared" si="4"/>
        <v>80</v>
      </c>
      <c r="AK13" s="12"/>
      <c r="AL13" s="31">
        <f t="shared" si="8"/>
        <v>0</v>
      </c>
      <c r="AM13" s="12">
        <v>1</v>
      </c>
      <c r="AN13" s="31">
        <f t="shared" si="9"/>
        <v>15</v>
      </c>
      <c r="AO13" s="14"/>
      <c r="AP13" s="31">
        <f t="shared" si="5"/>
        <v>0</v>
      </c>
      <c r="AQ13" s="13">
        <f t="shared" si="6"/>
        <v>870</v>
      </c>
      <c r="AR13" s="13">
        <f t="shared" si="10"/>
        <v>26.099999999999998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7">
        <v>1</v>
      </c>
      <c r="H14" s="13">
        <f t="shared" si="15"/>
        <v>250</v>
      </c>
      <c r="I14" s="17">
        <v>1</v>
      </c>
      <c r="J14" s="13">
        <f t="shared" si="7"/>
        <v>150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7">
        <v>1</v>
      </c>
      <c r="T14" s="13">
        <f t="shared" si="19"/>
        <v>150</v>
      </c>
      <c r="U14" s="12">
        <v>1</v>
      </c>
      <c r="V14" s="13">
        <f t="shared" si="11"/>
        <v>50</v>
      </c>
      <c r="W14" s="12"/>
      <c r="X14" s="13">
        <f t="shared" si="20"/>
        <v>0</v>
      </c>
      <c r="Y14" s="14"/>
      <c r="Z14" s="13">
        <f t="shared" si="21"/>
        <v>0</v>
      </c>
      <c r="AA14" s="17">
        <v>1</v>
      </c>
      <c r="AB14" s="13">
        <f t="shared" si="2"/>
        <v>375</v>
      </c>
      <c r="AC14" s="12"/>
      <c r="AD14" s="13">
        <f t="shared" si="22"/>
        <v>0</v>
      </c>
      <c r="AE14" s="12"/>
      <c r="AF14" s="13">
        <f t="shared" si="12"/>
        <v>0</v>
      </c>
      <c r="AG14" s="12"/>
      <c r="AH14" s="13">
        <f t="shared" si="23"/>
        <v>0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990</v>
      </c>
      <c r="AR14" s="13">
        <f t="shared" si="10"/>
        <v>29.7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0</v>
      </c>
      <c r="D16" s="21">
        <f>SUM(D5:D14)</f>
        <v>0</v>
      </c>
      <c r="E16" s="21">
        <f t="shared" si="24"/>
        <v>1</v>
      </c>
      <c r="F16" s="21"/>
      <c r="G16" s="21">
        <f t="shared" si="24"/>
        <v>2</v>
      </c>
      <c r="H16" s="21"/>
      <c r="I16" s="21">
        <f>SUM(I5:I14)</f>
        <v>19</v>
      </c>
      <c r="J16" s="21"/>
      <c r="K16" s="21">
        <f>SUM(K5:K14)</f>
        <v>0</v>
      </c>
      <c r="L16" s="21"/>
      <c r="M16" s="21">
        <f t="shared" si="24"/>
        <v>3</v>
      </c>
      <c r="N16" s="21"/>
      <c r="O16" s="21">
        <f t="shared" si="24"/>
        <v>0</v>
      </c>
      <c r="P16" s="21"/>
      <c r="Q16" s="21">
        <f t="shared" si="24"/>
        <v>2</v>
      </c>
      <c r="R16" s="21"/>
      <c r="S16" s="21">
        <f>SUM(S5:S14)</f>
        <v>7</v>
      </c>
      <c r="T16" s="21"/>
      <c r="U16" s="21">
        <f t="shared" ref="U16" si="25">SUM(U5:U14)</f>
        <v>3</v>
      </c>
      <c r="V16" s="21"/>
      <c r="W16" s="21">
        <f t="shared" si="24"/>
        <v>0</v>
      </c>
      <c r="X16" s="21"/>
      <c r="Y16" s="21">
        <f t="shared" si="24"/>
        <v>2</v>
      </c>
      <c r="Z16" s="21"/>
      <c r="AA16" s="21">
        <f t="shared" si="24"/>
        <v>3</v>
      </c>
      <c r="AB16" s="21"/>
      <c r="AC16" s="21">
        <v>0</v>
      </c>
      <c r="AD16" s="21"/>
      <c r="AE16" s="21">
        <v>0</v>
      </c>
      <c r="AF16" s="21"/>
      <c r="AG16" s="21">
        <f>SUM(AG6:AG14)*2</f>
        <v>6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48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s="19" customFormat="1" ht="17.25" x14ac:dyDescent="0.3">
      <c r="A18" s="35"/>
      <c r="B18" s="38" t="s">
        <v>43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8"/>
      <c r="AI18" s="37"/>
      <c r="AJ18" s="37"/>
      <c r="AK18" s="37"/>
      <c r="AL18" s="37"/>
      <c r="AM18" s="37"/>
      <c r="AN18" s="37"/>
      <c r="AO18" s="38"/>
      <c r="AP18" s="37"/>
      <c r="AQ18" s="36"/>
      <c r="AR18" s="39"/>
      <c r="AS18" s="26"/>
    </row>
    <row r="20" spans="1:45" x14ac:dyDescent="0.25">
      <c r="B20" s="1" t="s">
        <v>24</v>
      </c>
    </row>
    <row r="21" spans="1:45" x14ac:dyDescent="0.25">
      <c r="B21" s="1" t="s">
        <v>22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topLeftCell="AB1" workbookViewId="0">
      <selection activeCell="AS13" sqref="AS13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6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0</v>
      </c>
      <c r="AR5" s="13">
        <f>AQ5*0.03</f>
        <v>0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7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/>
      <c r="AN6" s="31">
        <f t="shared" ref="AN6:AN14" si="9">AM6*15</f>
        <v>0</v>
      </c>
      <c r="AO6" s="14"/>
      <c r="AP6" s="31">
        <f t="shared" si="5"/>
        <v>0</v>
      </c>
      <c r="AQ6" s="13">
        <f t="shared" si="6"/>
        <v>0</v>
      </c>
      <c r="AR6" s="13">
        <f t="shared" ref="AR6:AR14" si="10">AQ6*0.03</f>
        <v>0</v>
      </c>
    </row>
    <row r="7" spans="1:45" s="15" customFormat="1" ht="16.5" x14ac:dyDescent="0.3">
      <c r="A7" s="10">
        <v>3</v>
      </c>
      <c r="B7" s="11" t="s">
        <v>22</v>
      </c>
      <c r="C7" s="12">
        <v>3</v>
      </c>
      <c r="D7" s="13">
        <f>C7*50</f>
        <v>150</v>
      </c>
      <c r="E7" s="12"/>
      <c r="F7" s="13">
        <f>E7*50</f>
        <v>0</v>
      </c>
      <c r="G7" s="12"/>
      <c r="H7" s="13">
        <f>G7*250</f>
        <v>0</v>
      </c>
      <c r="I7" s="12">
        <v>2</v>
      </c>
      <c r="J7" s="13">
        <f t="shared" si="7"/>
        <v>300</v>
      </c>
      <c r="K7" s="12"/>
      <c r="L7" s="13">
        <f t="shared" si="0"/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2">
        <v>2</v>
      </c>
      <c r="T7" s="13">
        <f>S7*300*0.5</f>
        <v>300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>
        <v>1</v>
      </c>
      <c r="AH7" s="13">
        <f>AG7*850*0.5</f>
        <v>425</v>
      </c>
      <c r="AI7" s="31">
        <v>1</v>
      </c>
      <c r="AJ7" s="31">
        <f t="shared" si="4"/>
        <v>80</v>
      </c>
      <c r="AK7" s="13"/>
      <c r="AL7" s="31">
        <f t="shared" si="8"/>
        <v>0</v>
      </c>
      <c r="AM7" s="31">
        <v>1</v>
      </c>
      <c r="AN7" s="31">
        <f t="shared" si="9"/>
        <v>15</v>
      </c>
      <c r="AO7" s="13"/>
      <c r="AP7" s="31">
        <f t="shared" si="5"/>
        <v>0</v>
      </c>
      <c r="AQ7" s="13">
        <f t="shared" si="6"/>
        <v>1420</v>
      </c>
      <c r="AR7" s="13">
        <f t="shared" si="10"/>
        <v>42.6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4</v>
      </c>
      <c r="T8" s="13">
        <f>S8*300*0.5</f>
        <v>600</v>
      </c>
      <c r="U8" s="14"/>
      <c r="V8" s="13">
        <f t="shared" ref="V8:V14" si="11">U8*50</f>
        <v>0</v>
      </c>
      <c r="W8" s="14"/>
      <c r="X8" s="13">
        <f>W8*550*0.5</f>
        <v>0</v>
      </c>
      <c r="Y8" s="14">
        <v>1</v>
      </c>
      <c r="Z8" s="13">
        <f>Y8*650*0.5</f>
        <v>325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/>
      <c r="AN8" s="31">
        <f t="shared" si="9"/>
        <v>0</v>
      </c>
      <c r="AO8" s="14"/>
      <c r="AP8" s="31">
        <f t="shared" si="5"/>
        <v>0</v>
      </c>
      <c r="AQ8" s="13">
        <f t="shared" si="6"/>
        <v>925</v>
      </c>
      <c r="AR8" s="13">
        <f t="shared" si="10"/>
        <v>27.75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>
        <v>1</v>
      </c>
      <c r="H9" s="13">
        <f>G9*250</f>
        <v>250</v>
      </c>
      <c r="I9" s="12">
        <v>2</v>
      </c>
      <c r="J9" s="13">
        <f t="shared" si="7"/>
        <v>300</v>
      </c>
      <c r="K9" s="12"/>
      <c r="L9" s="13">
        <f t="shared" si="0"/>
        <v>0</v>
      </c>
      <c r="M9" s="12">
        <v>1</v>
      </c>
      <c r="N9" s="13">
        <f>M9*300*0.5</f>
        <v>150</v>
      </c>
      <c r="O9" s="14"/>
      <c r="P9" s="13">
        <f>O9*300*0.5</f>
        <v>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/>
      <c r="AH9" s="13">
        <f>AG9*850*0.5</f>
        <v>0</v>
      </c>
      <c r="AI9" s="12">
        <v>1</v>
      </c>
      <c r="AJ9" s="31">
        <f t="shared" si="4"/>
        <v>80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780</v>
      </c>
      <c r="AR9" s="13">
        <f t="shared" si="10"/>
        <v>23.4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/>
      <c r="J10" s="13">
        <f t="shared" si="7"/>
        <v>0</v>
      </c>
      <c r="K10" s="12">
        <v>1</v>
      </c>
      <c r="L10" s="13">
        <f t="shared" si="0"/>
        <v>50</v>
      </c>
      <c r="M10" s="12">
        <v>1</v>
      </c>
      <c r="N10" s="13">
        <f t="shared" ref="N10:N14" si="16">M10*300*0.5</f>
        <v>150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>
        <v>3</v>
      </c>
      <c r="T10" s="13">
        <f t="shared" ref="T10:T14" si="19">S10*300*0.5</f>
        <v>450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>
        <v>1</v>
      </c>
      <c r="AB10" s="13">
        <f t="shared" si="2"/>
        <v>375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2"/>
      <c r="AJ10" s="31">
        <f t="shared" si="4"/>
        <v>0</v>
      </c>
      <c r="AK10" s="12"/>
      <c r="AL10" s="31">
        <f t="shared" si="8"/>
        <v>0</v>
      </c>
      <c r="AM10" s="12">
        <v>1</v>
      </c>
      <c r="AN10" s="31">
        <f t="shared" si="9"/>
        <v>15</v>
      </c>
      <c r="AO10" s="14"/>
      <c r="AP10" s="31">
        <f t="shared" si="5"/>
        <v>0</v>
      </c>
      <c r="AQ10" s="13">
        <f t="shared" si="6"/>
        <v>1040</v>
      </c>
      <c r="AR10" s="13">
        <f t="shared" si="10"/>
        <v>31.2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>
        <v>1</v>
      </c>
      <c r="J11" s="13">
        <f t="shared" si="7"/>
        <v>150</v>
      </c>
      <c r="K11" s="12"/>
      <c r="L11" s="13">
        <f t="shared" si="0"/>
        <v>0</v>
      </c>
      <c r="M11" s="12"/>
      <c r="N11" s="13">
        <f t="shared" si="16"/>
        <v>0</v>
      </c>
      <c r="O11" s="14">
        <v>1</v>
      </c>
      <c r="P11" s="13">
        <f t="shared" si="17"/>
        <v>150</v>
      </c>
      <c r="Q11" s="14"/>
      <c r="R11" s="13">
        <f t="shared" si="18"/>
        <v>0</v>
      </c>
      <c r="S11" s="16">
        <v>1.5</v>
      </c>
      <c r="T11" s="13">
        <f t="shared" si="19"/>
        <v>225</v>
      </c>
      <c r="U11" s="12">
        <v>1</v>
      </c>
      <c r="V11" s="13">
        <f t="shared" si="11"/>
        <v>50</v>
      </c>
      <c r="W11" s="14"/>
      <c r="X11" s="13">
        <f t="shared" si="20"/>
        <v>0</v>
      </c>
      <c r="Y11" s="14"/>
      <c r="Z11" s="13">
        <f t="shared" si="21"/>
        <v>0</v>
      </c>
      <c r="AA11" s="12">
        <v>1</v>
      </c>
      <c r="AB11" s="13">
        <f t="shared" si="2"/>
        <v>375</v>
      </c>
      <c r="AC11" s="12"/>
      <c r="AD11" s="13">
        <f t="shared" si="22"/>
        <v>0</v>
      </c>
      <c r="AE11" s="12"/>
      <c r="AF11" s="13">
        <f t="shared" si="12"/>
        <v>0</v>
      </c>
      <c r="AG11" s="12">
        <v>1</v>
      </c>
      <c r="AH11" s="13">
        <f t="shared" si="23"/>
        <v>425</v>
      </c>
      <c r="AI11" s="12">
        <v>1</v>
      </c>
      <c r="AJ11" s="31">
        <f t="shared" si="4"/>
        <v>80</v>
      </c>
      <c r="AK11" s="12"/>
      <c r="AL11" s="31">
        <f t="shared" si="8"/>
        <v>0</v>
      </c>
      <c r="AM11" s="12">
        <v>2</v>
      </c>
      <c r="AN11" s="31">
        <f t="shared" si="9"/>
        <v>30</v>
      </c>
      <c r="AO11" s="14"/>
      <c r="AP11" s="31">
        <f t="shared" si="5"/>
        <v>0</v>
      </c>
      <c r="AQ11" s="13">
        <f t="shared" si="6"/>
        <v>1485</v>
      </c>
      <c r="AR11" s="13">
        <f t="shared" si="10"/>
        <v>44.55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>
        <v>1</v>
      </c>
      <c r="T12" s="13">
        <f t="shared" si="19"/>
        <v>150</v>
      </c>
      <c r="U12" s="12">
        <v>1</v>
      </c>
      <c r="V12" s="13">
        <f t="shared" si="11"/>
        <v>50</v>
      </c>
      <c r="W12" s="14"/>
      <c r="X12" s="13">
        <f t="shared" si="20"/>
        <v>0</v>
      </c>
      <c r="Y12" s="14"/>
      <c r="Z12" s="13">
        <f t="shared" si="21"/>
        <v>0</v>
      </c>
      <c r="AA12" s="12">
        <v>2</v>
      </c>
      <c r="AB12" s="13">
        <f t="shared" si="2"/>
        <v>750</v>
      </c>
      <c r="AC12" s="12"/>
      <c r="AD12" s="13">
        <f t="shared" si="22"/>
        <v>0</v>
      </c>
      <c r="AE12" s="12"/>
      <c r="AF12" s="13">
        <f t="shared" si="12"/>
        <v>0</v>
      </c>
      <c r="AG12" s="12">
        <v>1</v>
      </c>
      <c r="AH12" s="13">
        <f t="shared" si="23"/>
        <v>425</v>
      </c>
      <c r="AI12" s="12"/>
      <c r="AJ12" s="31">
        <f t="shared" si="4"/>
        <v>0</v>
      </c>
      <c r="AK12" s="12"/>
      <c r="AL12" s="31">
        <f t="shared" si="8"/>
        <v>0</v>
      </c>
      <c r="AM12" s="12">
        <v>3</v>
      </c>
      <c r="AN12" s="31">
        <f t="shared" si="9"/>
        <v>45</v>
      </c>
      <c r="AO12" s="14"/>
      <c r="AP12" s="31">
        <f t="shared" si="5"/>
        <v>0</v>
      </c>
      <c r="AQ12" s="13">
        <f t="shared" si="6"/>
        <v>1420</v>
      </c>
      <c r="AR12" s="13">
        <f t="shared" si="10"/>
        <v>42.6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>
        <v>2</v>
      </c>
      <c r="J13" s="13">
        <f t="shared" si="7"/>
        <v>300</v>
      </c>
      <c r="K13" s="12"/>
      <c r="L13" s="13">
        <f t="shared" si="0"/>
        <v>0</v>
      </c>
      <c r="M13" s="12">
        <v>1</v>
      </c>
      <c r="N13" s="13">
        <f t="shared" si="16"/>
        <v>150</v>
      </c>
      <c r="O13" s="14"/>
      <c r="P13" s="13">
        <f t="shared" si="17"/>
        <v>0</v>
      </c>
      <c r="Q13" s="14"/>
      <c r="R13" s="13">
        <f t="shared" si="18"/>
        <v>0</v>
      </c>
      <c r="S13" s="12">
        <v>1</v>
      </c>
      <c r="T13" s="13">
        <f t="shared" si="19"/>
        <v>150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>
        <v>1</v>
      </c>
      <c r="AB13" s="13">
        <f t="shared" si="2"/>
        <v>375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>
        <v>1</v>
      </c>
      <c r="AJ13" s="31">
        <f t="shared" si="4"/>
        <v>80</v>
      </c>
      <c r="AK13" s="12"/>
      <c r="AL13" s="31">
        <f t="shared" si="8"/>
        <v>0</v>
      </c>
      <c r="AM13" s="12">
        <v>1</v>
      </c>
      <c r="AN13" s="31">
        <f t="shared" si="9"/>
        <v>15</v>
      </c>
      <c r="AO13" s="14"/>
      <c r="AP13" s="31">
        <f t="shared" si="5"/>
        <v>0</v>
      </c>
      <c r="AQ13" s="13">
        <f t="shared" si="6"/>
        <v>1070</v>
      </c>
      <c r="AR13" s="13">
        <f t="shared" si="10"/>
        <v>32.1</v>
      </c>
    </row>
    <row r="14" spans="1:45" s="15" customFormat="1" ht="16.5" x14ac:dyDescent="0.3">
      <c r="A14" s="10">
        <v>10</v>
      </c>
      <c r="B14" s="11" t="s">
        <v>24</v>
      </c>
      <c r="C14" s="12">
        <v>1</v>
      </c>
      <c r="D14" s="13">
        <f t="shared" si="13"/>
        <v>50</v>
      </c>
      <c r="E14" s="14">
        <v>1</v>
      </c>
      <c r="F14" s="13">
        <f t="shared" si="14"/>
        <v>50</v>
      </c>
      <c r="G14" s="12">
        <v>1</v>
      </c>
      <c r="H14" s="13">
        <f t="shared" si="15"/>
        <v>250</v>
      </c>
      <c r="I14" s="12">
        <v>2</v>
      </c>
      <c r="J14" s="13">
        <f t="shared" si="7"/>
        <v>300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1.5</v>
      </c>
      <c r="T14" s="13">
        <f t="shared" si="19"/>
        <v>225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1315</v>
      </c>
      <c r="AR14" s="13">
        <f t="shared" si="10"/>
        <v>39.449999999999996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4</v>
      </c>
      <c r="D16" s="21">
        <f>SUM(D5:D14)</f>
        <v>200</v>
      </c>
      <c r="E16" s="21">
        <f t="shared" si="24"/>
        <v>1</v>
      </c>
      <c r="F16" s="21"/>
      <c r="G16" s="21">
        <f t="shared" si="24"/>
        <v>2</v>
      </c>
      <c r="H16" s="21"/>
      <c r="I16" s="21">
        <f>SUM(I5:I14)</f>
        <v>9</v>
      </c>
      <c r="J16" s="21"/>
      <c r="K16" s="21">
        <f>SUM(K5:K14)</f>
        <v>1</v>
      </c>
      <c r="L16" s="21"/>
      <c r="M16" s="21">
        <f t="shared" si="24"/>
        <v>4</v>
      </c>
      <c r="N16" s="21"/>
      <c r="O16" s="21">
        <f t="shared" si="24"/>
        <v>1</v>
      </c>
      <c r="P16" s="21"/>
      <c r="Q16" s="21">
        <f t="shared" si="24"/>
        <v>0</v>
      </c>
      <c r="R16" s="21"/>
      <c r="S16" s="21">
        <f>SUM(S5:S14)</f>
        <v>14</v>
      </c>
      <c r="T16" s="21"/>
      <c r="U16" s="21">
        <f t="shared" ref="U16" si="25">SUM(U5:U14)</f>
        <v>2</v>
      </c>
      <c r="V16" s="21"/>
      <c r="W16" s="21">
        <f t="shared" si="24"/>
        <v>0</v>
      </c>
      <c r="X16" s="21"/>
      <c r="Y16" s="21">
        <f t="shared" si="24"/>
        <v>1</v>
      </c>
      <c r="Z16" s="21"/>
      <c r="AA16" s="21">
        <f t="shared" si="24"/>
        <v>5</v>
      </c>
      <c r="AB16" s="21"/>
      <c r="AC16" s="21">
        <v>0</v>
      </c>
      <c r="AD16" s="21"/>
      <c r="AE16" s="21">
        <v>0</v>
      </c>
      <c r="AF16" s="21"/>
      <c r="AG16" s="21">
        <f>SUM(AG6:AG14)*2</f>
        <v>8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48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s="19" customFormat="1" ht="17.25" x14ac:dyDescent="0.3">
      <c r="A18" s="35"/>
      <c r="B18" s="38" t="s">
        <v>43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8"/>
      <c r="AI18" s="37"/>
      <c r="AJ18" s="37"/>
      <c r="AK18" s="37"/>
      <c r="AL18" s="37"/>
      <c r="AM18" s="37"/>
      <c r="AN18" s="37"/>
      <c r="AO18" s="38"/>
      <c r="AP18" s="37"/>
      <c r="AQ18" s="36"/>
      <c r="AR18" s="39"/>
      <c r="AS18" s="26"/>
    </row>
    <row r="19" spans="1:45" s="19" customFormat="1" ht="17.25" x14ac:dyDescent="0.3">
      <c r="A19" s="35"/>
      <c r="B19" s="35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8"/>
      <c r="AI19" s="37"/>
      <c r="AJ19" s="37"/>
      <c r="AK19" s="37"/>
      <c r="AL19" s="37"/>
      <c r="AM19" s="37"/>
      <c r="AN19" s="37"/>
      <c r="AO19" s="38"/>
      <c r="AP19" s="37"/>
      <c r="AQ19" s="36"/>
      <c r="AR19" s="39"/>
      <c r="AS19" s="26"/>
    </row>
    <row r="20" spans="1:45" x14ac:dyDescent="0.25">
      <c r="B20" s="8" t="s">
        <v>23</v>
      </c>
    </row>
    <row r="21" spans="1:45" x14ac:dyDescent="0.25">
      <c r="B21" s="8" t="s">
        <v>20</v>
      </c>
    </row>
    <row r="22" spans="1:45" x14ac:dyDescent="0.25">
      <c r="B22" s="8" t="s">
        <v>18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NOV 11</vt:lpstr>
      <vt:lpstr>NOV 12</vt:lpstr>
      <vt:lpstr>NOV 13</vt:lpstr>
      <vt:lpstr>NOV 14</vt:lpstr>
      <vt:lpstr>NOV 15</vt:lpstr>
      <vt:lpstr>NOV 16</vt:lpstr>
      <vt:lpstr>NOV 17</vt:lpstr>
      <vt:lpstr>NOV 18</vt:lpstr>
      <vt:lpstr>NOV 19</vt:lpstr>
      <vt:lpstr>NOV 20</vt:lpstr>
      <vt:lpstr>NOV 21</vt:lpstr>
      <vt:lpstr>NOV 22</vt:lpstr>
      <vt:lpstr>NOV 23</vt:lpstr>
      <vt:lpstr>NOV 24</vt:lpstr>
      <vt:lpstr>NOV 25</vt:lpstr>
      <vt:lpstr>NOV 26</vt:lpstr>
      <vt:lpstr>NOV 27</vt:lpstr>
      <vt:lpstr>NOV 28</vt:lpstr>
      <vt:lpstr>NOV 29</vt:lpstr>
      <vt:lpstr>NOV 30</vt:lpstr>
      <vt:lpstr>DEC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S &amp; S Pte Ltd</cp:lastModifiedBy>
  <dcterms:created xsi:type="dcterms:W3CDTF">2015-11-10T09:45:49Z</dcterms:created>
  <dcterms:modified xsi:type="dcterms:W3CDTF">2015-12-01T13:43:00Z</dcterms:modified>
</cp:coreProperties>
</file>