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4355" windowHeight="4680"/>
  </bookViews>
  <sheets>
    <sheet name="NOV 30 SALARY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9" i="1" l="1"/>
  <c r="Z3" i="1" l="1"/>
  <c r="Y3" i="1"/>
  <c r="U3" i="1"/>
  <c r="W3" i="1"/>
  <c r="S3" i="1"/>
  <c r="Q3" i="1"/>
  <c r="O3" i="1"/>
  <c r="M3" i="1"/>
  <c r="K3" i="1"/>
  <c r="I3" i="1"/>
  <c r="G3" i="1"/>
  <c r="E3" i="1"/>
  <c r="W14" i="1"/>
  <c r="S14" i="1"/>
  <c r="Q14" i="1"/>
  <c r="O14" i="1"/>
  <c r="M14" i="1"/>
  <c r="K14" i="1"/>
  <c r="I14" i="1"/>
  <c r="G14" i="1"/>
  <c r="E14" i="1"/>
  <c r="W13" i="1"/>
  <c r="S13" i="1"/>
  <c r="Q13" i="1"/>
  <c r="O13" i="1"/>
  <c r="M13" i="1"/>
  <c r="K13" i="1"/>
  <c r="I13" i="1"/>
  <c r="G13" i="1"/>
  <c r="E13" i="1"/>
  <c r="W12" i="1"/>
  <c r="S12" i="1"/>
  <c r="Q12" i="1"/>
  <c r="O12" i="1"/>
  <c r="M12" i="1"/>
  <c r="K12" i="1"/>
  <c r="I12" i="1"/>
  <c r="G12" i="1"/>
  <c r="E12" i="1"/>
  <c r="W10" i="1"/>
  <c r="W9" i="1"/>
  <c r="W8" i="1"/>
  <c r="W7" i="1"/>
  <c r="W6" i="1"/>
  <c r="W5" i="1"/>
  <c r="W4" i="1"/>
  <c r="W11" i="1"/>
  <c r="S11" i="1"/>
  <c r="Q11" i="1"/>
  <c r="O11" i="1"/>
  <c r="M11" i="1"/>
  <c r="K11" i="1"/>
  <c r="I11" i="1"/>
  <c r="G11" i="1"/>
  <c r="E11" i="1"/>
  <c r="S10" i="1"/>
  <c r="Q10" i="1"/>
  <c r="O10" i="1"/>
  <c r="M10" i="1"/>
  <c r="K10" i="1"/>
  <c r="I10" i="1"/>
  <c r="G10" i="1"/>
  <c r="E10" i="1"/>
  <c r="T9" i="1"/>
  <c r="S9" i="1"/>
  <c r="Q9" i="1"/>
  <c r="O9" i="1"/>
  <c r="M9" i="1"/>
  <c r="K9" i="1"/>
  <c r="I9" i="1"/>
  <c r="G9" i="1"/>
  <c r="E9" i="1"/>
  <c r="T7" i="1"/>
  <c r="T8" i="1"/>
  <c r="S8" i="1"/>
  <c r="Q8" i="1"/>
  <c r="O8" i="1"/>
  <c r="M8" i="1"/>
  <c r="K8" i="1"/>
  <c r="I8" i="1"/>
  <c r="G8" i="1"/>
  <c r="E8" i="1"/>
  <c r="S7" i="1"/>
  <c r="Q7" i="1"/>
  <c r="O7" i="1"/>
  <c r="M7" i="1"/>
  <c r="K7" i="1"/>
  <c r="I7" i="1"/>
  <c r="G7" i="1"/>
  <c r="E7" i="1"/>
  <c r="T6" i="1"/>
  <c r="S6" i="1"/>
  <c r="Q6" i="1"/>
  <c r="O6" i="1"/>
  <c r="M6" i="1"/>
  <c r="K6" i="1"/>
  <c r="I6" i="1"/>
  <c r="G6" i="1"/>
  <c r="E6" i="1"/>
  <c r="T5" i="1"/>
  <c r="G5" i="1"/>
  <c r="E5" i="1"/>
  <c r="S5" i="1"/>
  <c r="Q5" i="1"/>
  <c r="O5" i="1"/>
  <c r="M5" i="1"/>
  <c r="K5" i="1"/>
  <c r="I5" i="1"/>
  <c r="S4" i="1"/>
  <c r="O4" i="1"/>
  <c r="Q4" i="1"/>
  <c r="M4" i="1"/>
  <c r="K4" i="1"/>
  <c r="I4" i="1"/>
  <c r="G4" i="1"/>
  <c r="E4" i="1"/>
  <c r="U4" i="1" l="1"/>
  <c r="Z4" i="1" s="1"/>
  <c r="U12" i="1"/>
  <c r="Z12" i="1" s="1"/>
  <c r="U5" i="1"/>
  <c r="Z5" i="1" s="1"/>
  <c r="U13" i="1"/>
  <c r="Z13" i="1" s="1"/>
  <c r="U14" i="1"/>
  <c r="Z14" i="1" s="1"/>
  <c r="U11" i="1"/>
  <c r="Z11" i="1" s="1"/>
  <c r="U10" i="1"/>
  <c r="Z10" i="1" s="1"/>
  <c r="U9" i="1"/>
  <c r="Z9" i="1" s="1"/>
  <c r="U8" i="1"/>
  <c r="Z8" i="1" s="1"/>
  <c r="U7" i="1"/>
  <c r="Z7" i="1" s="1"/>
  <c r="U6" i="1"/>
  <c r="Z6" i="1" s="1"/>
</calcChain>
</file>

<file path=xl/sharedStrings.xml><?xml version="1.0" encoding="utf-8"?>
<sst xmlns="http://schemas.openxmlformats.org/spreadsheetml/2006/main" count="44" uniqueCount="37">
  <si>
    <t xml:space="preserve">SHERYL BATO </t>
  </si>
  <si>
    <t>DAILY RATE</t>
  </si>
  <si>
    <t>HOURLY RATE</t>
  </si>
  <si>
    <t xml:space="preserve">NO. OF DAYS </t>
  </si>
  <si>
    <t>TOTAL</t>
  </si>
  <si>
    <t xml:space="preserve">OT </t>
  </si>
  <si>
    <t xml:space="preserve">TOTAL </t>
  </si>
  <si>
    <t>TOTAL AMOUNT</t>
  </si>
  <si>
    <t>ADRIAN JOSEPH GRIEGO</t>
  </si>
  <si>
    <t>MYKA MALABANAN</t>
  </si>
  <si>
    <t>JOANNA MARIA MATRE</t>
  </si>
  <si>
    <t>CARLA MAIGUE</t>
  </si>
  <si>
    <t>JENNIFER SARMIENTO</t>
  </si>
  <si>
    <t>MYLYN OBAS</t>
  </si>
  <si>
    <t>HANNAH MANCE</t>
  </si>
  <si>
    <t>DEDUCTIONS</t>
  </si>
  <si>
    <t>LATE</t>
  </si>
  <si>
    <t>UNIFORMS</t>
  </si>
  <si>
    <t>PAYROLL (NOVEMBER 11-25, 2015)</t>
  </si>
  <si>
    <t>TOTAL SALARY</t>
  </si>
  <si>
    <t>NAMES</t>
  </si>
  <si>
    <t>LHOT</t>
  </si>
  <si>
    <t>LH</t>
  </si>
  <si>
    <t xml:space="preserve">RD </t>
  </si>
  <si>
    <t>RDOT</t>
  </si>
  <si>
    <t>SH</t>
  </si>
  <si>
    <t>SHOT</t>
  </si>
  <si>
    <t>KARMINA AGUELO</t>
  </si>
  <si>
    <t>JEREMY ASIA</t>
  </si>
  <si>
    <t>JENNYLYN GARCE</t>
  </si>
  <si>
    <t>CARMIE LOZADA</t>
  </si>
  <si>
    <t>COMMISSION/ALLOWANCE</t>
  </si>
  <si>
    <t>TAX</t>
  </si>
  <si>
    <t xml:space="preserve">CARMIE </t>
  </si>
  <si>
    <t>SHERYL</t>
  </si>
  <si>
    <t>MINIMUM RATE OF STA ROSA</t>
  </si>
  <si>
    <t>14,000/26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</si>
</sst>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43" fontId="0" fillId="0" borderId="0" xfId="1" applyFont="1"/>
    <xf numFmtId="43" fontId="2" fillId="0" borderId="0" xfId="1" applyFont="1"/>
    <xf numFmtId="0" fontId="4" fillId="0" borderId="1" xfId="0" applyFont="1" applyBorder="1"/>
    <xf numFmtId="43" fontId="0" fillId="0" borderId="1" xfId="1" applyFont="1" applyBorder="1"/>
    <xf numFmtId="43" fontId="2" fillId="0" borderId="1" xfId="1" applyFont="1" applyBorder="1"/>
    <xf numFmtId="43" fontId="0" fillId="2" borderId="1" xfId="1" applyFont="1" applyFill="1" applyBorder="1"/>
    <xf numFmtId="43" fontId="0" fillId="2" borderId="1" xfId="0" applyNumberFormat="1" applyFill="1" applyBorder="1"/>
    <xf numFmtId="0" fontId="7" fillId="0" borderId="1" xfId="0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5" fillId="0" borderId="0" xfId="1" applyFont="1" applyAlignment="1">
      <alignment horizontal="center"/>
    </xf>
    <xf numFmtId="43" fontId="5" fillId="0" borderId="0" xfId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tabSelected="1" zoomScaleNormal="100" workbookViewId="0">
      <selection activeCell="C17" sqref="C17"/>
    </sheetView>
  </sheetViews>
  <sheetFormatPr defaultRowHeight="15" x14ac:dyDescent="0.25"/>
  <cols>
    <col min="1" max="1" width="25.7109375" customWidth="1"/>
    <col min="2" max="2" width="18.5703125" style="1" customWidth="1"/>
    <col min="3" max="3" width="19" style="1" customWidth="1"/>
    <col min="4" max="4" width="16.42578125" style="1" customWidth="1"/>
    <col min="5" max="5" width="11.5703125" style="2" customWidth="1"/>
    <col min="6" max="6" width="12.140625" style="1" customWidth="1"/>
    <col min="7" max="7" width="10.5703125" style="2" customWidth="1"/>
    <col min="8" max="8" width="10.140625" style="1" customWidth="1"/>
    <col min="9" max="9" width="11.85546875" style="2" customWidth="1"/>
    <col min="10" max="10" width="11.5703125" style="1" customWidth="1"/>
    <col min="11" max="11" width="12.28515625" style="2" customWidth="1"/>
    <col min="12" max="12" width="12.140625" style="1" customWidth="1"/>
    <col min="13" max="13" width="12" style="2" customWidth="1"/>
    <col min="14" max="14" width="10.140625" style="1" customWidth="1"/>
    <col min="15" max="15" width="11.140625" style="2" customWidth="1"/>
    <col min="16" max="16" width="16.42578125" style="1" customWidth="1"/>
    <col min="17" max="17" width="16.42578125" style="2" customWidth="1"/>
    <col min="18" max="18" width="13.42578125" style="1" customWidth="1"/>
    <col min="19" max="20" width="18.85546875" style="2" customWidth="1"/>
    <col min="21" max="21" width="22.85546875" style="1" customWidth="1"/>
    <col min="22" max="23" width="17" style="1" customWidth="1"/>
    <col min="24" max="24" width="23" style="1" customWidth="1"/>
    <col min="25" max="25" width="13.42578125" style="1" customWidth="1"/>
    <col min="26" max="26" width="20" customWidth="1"/>
  </cols>
  <sheetData>
    <row r="1" spans="1:26" ht="28.5" x14ac:dyDescent="0.45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6" t="s">
        <v>15</v>
      </c>
      <c r="W1" s="16"/>
      <c r="X1" s="16"/>
      <c r="Y1" s="15"/>
    </row>
    <row r="2" spans="1:26" s="14" customFormat="1" ht="56.25" x14ac:dyDescent="0.25">
      <c r="A2" s="8" t="s">
        <v>20</v>
      </c>
      <c r="B2" s="9" t="s">
        <v>1</v>
      </c>
      <c r="C2" s="9" t="s">
        <v>2</v>
      </c>
      <c r="D2" s="9" t="s">
        <v>3</v>
      </c>
      <c r="E2" s="10" t="s">
        <v>4</v>
      </c>
      <c r="F2" s="9" t="s">
        <v>5</v>
      </c>
      <c r="G2" s="10" t="s">
        <v>6</v>
      </c>
      <c r="H2" s="9" t="s">
        <v>23</v>
      </c>
      <c r="I2" s="10" t="s">
        <v>4</v>
      </c>
      <c r="J2" s="9" t="s">
        <v>24</v>
      </c>
      <c r="K2" s="10" t="s">
        <v>4</v>
      </c>
      <c r="L2" s="9" t="s">
        <v>25</v>
      </c>
      <c r="M2" s="10" t="s">
        <v>4</v>
      </c>
      <c r="N2" s="9" t="s">
        <v>26</v>
      </c>
      <c r="O2" s="10" t="s">
        <v>4</v>
      </c>
      <c r="P2" s="9" t="s">
        <v>22</v>
      </c>
      <c r="Q2" s="10" t="s">
        <v>4</v>
      </c>
      <c r="R2" s="9" t="s">
        <v>21</v>
      </c>
      <c r="S2" s="10" t="s">
        <v>4</v>
      </c>
      <c r="T2" s="11" t="s">
        <v>31</v>
      </c>
      <c r="U2" s="12" t="s">
        <v>7</v>
      </c>
      <c r="V2" s="9" t="s">
        <v>16</v>
      </c>
      <c r="W2" s="10" t="s">
        <v>4</v>
      </c>
      <c r="X2" s="9" t="s">
        <v>17</v>
      </c>
      <c r="Y2" s="9" t="s">
        <v>32</v>
      </c>
      <c r="Z2" s="13" t="s">
        <v>19</v>
      </c>
    </row>
    <row r="3" spans="1:26" x14ac:dyDescent="0.25">
      <c r="A3" s="3" t="s">
        <v>30</v>
      </c>
      <c r="B3" s="4">
        <v>538.46</v>
      </c>
      <c r="C3" s="4">
        <v>67.31</v>
      </c>
      <c r="D3" s="4">
        <v>15</v>
      </c>
      <c r="E3" s="5">
        <f t="shared" ref="E3:E14" si="0">B3*D3</f>
        <v>8076.9000000000005</v>
      </c>
      <c r="F3" s="4">
        <v>51</v>
      </c>
      <c r="G3" s="5">
        <f t="shared" ref="G3:G14" si="1">C3*F3*1.25</f>
        <v>4291.0124999999998</v>
      </c>
      <c r="H3" s="4"/>
      <c r="I3" s="5">
        <f t="shared" ref="I3:I14" si="2">C3*H3*1.3</f>
        <v>0</v>
      </c>
      <c r="J3" s="4"/>
      <c r="K3" s="5">
        <f t="shared" ref="K3:K14" si="3">C3*J3*1.69</f>
        <v>0</v>
      </c>
      <c r="L3" s="4"/>
      <c r="M3" s="5">
        <f t="shared" ref="M3:M14" si="4">C3*L3*0.3</f>
        <v>0</v>
      </c>
      <c r="N3" s="4"/>
      <c r="O3" s="5">
        <f t="shared" ref="O3:O14" si="5">C3*N3*1.69</f>
        <v>0</v>
      </c>
      <c r="P3" s="4"/>
      <c r="Q3" s="5">
        <f t="shared" ref="Q3:Q14" si="6">C3*P3*2</f>
        <v>0</v>
      </c>
      <c r="R3" s="4"/>
      <c r="S3" s="5">
        <f t="shared" ref="S3:S14" si="7">C3*R3*2.3</f>
        <v>0</v>
      </c>
      <c r="T3" s="5">
        <v>1000</v>
      </c>
      <c r="U3" s="6">
        <f>S3+Q3+O3+M3+K3+I3+G3+E3+T3</f>
        <v>13367.9125</v>
      </c>
      <c r="V3" s="4"/>
      <c r="W3" s="4">
        <f t="shared" ref="W3" si="8">C3*V3</f>
        <v>0</v>
      </c>
      <c r="X3" s="4">
        <v>475</v>
      </c>
      <c r="Y3" s="4">
        <f>2367.97*0.25+708.3</f>
        <v>1300.2925</v>
      </c>
      <c r="Z3" s="7">
        <f>U3-W3-X3-Y3</f>
        <v>11592.62</v>
      </c>
    </row>
    <row r="4" spans="1:26" x14ac:dyDescent="0.25">
      <c r="A4" s="3" t="s">
        <v>0</v>
      </c>
      <c r="B4" s="4">
        <v>340.5</v>
      </c>
      <c r="C4" s="4">
        <v>42.56</v>
      </c>
      <c r="D4" s="4">
        <v>13</v>
      </c>
      <c r="E4" s="5">
        <f t="shared" si="0"/>
        <v>4426.5</v>
      </c>
      <c r="F4" s="4">
        <v>5.5</v>
      </c>
      <c r="G4" s="5">
        <f t="shared" si="1"/>
        <v>292.60000000000002</v>
      </c>
      <c r="H4" s="4">
        <v>16</v>
      </c>
      <c r="I4" s="5">
        <f t="shared" si="2"/>
        <v>885.24800000000005</v>
      </c>
      <c r="J4" s="4">
        <v>1.5</v>
      </c>
      <c r="K4" s="5">
        <f t="shared" si="3"/>
        <v>107.8896</v>
      </c>
      <c r="L4" s="4"/>
      <c r="M4" s="5">
        <f t="shared" si="4"/>
        <v>0</v>
      </c>
      <c r="N4" s="4"/>
      <c r="O4" s="5">
        <f t="shared" si="5"/>
        <v>0</v>
      </c>
      <c r="P4" s="4"/>
      <c r="Q4" s="5">
        <f t="shared" si="6"/>
        <v>0</v>
      </c>
      <c r="R4" s="4"/>
      <c r="S4" s="5">
        <f t="shared" si="7"/>
        <v>0</v>
      </c>
      <c r="T4" s="5"/>
      <c r="U4" s="6">
        <f>S4+Q4+O4+M4+K4+I4+G4+E4</f>
        <v>5712.2376000000004</v>
      </c>
      <c r="V4" s="4"/>
      <c r="W4" s="4">
        <f t="shared" ref="W4:W10" si="9">C4*V4</f>
        <v>0</v>
      </c>
      <c r="X4" s="4"/>
      <c r="Y4" s="4"/>
      <c r="Z4" s="7">
        <f t="shared" ref="Z4:Z11" si="10">U4-W4-X4</f>
        <v>5712.2376000000004</v>
      </c>
    </row>
    <row r="5" spans="1:26" x14ac:dyDescent="0.25">
      <c r="A5" s="3" t="s">
        <v>8</v>
      </c>
      <c r="B5" s="4">
        <v>200</v>
      </c>
      <c r="C5" s="4">
        <v>25</v>
      </c>
      <c r="D5" s="4">
        <v>12</v>
      </c>
      <c r="E5" s="5">
        <f t="shared" si="0"/>
        <v>2400</v>
      </c>
      <c r="F5" s="4">
        <v>10</v>
      </c>
      <c r="G5" s="5">
        <f t="shared" si="1"/>
        <v>312.5</v>
      </c>
      <c r="H5" s="4"/>
      <c r="I5" s="5">
        <f t="shared" si="2"/>
        <v>0</v>
      </c>
      <c r="J5" s="4"/>
      <c r="K5" s="5">
        <f t="shared" si="3"/>
        <v>0</v>
      </c>
      <c r="L5" s="4"/>
      <c r="M5" s="5">
        <f t="shared" si="4"/>
        <v>0</v>
      </c>
      <c r="N5" s="4"/>
      <c r="O5" s="5">
        <f t="shared" si="5"/>
        <v>0</v>
      </c>
      <c r="P5" s="4"/>
      <c r="Q5" s="5">
        <f t="shared" si="6"/>
        <v>0</v>
      </c>
      <c r="R5" s="4"/>
      <c r="S5" s="5">
        <f t="shared" si="7"/>
        <v>0</v>
      </c>
      <c r="T5" s="5">
        <f>9+11.4+34.2+13.5+10.5+19.65+27.15+22.2+38.1+8.7+13.5</f>
        <v>207.89999999999998</v>
      </c>
      <c r="U5" s="6">
        <f t="shared" ref="U5:U14" si="11">S5+Q5+O5+M5+K5+I5+G5+E5+T5</f>
        <v>2920.4</v>
      </c>
      <c r="V5" s="4"/>
      <c r="W5" s="4">
        <f t="shared" si="9"/>
        <v>0</v>
      </c>
      <c r="X5" s="4">
        <v>375</v>
      </c>
      <c r="Y5" s="4"/>
      <c r="Z5" s="7">
        <f t="shared" si="10"/>
        <v>2545.4</v>
      </c>
    </row>
    <row r="6" spans="1:26" x14ac:dyDescent="0.25">
      <c r="A6" s="3" t="s">
        <v>9</v>
      </c>
      <c r="B6" s="4">
        <v>200</v>
      </c>
      <c r="C6" s="4">
        <v>25</v>
      </c>
      <c r="D6" s="4">
        <v>13</v>
      </c>
      <c r="E6" s="5">
        <f t="shared" si="0"/>
        <v>2600</v>
      </c>
      <c r="F6" s="4">
        <v>5.5</v>
      </c>
      <c r="G6" s="5">
        <f t="shared" si="1"/>
        <v>171.875</v>
      </c>
      <c r="H6" s="4"/>
      <c r="I6" s="5">
        <f t="shared" si="2"/>
        <v>0</v>
      </c>
      <c r="J6" s="4"/>
      <c r="K6" s="5">
        <f t="shared" si="3"/>
        <v>0</v>
      </c>
      <c r="L6" s="4"/>
      <c r="M6" s="5">
        <f t="shared" si="4"/>
        <v>0</v>
      </c>
      <c r="N6" s="4"/>
      <c r="O6" s="5">
        <f t="shared" si="5"/>
        <v>0</v>
      </c>
      <c r="P6" s="4"/>
      <c r="Q6" s="5">
        <f t="shared" si="6"/>
        <v>0</v>
      </c>
      <c r="R6" s="4"/>
      <c r="S6" s="5">
        <f t="shared" si="7"/>
        <v>0</v>
      </c>
      <c r="T6" s="5">
        <f>11.4+34.2+31.2+51.3+13.2+34.65+31.5+39+26.7+41.1+21.75+30.45+50.4</f>
        <v>416.84999999999997</v>
      </c>
      <c r="U6" s="6">
        <f t="shared" si="11"/>
        <v>3188.7249999999999</v>
      </c>
      <c r="V6" s="4"/>
      <c r="W6" s="4">
        <f t="shared" si="9"/>
        <v>0</v>
      </c>
      <c r="X6" s="4">
        <v>375</v>
      </c>
      <c r="Y6" s="4"/>
      <c r="Z6" s="7">
        <f t="shared" si="10"/>
        <v>2813.7249999999999</v>
      </c>
    </row>
    <row r="7" spans="1:26" x14ac:dyDescent="0.25">
      <c r="A7" s="3" t="s">
        <v>10</v>
      </c>
      <c r="B7" s="4">
        <v>200</v>
      </c>
      <c r="C7" s="4">
        <v>25</v>
      </c>
      <c r="D7" s="4">
        <v>14</v>
      </c>
      <c r="E7" s="5">
        <f t="shared" si="0"/>
        <v>2800</v>
      </c>
      <c r="F7" s="4">
        <v>7.5</v>
      </c>
      <c r="G7" s="5">
        <f t="shared" si="1"/>
        <v>234.375</v>
      </c>
      <c r="H7" s="4"/>
      <c r="I7" s="5">
        <f t="shared" si="2"/>
        <v>0</v>
      </c>
      <c r="J7" s="4"/>
      <c r="K7" s="5">
        <f t="shared" si="3"/>
        <v>0</v>
      </c>
      <c r="L7" s="4"/>
      <c r="M7" s="5">
        <f t="shared" si="4"/>
        <v>0</v>
      </c>
      <c r="N7" s="4"/>
      <c r="O7" s="5">
        <f t="shared" si="5"/>
        <v>0</v>
      </c>
      <c r="P7" s="4"/>
      <c r="Q7" s="5">
        <f t="shared" si="6"/>
        <v>0</v>
      </c>
      <c r="R7" s="4"/>
      <c r="S7" s="5">
        <f t="shared" si="7"/>
        <v>0</v>
      </c>
      <c r="T7" s="5">
        <f>15.9+17.7+39.45+49.65+36.6+16.2+26.25+42.6+38.4+41.1+42.45+22.2+18+20.25</f>
        <v>426.75</v>
      </c>
      <c r="U7" s="6">
        <f t="shared" si="11"/>
        <v>3461.125</v>
      </c>
      <c r="V7" s="4"/>
      <c r="W7" s="4">
        <f t="shared" si="9"/>
        <v>0</v>
      </c>
      <c r="X7" s="4"/>
      <c r="Y7" s="4"/>
      <c r="Z7" s="7">
        <f t="shared" si="10"/>
        <v>3461.125</v>
      </c>
    </row>
    <row r="8" spans="1:26" x14ac:dyDescent="0.25">
      <c r="A8" s="3" t="s">
        <v>11</v>
      </c>
      <c r="B8" s="4">
        <v>200</v>
      </c>
      <c r="C8" s="4">
        <v>25</v>
      </c>
      <c r="D8" s="4">
        <v>12</v>
      </c>
      <c r="E8" s="5">
        <f t="shared" si="0"/>
        <v>2400</v>
      </c>
      <c r="F8" s="4">
        <v>10</v>
      </c>
      <c r="G8" s="5">
        <f t="shared" si="1"/>
        <v>312.5</v>
      </c>
      <c r="H8" s="4"/>
      <c r="I8" s="5">
        <f t="shared" si="2"/>
        <v>0</v>
      </c>
      <c r="J8" s="4"/>
      <c r="K8" s="5">
        <f t="shared" si="3"/>
        <v>0</v>
      </c>
      <c r="L8" s="4"/>
      <c r="M8" s="5">
        <f t="shared" si="4"/>
        <v>0</v>
      </c>
      <c r="N8" s="4"/>
      <c r="O8" s="5">
        <f t="shared" si="5"/>
        <v>0</v>
      </c>
      <c r="P8" s="4"/>
      <c r="Q8" s="5">
        <f t="shared" si="6"/>
        <v>0</v>
      </c>
      <c r="R8" s="4"/>
      <c r="S8" s="5">
        <f t="shared" si="7"/>
        <v>0</v>
      </c>
      <c r="T8" s="5">
        <f>16.5+22.2+47.85+27.6+17.25+15.75+27.75+31.2+40.95+32.7+30.45+26.4</f>
        <v>336.59999999999997</v>
      </c>
      <c r="U8" s="6">
        <f t="shared" si="11"/>
        <v>3049.1</v>
      </c>
      <c r="V8" s="4"/>
      <c r="W8" s="4">
        <f t="shared" si="9"/>
        <v>0</v>
      </c>
      <c r="X8" s="4"/>
      <c r="Y8" s="4"/>
      <c r="Z8" s="7">
        <f t="shared" si="10"/>
        <v>3049.1</v>
      </c>
    </row>
    <row r="9" spans="1:26" x14ac:dyDescent="0.25">
      <c r="A9" s="3" t="s">
        <v>12</v>
      </c>
      <c r="B9" s="4">
        <v>200</v>
      </c>
      <c r="C9" s="4">
        <v>25</v>
      </c>
      <c r="D9" s="4">
        <v>13</v>
      </c>
      <c r="E9" s="5">
        <f t="shared" si="0"/>
        <v>2600</v>
      </c>
      <c r="F9" s="4">
        <v>8</v>
      </c>
      <c r="G9" s="5">
        <f t="shared" si="1"/>
        <v>250</v>
      </c>
      <c r="H9" s="4"/>
      <c r="I9" s="5">
        <f t="shared" si="2"/>
        <v>0</v>
      </c>
      <c r="J9" s="4"/>
      <c r="K9" s="5">
        <f t="shared" si="3"/>
        <v>0</v>
      </c>
      <c r="L9" s="4"/>
      <c r="M9" s="5">
        <f t="shared" si="4"/>
        <v>0</v>
      </c>
      <c r="N9" s="4"/>
      <c r="O9" s="5">
        <f t="shared" si="5"/>
        <v>0</v>
      </c>
      <c r="P9" s="4"/>
      <c r="Q9" s="5">
        <f t="shared" si="6"/>
        <v>0</v>
      </c>
      <c r="R9" s="4"/>
      <c r="S9" s="5">
        <f t="shared" si="7"/>
        <v>0</v>
      </c>
      <c r="T9" s="5">
        <f>13.5+17.7+25.95+42.3+33.6+25.95+48+23.4+31.5+29.4+29.25+26.4+32.4</f>
        <v>379.34999999999991</v>
      </c>
      <c r="U9" s="6">
        <f t="shared" si="11"/>
        <v>3229.35</v>
      </c>
      <c r="V9" s="4"/>
      <c r="W9" s="4">
        <f t="shared" si="9"/>
        <v>0</v>
      </c>
      <c r="X9" s="4">
        <v>375</v>
      </c>
      <c r="Y9" s="4"/>
      <c r="Z9" s="7">
        <f t="shared" si="10"/>
        <v>2854.35</v>
      </c>
    </row>
    <row r="10" spans="1:26" x14ac:dyDescent="0.25">
      <c r="A10" s="3" t="s">
        <v>13</v>
      </c>
      <c r="B10" s="4">
        <v>200</v>
      </c>
      <c r="C10" s="4">
        <v>25</v>
      </c>
      <c r="D10" s="4">
        <v>13</v>
      </c>
      <c r="E10" s="5">
        <f t="shared" si="0"/>
        <v>2600</v>
      </c>
      <c r="F10" s="4">
        <v>5</v>
      </c>
      <c r="G10" s="5">
        <f t="shared" si="1"/>
        <v>156.25</v>
      </c>
      <c r="H10" s="4"/>
      <c r="I10" s="5">
        <f t="shared" si="2"/>
        <v>0</v>
      </c>
      <c r="J10" s="4"/>
      <c r="K10" s="5">
        <f t="shared" si="3"/>
        <v>0</v>
      </c>
      <c r="L10" s="4"/>
      <c r="M10" s="5">
        <f t="shared" si="4"/>
        <v>0</v>
      </c>
      <c r="N10" s="4"/>
      <c r="O10" s="5">
        <f t="shared" si="5"/>
        <v>0</v>
      </c>
      <c r="P10" s="4"/>
      <c r="Q10" s="5">
        <f t="shared" si="6"/>
        <v>0</v>
      </c>
      <c r="R10" s="4"/>
      <c r="S10" s="5">
        <f t="shared" si="7"/>
        <v>0</v>
      </c>
      <c r="T10" s="5">
        <v>334.2</v>
      </c>
      <c r="U10" s="6">
        <f t="shared" si="11"/>
        <v>3090.45</v>
      </c>
      <c r="V10" s="4"/>
      <c r="W10" s="4">
        <f t="shared" si="9"/>
        <v>0</v>
      </c>
      <c r="X10" s="4">
        <v>375</v>
      </c>
      <c r="Y10" s="4"/>
      <c r="Z10" s="7">
        <f t="shared" si="10"/>
        <v>2715.45</v>
      </c>
    </row>
    <row r="11" spans="1:26" x14ac:dyDescent="0.25">
      <c r="A11" s="3" t="s">
        <v>14</v>
      </c>
      <c r="B11" s="4">
        <v>200</v>
      </c>
      <c r="C11" s="4">
        <v>25</v>
      </c>
      <c r="D11" s="4">
        <v>12</v>
      </c>
      <c r="E11" s="5">
        <f t="shared" si="0"/>
        <v>2400</v>
      </c>
      <c r="F11" s="4">
        <v>2.5</v>
      </c>
      <c r="G11" s="5">
        <f t="shared" si="1"/>
        <v>78.125</v>
      </c>
      <c r="H11" s="4"/>
      <c r="I11" s="5">
        <f t="shared" si="2"/>
        <v>0</v>
      </c>
      <c r="J11" s="4"/>
      <c r="K11" s="5">
        <f t="shared" si="3"/>
        <v>0</v>
      </c>
      <c r="L11" s="4"/>
      <c r="M11" s="5">
        <f t="shared" si="4"/>
        <v>0</v>
      </c>
      <c r="N11" s="4"/>
      <c r="O11" s="5">
        <f t="shared" si="5"/>
        <v>0</v>
      </c>
      <c r="P11" s="4"/>
      <c r="Q11" s="5">
        <f t="shared" si="6"/>
        <v>0</v>
      </c>
      <c r="R11" s="4"/>
      <c r="S11" s="5">
        <f t="shared" si="7"/>
        <v>0</v>
      </c>
      <c r="T11" s="5">
        <v>340.35</v>
      </c>
      <c r="U11" s="6">
        <f t="shared" si="11"/>
        <v>2818.4749999999999</v>
      </c>
      <c r="V11" s="4">
        <v>4</v>
      </c>
      <c r="W11" s="4">
        <f>C11*V11</f>
        <v>100</v>
      </c>
      <c r="X11" s="4"/>
      <c r="Y11" s="4"/>
      <c r="Z11" s="7">
        <f t="shared" si="10"/>
        <v>2718.4749999999999</v>
      </c>
    </row>
    <row r="12" spans="1:26" x14ac:dyDescent="0.25">
      <c r="A12" s="3" t="s">
        <v>27</v>
      </c>
      <c r="B12" s="4">
        <v>200</v>
      </c>
      <c r="C12" s="4">
        <v>25</v>
      </c>
      <c r="D12" s="4">
        <v>13</v>
      </c>
      <c r="E12" s="5">
        <f t="shared" si="0"/>
        <v>2600</v>
      </c>
      <c r="F12" s="4">
        <v>3</v>
      </c>
      <c r="G12" s="5">
        <f t="shared" si="1"/>
        <v>93.75</v>
      </c>
      <c r="H12" s="4"/>
      <c r="I12" s="5">
        <f t="shared" si="2"/>
        <v>0</v>
      </c>
      <c r="J12" s="4"/>
      <c r="K12" s="5">
        <f t="shared" si="3"/>
        <v>0</v>
      </c>
      <c r="L12" s="4"/>
      <c r="M12" s="5">
        <f t="shared" si="4"/>
        <v>0</v>
      </c>
      <c r="N12" s="4"/>
      <c r="O12" s="5">
        <f t="shared" si="5"/>
        <v>0</v>
      </c>
      <c r="P12" s="4"/>
      <c r="Q12" s="5">
        <f t="shared" si="6"/>
        <v>0</v>
      </c>
      <c r="R12" s="4"/>
      <c r="S12" s="5">
        <f t="shared" si="7"/>
        <v>0</v>
      </c>
      <c r="T12" s="5">
        <v>388.95</v>
      </c>
      <c r="U12" s="6">
        <f t="shared" si="11"/>
        <v>3082.7</v>
      </c>
      <c r="V12" s="4"/>
      <c r="W12" s="4">
        <f>C12*V12</f>
        <v>0</v>
      </c>
      <c r="X12" s="4">
        <v>375</v>
      </c>
      <c r="Y12" s="4"/>
      <c r="Z12" s="7">
        <f t="shared" ref="Z12" si="12">U12-W12-X12</f>
        <v>2707.7</v>
      </c>
    </row>
    <row r="13" spans="1:26" x14ac:dyDescent="0.25">
      <c r="A13" s="3" t="s">
        <v>28</v>
      </c>
      <c r="B13" s="4">
        <v>200</v>
      </c>
      <c r="C13" s="4">
        <v>25</v>
      </c>
      <c r="D13" s="4">
        <v>12</v>
      </c>
      <c r="E13" s="5">
        <f t="shared" si="0"/>
        <v>2400</v>
      </c>
      <c r="F13" s="4">
        <v>4</v>
      </c>
      <c r="G13" s="5">
        <f t="shared" si="1"/>
        <v>125</v>
      </c>
      <c r="H13" s="4"/>
      <c r="I13" s="5">
        <f t="shared" si="2"/>
        <v>0</v>
      </c>
      <c r="J13" s="4"/>
      <c r="K13" s="5">
        <f t="shared" si="3"/>
        <v>0</v>
      </c>
      <c r="L13" s="4"/>
      <c r="M13" s="5">
        <f t="shared" si="4"/>
        <v>0</v>
      </c>
      <c r="N13" s="4"/>
      <c r="O13" s="5">
        <f t="shared" si="5"/>
        <v>0</v>
      </c>
      <c r="P13" s="4"/>
      <c r="Q13" s="5">
        <f t="shared" si="6"/>
        <v>0</v>
      </c>
      <c r="R13" s="4"/>
      <c r="S13" s="5">
        <f t="shared" si="7"/>
        <v>0</v>
      </c>
      <c r="T13" s="5">
        <v>220.5</v>
      </c>
      <c r="U13" s="6">
        <f t="shared" si="11"/>
        <v>2745.5</v>
      </c>
      <c r="V13" s="4"/>
      <c r="W13" s="4">
        <f>C13*V13</f>
        <v>0</v>
      </c>
      <c r="X13" s="4"/>
      <c r="Y13" s="4"/>
      <c r="Z13" s="7">
        <f t="shared" ref="Z13" si="13">U13-W13-X13</f>
        <v>2745.5</v>
      </c>
    </row>
    <row r="14" spans="1:26" x14ac:dyDescent="0.25">
      <c r="A14" s="3" t="s">
        <v>29</v>
      </c>
      <c r="B14" s="4">
        <v>200</v>
      </c>
      <c r="C14" s="4">
        <v>25</v>
      </c>
      <c r="D14" s="4">
        <v>13</v>
      </c>
      <c r="E14" s="5">
        <f t="shared" si="0"/>
        <v>2600</v>
      </c>
      <c r="F14" s="4">
        <v>3.5</v>
      </c>
      <c r="G14" s="5">
        <f t="shared" si="1"/>
        <v>109.375</v>
      </c>
      <c r="H14" s="4"/>
      <c r="I14" s="5">
        <f t="shared" si="2"/>
        <v>0</v>
      </c>
      <c r="J14" s="4"/>
      <c r="K14" s="5">
        <f t="shared" si="3"/>
        <v>0</v>
      </c>
      <c r="L14" s="4"/>
      <c r="M14" s="5">
        <f t="shared" si="4"/>
        <v>0</v>
      </c>
      <c r="N14" s="4"/>
      <c r="O14" s="5">
        <f t="shared" si="5"/>
        <v>0</v>
      </c>
      <c r="P14" s="4"/>
      <c r="Q14" s="5">
        <f t="shared" si="6"/>
        <v>0</v>
      </c>
      <c r="R14" s="4"/>
      <c r="S14" s="5">
        <f t="shared" si="7"/>
        <v>0</v>
      </c>
      <c r="T14" s="5">
        <v>342.6</v>
      </c>
      <c r="U14" s="6">
        <f t="shared" si="11"/>
        <v>3051.9749999999999</v>
      </c>
      <c r="V14" s="4"/>
      <c r="W14" s="4">
        <f>C14*V14</f>
        <v>0</v>
      </c>
      <c r="X14" s="4">
        <v>375</v>
      </c>
      <c r="Y14" s="4"/>
      <c r="Z14" s="7">
        <f t="shared" ref="Z14" si="14">U14-W14-X14</f>
        <v>2676.9749999999999</v>
      </c>
    </row>
    <row r="19" spans="1:3" x14ac:dyDescent="0.25">
      <c r="A19" t="s">
        <v>33</v>
      </c>
      <c r="B19" s="1">
        <f>14000/26</f>
        <v>538.46153846153845</v>
      </c>
      <c r="C19" s="1" t="s">
        <v>36</v>
      </c>
    </row>
    <row r="20" spans="1:3" x14ac:dyDescent="0.25">
      <c r="A20" t="s">
        <v>34</v>
      </c>
      <c r="B20" s="1">
        <v>340.5</v>
      </c>
      <c r="C20" s="1" t="s">
        <v>35</v>
      </c>
    </row>
  </sheetData>
  <mergeCells count="2">
    <mergeCell ref="V1:X1"/>
    <mergeCell ref="A1:U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NOV 30 SALARY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Carmie</dc:creator>
  <cp:lastModifiedBy>Carmie</cp:lastModifiedBy>
  <dcterms:created xsi:type="dcterms:W3CDTF">2015-11-26T13:01:21Z</dcterms:created>
  <dcterms:modified xsi:type="dcterms:W3CDTF">2015-11-26T16:47:26Z</dcterms:modified>
</cp:coreProperties>
</file>