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" sheetId="2" r:id="rId1"/>
    <sheet name="Matrik Relefansi" sheetId="4" r:id="rId2"/>
  </sheets>
  <definedNames>
    <definedName name="_xlnm.Print_Area" localSheetId="0">RAB!$A$1:$Q$699</definedName>
    <definedName name="_xlnm.Print_Titles" localSheetId="1">'Matrik Relefansi'!$3:$3</definedName>
    <definedName name="_xlnm.Print_Titles" localSheetId="0">RAB!$13:$14</definedName>
  </definedNames>
  <calcPr calcId="145621"/>
</workbook>
</file>

<file path=xl/calcChain.xml><?xml version="1.0" encoding="utf-8"?>
<calcChain xmlns="http://schemas.openxmlformats.org/spreadsheetml/2006/main">
  <c r="P132" i="2" l="1"/>
  <c r="P131" i="2"/>
  <c r="P130" i="2"/>
  <c r="N640" i="2" l="1"/>
  <c r="P640" i="2" s="1"/>
  <c r="N639" i="2"/>
  <c r="P639" i="2" s="1"/>
  <c r="N638" i="2"/>
  <c r="P638" i="2" s="1"/>
  <c r="N637" i="2"/>
  <c r="P637" i="2" s="1"/>
  <c r="N633" i="2"/>
  <c r="P633" i="2" s="1"/>
  <c r="N632" i="2"/>
  <c r="P632" i="2" s="1"/>
  <c r="N631" i="2"/>
  <c r="P631" i="2" s="1"/>
  <c r="N629" i="2"/>
  <c r="P629" i="2" s="1"/>
  <c r="N628" i="2"/>
  <c r="P628" i="2" s="1"/>
  <c r="N627" i="2"/>
  <c r="P627" i="2" s="1"/>
  <c r="N625" i="2"/>
  <c r="P625" i="2" s="1"/>
  <c r="N624" i="2"/>
  <c r="P624" i="2" s="1"/>
  <c r="P623" i="2" s="1"/>
  <c r="N622" i="2"/>
  <c r="P622" i="2" s="1"/>
  <c r="N621" i="2"/>
  <c r="P621" i="2" s="1"/>
  <c r="N620" i="2"/>
  <c r="P620" i="2" s="1"/>
  <c r="N618" i="2"/>
  <c r="P618" i="2" s="1"/>
  <c r="P617" i="2" s="1"/>
  <c r="N614" i="2"/>
  <c r="P614" i="2" s="1"/>
  <c r="N613" i="2"/>
  <c r="P613" i="2" s="1"/>
  <c r="N611" i="2"/>
  <c r="P611" i="2" s="1"/>
  <c r="N610" i="2"/>
  <c r="P610" i="2" s="1"/>
  <c r="N608" i="2"/>
  <c r="P608" i="2" s="1"/>
  <c r="N607" i="2"/>
  <c r="P607" i="2" s="1"/>
  <c r="N606" i="2"/>
  <c r="P606" i="2" s="1"/>
  <c r="N604" i="2"/>
  <c r="P604" i="2" s="1"/>
  <c r="P603" i="2" s="1"/>
  <c r="N600" i="2"/>
  <c r="P600" i="2" s="1"/>
  <c r="N599" i="2"/>
  <c r="P599" i="2" s="1"/>
  <c r="N598" i="2"/>
  <c r="P598" i="2" s="1"/>
  <c r="N597" i="2"/>
  <c r="P597" i="2" s="1"/>
  <c r="N155" i="2"/>
  <c r="P155" i="2" s="1"/>
  <c r="N154" i="2"/>
  <c r="P154" i="2" s="1"/>
  <c r="N153" i="2"/>
  <c r="P153" i="2" s="1"/>
  <c r="N152" i="2"/>
  <c r="P152" i="2" s="1"/>
  <c r="N148" i="2"/>
  <c r="P148" i="2" s="1"/>
  <c r="N147" i="2"/>
  <c r="P147" i="2" s="1"/>
  <c r="P146" i="2" s="1"/>
  <c r="N145" i="2"/>
  <c r="P145" i="2" s="1"/>
  <c r="N144" i="2"/>
  <c r="P144" i="2" s="1"/>
  <c r="N142" i="2"/>
  <c r="P142" i="2" s="1"/>
  <c r="N141" i="2"/>
  <c r="P141" i="2" s="1"/>
  <c r="N140" i="2"/>
  <c r="P140" i="2" s="1"/>
  <c r="N139" i="2"/>
  <c r="P139" i="2" s="1"/>
  <c r="N137" i="2"/>
  <c r="P137" i="2" s="1"/>
  <c r="P136" i="2" s="1"/>
  <c r="P133" i="2"/>
  <c r="P128" i="2" s="1"/>
  <c r="N126" i="2"/>
  <c r="P126" i="2" s="1"/>
  <c r="N125" i="2"/>
  <c r="P125" i="2" s="1"/>
  <c r="N123" i="2"/>
  <c r="P123" i="2" s="1"/>
  <c r="N122" i="2"/>
  <c r="P122" i="2" s="1"/>
  <c r="P121" i="2" s="1"/>
  <c r="N120" i="2"/>
  <c r="P120" i="2" s="1"/>
  <c r="N119" i="2"/>
  <c r="P119" i="2" s="1"/>
  <c r="N118" i="2"/>
  <c r="P118" i="2" s="1"/>
  <c r="N117" i="2"/>
  <c r="P117" i="2" s="1"/>
  <c r="N115" i="2"/>
  <c r="P115" i="2" s="1"/>
  <c r="P114" i="2" s="1"/>
  <c r="N111" i="2"/>
  <c r="P111" i="2" s="1"/>
  <c r="N110" i="2"/>
  <c r="P110" i="2" s="1"/>
  <c r="N109" i="2"/>
  <c r="P109" i="2" s="1"/>
  <c r="N108" i="2"/>
  <c r="P108" i="2" s="1"/>
  <c r="N455" i="2"/>
  <c r="P455" i="2" s="1"/>
  <c r="N454" i="2"/>
  <c r="P454" i="2" s="1"/>
  <c r="N453" i="2"/>
  <c r="P453" i="2" s="1"/>
  <c r="N452" i="2"/>
  <c r="P452" i="2" s="1"/>
  <c r="N448" i="2"/>
  <c r="P448" i="2" s="1"/>
  <c r="N447" i="2"/>
  <c r="P447" i="2" s="1"/>
  <c r="N446" i="2"/>
  <c r="P446" i="2" s="1"/>
  <c r="N444" i="2"/>
  <c r="P444" i="2" s="1"/>
  <c r="N443" i="2"/>
  <c r="P443" i="2" s="1"/>
  <c r="N442" i="2"/>
  <c r="P442" i="2" s="1"/>
  <c r="N440" i="2"/>
  <c r="P440" i="2" s="1"/>
  <c r="N439" i="2"/>
  <c r="P439" i="2" s="1"/>
  <c r="N438" i="2"/>
  <c r="P438" i="2" s="1"/>
  <c r="N436" i="2"/>
  <c r="P436" i="2" s="1"/>
  <c r="N435" i="2"/>
  <c r="P435" i="2" s="1"/>
  <c r="N434" i="2"/>
  <c r="P434" i="2" s="1"/>
  <c r="N432" i="2"/>
  <c r="P432" i="2" s="1"/>
  <c r="N430" i="2"/>
  <c r="P430" i="2" s="1"/>
  <c r="N429" i="2"/>
  <c r="P429" i="2" s="1"/>
  <c r="N428" i="2"/>
  <c r="P428" i="2" s="1"/>
  <c r="N426" i="2"/>
  <c r="P426" i="2" s="1"/>
  <c r="N425" i="2"/>
  <c r="P425" i="2" s="1"/>
  <c r="N423" i="2"/>
  <c r="P423" i="2" s="1"/>
  <c r="N422" i="2"/>
  <c r="P422" i="2" s="1"/>
  <c r="N421" i="2"/>
  <c r="P421" i="2" s="1"/>
  <c r="N420" i="2"/>
  <c r="P420" i="2" s="1"/>
  <c r="N418" i="2"/>
  <c r="P418" i="2" s="1"/>
  <c r="P417" i="2" s="1"/>
  <c r="N412" i="2"/>
  <c r="P412" i="2" s="1"/>
  <c r="N411" i="2"/>
  <c r="P411" i="2" s="1"/>
  <c r="N410" i="2"/>
  <c r="P410" i="2" s="1"/>
  <c r="N409" i="2"/>
  <c r="P409" i="2" s="1"/>
  <c r="N405" i="2"/>
  <c r="P405" i="2" s="1"/>
  <c r="N404" i="2"/>
  <c r="P404" i="2" s="1"/>
  <c r="N403" i="2"/>
  <c r="P403" i="2" s="1"/>
  <c r="N401" i="2"/>
  <c r="P401" i="2" s="1"/>
  <c r="N400" i="2"/>
  <c r="P400" i="2" s="1"/>
  <c r="N399" i="2"/>
  <c r="P399" i="2" s="1"/>
  <c r="N397" i="2"/>
  <c r="P397" i="2" s="1"/>
  <c r="N396" i="2"/>
  <c r="P396" i="2" s="1"/>
  <c r="N394" i="2"/>
  <c r="P394" i="2" s="1"/>
  <c r="N393" i="2"/>
  <c r="P393" i="2" s="1"/>
  <c r="N392" i="2"/>
  <c r="P392" i="2" s="1"/>
  <c r="N390" i="2"/>
  <c r="P390" i="2" s="1"/>
  <c r="P389" i="2" s="1"/>
  <c r="N386" i="2"/>
  <c r="P386" i="2" s="1"/>
  <c r="N385" i="2"/>
  <c r="P385" i="2" s="1"/>
  <c r="N384" i="2"/>
  <c r="P384" i="2" s="1"/>
  <c r="N382" i="2"/>
  <c r="P382" i="2" s="1"/>
  <c r="N381" i="2"/>
  <c r="P381" i="2" s="1"/>
  <c r="N379" i="2"/>
  <c r="P379" i="2" s="1"/>
  <c r="N378" i="2"/>
  <c r="P378" i="2" s="1"/>
  <c r="N377" i="2"/>
  <c r="P377" i="2" s="1"/>
  <c r="N375" i="2"/>
  <c r="P375" i="2" s="1"/>
  <c r="P374" i="2" s="1"/>
  <c r="N371" i="2"/>
  <c r="P371" i="2" s="1"/>
  <c r="N370" i="2"/>
  <c r="P370" i="2" s="1"/>
  <c r="N368" i="2"/>
  <c r="P368" i="2" s="1"/>
  <c r="N367" i="2"/>
  <c r="P367" i="2" s="1"/>
  <c r="N365" i="2"/>
  <c r="P365" i="2" s="1"/>
  <c r="N364" i="2"/>
  <c r="P364" i="2" s="1"/>
  <c r="N363" i="2"/>
  <c r="P363" i="2" s="1"/>
  <c r="N362" i="2"/>
  <c r="P362" i="2" s="1"/>
  <c r="N360" i="2"/>
  <c r="P360" i="2" s="1"/>
  <c r="P359" i="2" s="1"/>
  <c r="N356" i="2"/>
  <c r="P356" i="2" s="1"/>
  <c r="P355" i="2" s="1"/>
  <c r="N354" i="2"/>
  <c r="P354" i="2" s="1"/>
  <c r="N353" i="2"/>
  <c r="P353" i="2" s="1"/>
  <c r="N351" i="2"/>
  <c r="P351" i="2" s="1"/>
  <c r="N350" i="2"/>
  <c r="P350" i="2" s="1"/>
  <c r="N349" i="2"/>
  <c r="P349" i="2" s="1"/>
  <c r="N348" i="2"/>
  <c r="P348" i="2" s="1"/>
  <c r="N346" i="2"/>
  <c r="P346" i="2" s="1"/>
  <c r="P345" i="2" s="1"/>
  <c r="N342" i="2"/>
  <c r="P342" i="2" s="1"/>
  <c r="N341" i="2"/>
  <c r="P341" i="2" s="1"/>
  <c r="N340" i="2"/>
  <c r="P340" i="2" s="1"/>
  <c r="N339" i="2"/>
  <c r="P339" i="2" s="1"/>
  <c r="N333" i="2"/>
  <c r="P333" i="2" s="1"/>
  <c r="N332" i="2"/>
  <c r="P332" i="2" s="1"/>
  <c r="N331" i="2"/>
  <c r="P331" i="2" s="1"/>
  <c r="N330" i="2"/>
  <c r="P330" i="2" s="1"/>
  <c r="N326" i="2"/>
  <c r="P326" i="2" s="1"/>
  <c r="N325" i="2"/>
  <c r="P325" i="2" s="1"/>
  <c r="N324" i="2"/>
  <c r="P324" i="2" s="1"/>
  <c r="N322" i="2"/>
  <c r="P322" i="2" s="1"/>
  <c r="N321" i="2"/>
  <c r="P321" i="2" s="1"/>
  <c r="N320" i="2"/>
  <c r="P320" i="2" s="1"/>
  <c r="N318" i="2"/>
  <c r="P318" i="2" s="1"/>
  <c r="N317" i="2"/>
  <c r="P317" i="2" s="1"/>
  <c r="P316" i="2" s="1"/>
  <c r="N315" i="2"/>
  <c r="P315" i="2" s="1"/>
  <c r="N314" i="2"/>
  <c r="P314" i="2" s="1"/>
  <c r="N313" i="2"/>
  <c r="P313" i="2" s="1"/>
  <c r="N311" i="2"/>
  <c r="P311" i="2" s="1"/>
  <c r="P310" i="2" s="1"/>
  <c r="N307" i="2"/>
  <c r="P307" i="2" s="1"/>
  <c r="N306" i="2"/>
  <c r="P306" i="2" s="1"/>
  <c r="N305" i="2"/>
  <c r="P305" i="2" s="1"/>
  <c r="N303" i="2"/>
  <c r="P303" i="2" s="1"/>
  <c r="N302" i="2"/>
  <c r="P302" i="2" s="1"/>
  <c r="N300" i="2"/>
  <c r="P300" i="2" s="1"/>
  <c r="N299" i="2"/>
  <c r="P299" i="2" s="1"/>
  <c r="N298" i="2"/>
  <c r="P298" i="2" s="1"/>
  <c r="N296" i="2"/>
  <c r="P296" i="2" s="1"/>
  <c r="P295" i="2" s="1"/>
  <c r="N292" i="2"/>
  <c r="P292" i="2" s="1"/>
  <c r="N291" i="2"/>
  <c r="P291" i="2" s="1"/>
  <c r="N289" i="2"/>
  <c r="P289" i="2" s="1"/>
  <c r="N288" i="2"/>
  <c r="P288" i="2" s="1"/>
  <c r="N286" i="2"/>
  <c r="P286" i="2" s="1"/>
  <c r="N285" i="2"/>
  <c r="P285" i="2" s="1"/>
  <c r="N284" i="2"/>
  <c r="P284" i="2" s="1"/>
  <c r="N283" i="2"/>
  <c r="P283" i="2" s="1"/>
  <c r="N281" i="2"/>
  <c r="P281" i="2" s="1"/>
  <c r="P280" i="2" s="1"/>
  <c r="N277" i="2"/>
  <c r="P277" i="2" s="1"/>
  <c r="P276" i="2" s="1"/>
  <c r="N275" i="2"/>
  <c r="P275" i="2" s="1"/>
  <c r="N274" i="2"/>
  <c r="P274" i="2" s="1"/>
  <c r="N272" i="2"/>
  <c r="P272" i="2" s="1"/>
  <c r="N271" i="2"/>
  <c r="P271" i="2" s="1"/>
  <c r="N270" i="2"/>
  <c r="P270" i="2" s="1"/>
  <c r="N269" i="2"/>
  <c r="P269" i="2" s="1"/>
  <c r="N267" i="2"/>
  <c r="P267" i="2" s="1"/>
  <c r="P266" i="2" s="1"/>
  <c r="N263" i="2"/>
  <c r="P263" i="2" s="1"/>
  <c r="N262" i="2"/>
  <c r="P262" i="2" s="1"/>
  <c r="N261" i="2"/>
  <c r="P261" i="2" s="1"/>
  <c r="N260" i="2"/>
  <c r="P260" i="2" s="1"/>
  <c r="N254" i="2"/>
  <c r="P254" i="2" s="1"/>
  <c r="N253" i="2"/>
  <c r="P253" i="2" s="1"/>
  <c r="N252" i="2"/>
  <c r="P252" i="2" s="1"/>
  <c r="N251" i="2"/>
  <c r="P251" i="2" s="1"/>
  <c r="N247" i="2"/>
  <c r="P247" i="2" s="1"/>
  <c r="N246" i="2"/>
  <c r="P246" i="2" s="1"/>
  <c r="N245" i="2"/>
  <c r="P245" i="2" s="1"/>
  <c r="N243" i="2"/>
  <c r="P243" i="2" s="1"/>
  <c r="N242" i="2"/>
  <c r="P242" i="2" s="1"/>
  <c r="N241" i="2"/>
  <c r="P241" i="2" s="1"/>
  <c r="N239" i="2"/>
  <c r="P239" i="2" s="1"/>
  <c r="N238" i="2"/>
  <c r="P238" i="2" s="1"/>
  <c r="N236" i="2"/>
  <c r="P236" i="2" s="1"/>
  <c r="N235" i="2"/>
  <c r="P235" i="2" s="1"/>
  <c r="N234" i="2"/>
  <c r="P234" i="2" s="1"/>
  <c r="N232" i="2"/>
  <c r="P232" i="2" s="1"/>
  <c r="P231" i="2" s="1"/>
  <c r="N228" i="2"/>
  <c r="P228" i="2" s="1"/>
  <c r="N227" i="2"/>
  <c r="P227" i="2" s="1"/>
  <c r="N226" i="2"/>
  <c r="P226" i="2" s="1"/>
  <c r="N225" i="2"/>
  <c r="P225" i="2" s="1"/>
  <c r="N223" i="2"/>
  <c r="P223" i="2" s="1"/>
  <c r="N222" i="2"/>
  <c r="P222" i="2" s="1"/>
  <c r="N220" i="2"/>
  <c r="P220" i="2" s="1"/>
  <c r="N219" i="2"/>
  <c r="P219" i="2" s="1"/>
  <c r="N218" i="2"/>
  <c r="P218" i="2" s="1"/>
  <c r="N217" i="2"/>
  <c r="P217" i="2" s="1"/>
  <c r="N215" i="2"/>
  <c r="P215" i="2" s="1"/>
  <c r="P214" i="2" s="1"/>
  <c r="N211" i="2"/>
  <c r="P211" i="2" s="1"/>
  <c r="P210" i="2" s="1"/>
  <c r="N209" i="2"/>
  <c r="P209" i="2" s="1"/>
  <c r="N208" i="2"/>
  <c r="P208" i="2" s="1"/>
  <c r="N207" i="2"/>
  <c r="P207" i="2" s="1"/>
  <c r="N206" i="2"/>
  <c r="P206" i="2" s="1"/>
  <c r="P626" i="2" l="1"/>
  <c r="P605" i="2"/>
  <c r="P151" i="2"/>
  <c r="P150" i="2" s="1"/>
  <c r="P636" i="2"/>
  <c r="P635" i="2" s="1"/>
  <c r="P612" i="2"/>
  <c r="P609" i="2"/>
  <c r="P619" i="2"/>
  <c r="P616" i="2" s="1"/>
  <c r="P630" i="2"/>
  <c r="P233" i="2"/>
  <c r="P244" i="2"/>
  <c r="P596" i="2"/>
  <c r="P595" i="2" s="1"/>
  <c r="P369" i="2"/>
  <c r="P380" i="2"/>
  <c r="P383" i="2"/>
  <c r="P402" i="2"/>
  <c r="P424" i="2"/>
  <c r="P419" i="2"/>
  <c r="P319" i="2"/>
  <c r="P301" i="2"/>
  <c r="P451" i="2"/>
  <c r="P450" i="2" s="1"/>
  <c r="P138" i="2"/>
  <c r="P304" i="2"/>
  <c r="P124" i="2"/>
  <c r="P391" i="2"/>
  <c r="P427" i="2"/>
  <c r="P107" i="2"/>
  <c r="P106" i="2" s="1"/>
  <c r="P143" i="2"/>
  <c r="P116" i="2"/>
  <c r="P408" i="2"/>
  <c r="P407" i="2" s="1"/>
  <c r="P445" i="2"/>
  <c r="P366" i="2"/>
  <c r="P376" i="2"/>
  <c r="P373" i="2" s="1"/>
  <c r="P268" i="2"/>
  <c r="P297" i="2"/>
  <c r="P312" i="2"/>
  <c r="P329" i="2"/>
  <c r="P328" i="2" s="1"/>
  <c r="P205" i="2"/>
  <c r="P204" i="2" s="1"/>
  <c r="P216" i="2"/>
  <c r="P221" i="2"/>
  <c r="P224" i="2"/>
  <c r="P237" i="2"/>
  <c r="P240" i="2"/>
  <c r="P250" i="2"/>
  <c r="P249" i="2" s="1"/>
  <c r="P259" i="2"/>
  <c r="P258" i="2" s="1"/>
  <c r="P273" i="2"/>
  <c r="P265" i="2" s="1"/>
  <c r="P282" i="2"/>
  <c r="P287" i="2"/>
  <c r="P290" i="2"/>
  <c r="P323" i="2"/>
  <c r="P338" i="2"/>
  <c r="P337" i="2" s="1"/>
  <c r="P347" i="2"/>
  <c r="P352" i="2"/>
  <c r="P361" i="2"/>
  <c r="P395" i="2"/>
  <c r="P398" i="2"/>
  <c r="P431" i="2"/>
  <c r="P135" i="2" l="1"/>
  <c r="P602" i="2"/>
  <c r="P593" i="2" s="1"/>
  <c r="K45" i="4" s="1"/>
  <c r="P113" i="2"/>
  <c r="P358" i="2"/>
  <c r="P309" i="2"/>
  <c r="P294" i="2"/>
  <c r="P388" i="2"/>
  <c r="P344" i="2"/>
  <c r="P230" i="2"/>
  <c r="P416" i="2"/>
  <c r="P414" i="2" s="1"/>
  <c r="K33" i="4" s="1"/>
  <c r="P279" i="2"/>
  <c r="P213" i="2"/>
  <c r="P104" i="2" l="1"/>
  <c r="K10" i="4" s="1"/>
  <c r="P202" i="2"/>
  <c r="P335" i="2"/>
  <c r="K27" i="4" s="1"/>
  <c r="P256" i="2"/>
  <c r="K21" i="4" s="1"/>
  <c r="K17" i="4"/>
  <c r="P200" i="2" l="1"/>
  <c r="N676" i="2"/>
  <c r="P676" i="2" s="1"/>
  <c r="N675" i="2"/>
  <c r="P675" i="2" s="1"/>
  <c r="N674" i="2"/>
  <c r="P674" i="2" s="1"/>
  <c r="N672" i="2"/>
  <c r="P672" i="2" s="1"/>
  <c r="N671" i="2"/>
  <c r="P671" i="2" s="1"/>
  <c r="N670" i="2"/>
  <c r="P670" i="2" s="1"/>
  <c r="N668" i="2"/>
  <c r="P668" i="2" s="1"/>
  <c r="N667" i="2"/>
  <c r="P667" i="2" s="1"/>
  <c r="N666" i="2"/>
  <c r="P666" i="2" s="1"/>
  <c r="N664" i="2"/>
  <c r="P664" i="2" s="1"/>
  <c r="N663" i="2"/>
  <c r="P663" i="2" s="1"/>
  <c r="N662" i="2"/>
  <c r="P662" i="2" s="1"/>
  <c r="N660" i="2"/>
  <c r="P660" i="2" s="1"/>
  <c r="N658" i="2"/>
  <c r="P658" i="2" s="1"/>
  <c r="N657" i="2"/>
  <c r="P657" i="2" s="1"/>
  <c r="N656" i="2"/>
  <c r="P656" i="2" s="1"/>
  <c r="N654" i="2"/>
  <c r="P654" i="2" s="1"/>
  <c r="N653" i="2"/>
  <c r="P653" i="2" s="1"/>
  <c r="N651" i="2"/>
  <c r="P651" i="2" s="1"/>
  <c r="N650" i="2"/>
  <c r="P650" i="2" s="1"/>
  <c r="N649" i="2"/>
  <c r="P649" i="2" s="1"/>
  <c r="N648" i="2"/>
  <c r="P648" i="2" s="1"/>
  <c r="N646" i="2"/>
  <c r="P646" i="2" s="1"/>
  <c r="P645" i="2" s="1"/>
  <c r="N591" i="2"/>
  <c r="P591" i="2" s="1"/>
  <c r="N590" i="2"/>
  <c r="P590" i="2" s="1"/>
  <c r="N589" i="2"/>
  <c r="P589" i="2" s="1"/>
  <c r="N588" i="2"/>
  <c r="P588" i="2" s="1"/>
  <c r="P659" i="2" l="1"/>
  <c r="P652" i="2"/>
  <c r="P673" i="2"/>
  <c r="P647" i="2"/>
  <c r="P587" i="2"/>
  <c r="P586" i="2" s="1"/>
  <c r="P655" i="2"/>
  <c r="N567" i="2"/>
  <c r="P567" i="2" s="1"/>
  <c r="P566" i="2" s="1"/>
  <c r="N565" i="2"/>
  <c r="P565" i="2" s="1"/>
  <c r="N564" i="2"/>
  <c r="P564" i="2" s="1"/>
  <c r="N563" i="2"/>
  <c r="P563" i="2" s="1"/>
  <c r="N561" i="2"/>
  <c r="P561" i="2" s="1"/>
  <c r="N560" i="2"/>
  <c r="P560" i="2" s="1"/>
  <c r="N559" i="2"/>
  <c r="P559" i="2" s="1"/>
  <c r="N556" i="2"/>
  <c r="P556" i="2" s="1"/>
  <c r="N555" i="2"/>
  <c r="P555" i="2" s="1"/>
  <c r="N553" i="2"/>
  <c r="P553" i="2" s="1"/>
  <c r="P552" i="2" s="1"/>
  <c r="N551" i="2"/>
  <c r="P551" i="2" s="1"/>
  <c r="P550" i="2" s="1"/>
  <c r="N549" i="2"/>
  <c r="P549" i="2" s="1"/>
  <c r="P548" i="2" s="1"/>
  <c r="N545" i="2"/>
  <c r="P545" i="2" s="1"/>
  <c r="N544" i="2"/>
  <c r="P544" i="2" s="1"/>
  <c r="N543" i="2"/>
  <c r="P543" i="2" s="1"/>
  <c r="N542" i="2"/>
  <c r="P542" i="2" s="1"/>
  <c r="N529" i="2"/>
  <c r="P529" i="2" s="1"/>
  <c r="N528" i="2"/>
  <c r="P528" i="2" s="1"/>
  <c r="N527" i="2"/>
  <c r="P527" i="2" s="1"/>
  <c r="N525" i="2"/>
  <c r="P525" i="2" s="1"/>
  <c r="N524" i="2"/>
  <c r="P524" i="2" s="1"/>
  <c r="N523" i="2"/>
  <c r="P523" i="2" s="1"/>
  <c r="N521" i="2"/>
  <c r="P521" i="2" s="1"/>
  <c r="N520" i="2"/>
  <c r="P520" i="2" s="1"/>
  <c r="N518" i="2"/>
  <c r="P518" i="2" s="1"/>
  <c r="N517" i="2"/>
  <c r="P517" i="2" s="1"/>
  <c r="N516" i="2"/>
  <c r="P516" i="2" s="1"/>
  <c r="N514" i="2"/>
  <c r="P514" i="2" s="1"/>
  <c r="P513" i="2" s="1"/>
  <c r="N495" i="2"/>
  <c r="N493" i="2"/>
  <c r="N492" i="2"/>
  <c r="N490" i="2"/>
  <c r="N489" i="2"/>
  <c r="N488" i="2"/>
  <c r="N487" i="2"/>
  <c r="N485" i="2"/>
  <c r="N481" i="2"/>
  <c r="P481" i="2" s="1"/>
  <c r="P480" i="2" s="1"/>
  <c r="N479" i="2"/>
  <c r="P479" i="2" s="1"/>
  <c r="N478" i="2"/>
  <c r="P478" i="2" s="1"/>
  <c r="N476" i="2"/>
  <c r="P476" i="2" s="1"/>
  <c r="N475" i="2"/>
  <c r="P475" i="2" s="1"/>
  <c r="N474" i="2"/>
  <c r="P474" i="2" s="1"/>
  <c r="N473" i="2"/>
  <c r="P473" i="2" s="1"/>
  <c r="N471" i="2"/>
  <c r="P471" i="2" s="1"/>
  <c r="P470" i="2" s="1"/>
  <c r="N466" i="2"/>
  <c r="P466" i="2" s="1"/>
  <c r="N465" i="2"/>
  <c r="P465" i="2" s="1"/>
  <c r="N464" i="2"/>
  <c r="P464" i="2" s="1"/>
  <c r="N95" i="2"/>
  <c r="P95" i="2" s="1"/>
  <c r="N94" i="2"/>
  <c r="P94" i="2" s="1"/>
  <c r="N93" i="2"/>
  <c r="P93" i="2" s="1"/>
  <c r="N91" i="2"/>
  <c r="P91" i="2" s="1"/>
  <c r="N90" i="2"/>
  <c r="P90" i="2" s="1"/>
  <c r="N89" i="2"/>
  <c r="P89" i="2" s="1"/>
  <c r="N87" i="2"/>
  <c r="P87" i="2" s="1"/>
  <c r="N86" i="2"/>
  <c r="P86" i="2" s="1"/>
  <c r="N84" i="2"/>
  <c r="P84" i="2" s="1"/>
  <c r="N83" i="2"/>
  <c r="P83" i="2" s="1"/>
  <c r="N82" i="2"/>
  <c r="P82" i="2" s="1"/>
  <c r="N80" i="2"/>
  <c r="P80" i="2" s="1"/>
  <c r="P79" i="2" s="1"/>
  <c r="P92" i="2" l="1"/>
  <c r="P85" i="2"/>
  <c r="P472" i="2"/>
  <c r="P477" i="2"/>
  <c r="P526" i="2"/>
  <c r="P88" i="2"/>
  <c r="P81" i="2"/>
  <c r="P78" i="2" s="1"/>
  <c r="P644" i="2"/>
  <c r="P557" i="2"/>
  <c r="P519" i="2"/>
  <c r="P541" i="2"/>
  <c r="P515" i="2"/>
  <c r="P554" i="2"/>
  <c r="P522" i="2"/>
  <c r="P540" i="2"/>
  <c r="P469" i="2" l="1"/>
  <c r="P547" i="2"/>
  <c r="P512" i="2"/>
  <c r="N24" i="2"/>
  <c r="P24" i="2" s="1"/>
  <c r="N23" i="2"/>
  <c r="P23" i="2" s="1"/>
  <c r="N22" i="2"/>
  <c r="P22" i="2" s="1"/>
  <c r="N683" i="2" l="1"/>
  <c r="P683" i="2" s="1"/>
  <c r="N682" i="2"/>
  <c r="P682" i="2" s="1"/>
  <c r="N681" i="2"/>
  <c r="P681" i="2" s="1"/>
  <c r="N680" i="2"/>
  <c r="P680" i="2" s="1"/>
  <c r="N584" i="2"/>
  <c r="P584" i="2" s="1"/>
  <c r="N583" i="2"/>
  <c r="P583" i="2" s="1"/>
  <c r="N582" i="2"/>
  <c r="P582" i="2" s="1"/>
  <c r="N581" i="2"/>
  <c r="P581" i="2" s="1"/>
  <c r="N579" i="2"/>
  <c r="P579" i="2" s="1"/>
  <c r="N578" i="2"/>
  <c r="P578" i="2" s="1"/>
  <c r="N576" i="2"/>
  <c r="P576" i="2" s="1"/>
  <c r="N575" i="2"/>
  <c r="P575" i="2" s="1"/>
  <c r="N574" i="2"/>
  <c r="P574" i="2" s="1"/>
  <c r="N573" i="2"/>
  <c r="P573" i="2" s="1"/>
  <c r="N571" i="2"/>
  <c r="P571" i="2" s="1"/>
  <c r="P570" i="2" s="1"/>
  <c r="N47" i="2"/>
  <c r="P47" i="2" s="1"/>
  <c r="P46" i="2" s="1"/>
  <c r="N45" i="2"/>
  <c r="P45" i="2" s="1"/>
  <c r="N44" i="2"/>
  <c r="P44" i="2" s="1"/>
  <c r="N43" i="2"/>
  <c r="P43" i="2" s="1"/>
  <c r="N41" i="2"/>
  <c r="P41" i="2" s="1"/>
  <c r="N40" i="2"/>
  <c r="P40" i="2" s="1"/>
  <c r="N39" i="2"/>
  <c r="P39" i="2" s="1"/>
  <c r="N36" i="2"/>
  <c r="P36" i="2" s="1"/>
  <c r="N35" i="2"/>
  <c r="P35" i="2" s="1"/>
  <c r="N33" i="2"/>
  <c r="P33" i="2" s="1"/>
  <c r="P32" i="2" s="1"/>
  <c r="N31" i="2"/>
  <c r="P31" i="2" s="1"/>
  <c r="P30" i="2" s="1"/>
  <c r="N29" i="2"/>
  <c r="P29" i="2" s="1"/>
  <c r="P28" i="2" s="1"/>
  <c r="N536" i="2"/>
  <c r="P536" i="2" s="1"/>
  <c r="N535" i="2"/>
  <c r="P535" i="2" s="1"/>
  <c r="N534" i="2"/>
  <c r="P534" i="2" s="1"/>
  <c r="N533" i="2"/>
  <c r="P533" i="2" s="1"/>
  <c r="N510" i="2"/>
  <c r="P510" i="2" s="1"/>
  <c r="N509" i="2"/>
  <c r="P509" i="2" s="1"/>
  <c r="N508" i="2"/>
  <c r="P508" i="2" s="1"/>
  <c r="N506" i="2"/>
  <c r="P506" i="2" s="1"/>
  <c r="N505" i="2"/>
  <c r="P505" i="2" s="1"/>
  <c r="N503" i="2"/>
  <c r="P503" i="2" s="1"/>
  <c r="N502" i="2"/>
  <c r="P502" i="2" s="1"/>
  <c r="N501" i="2"/>
  <c r="P501" i="2" s="1"/>
  <c r="N499" i="2"/>
  <c r="P499" i="2" s="1"/>
  <c r="P498" i="2" s="1"/>
  <c r="P495" i="2"/>
  <c r="P494" i="2" s="1"/>
  <c r="P493" i="2"/>
  <c r="P492" i="2"/>
  <c r="P490" i="2"/>
  <c r="P489" i="2"/>
  <c r="P488" i="2"/>
  <c r="P487" i="2"/>
  <c r="P485" i="2"/>
  <c r="P484" i="2" s="1"/>
  <c r="N467" i="2"/>
  <c r="P467" i="2" s="1"/>
  <c r="P463" i="2" s="1"/>
  <c r="P462" i="2" s="1"/>
  <c r="N198" i="2"/>
  <c r="P198" i="2" s="1"/>
  <c r="N197" i="2"/>
  <c r="P197" i="2" s="1"/>
  <c r="N196" i="2"/>
  <c r="P196" i="2" s="1"/>
  <c r="N195" i="2"/>
  <c r="P195" i="2" s="1"/>
  <c r="N191" i="2"/>
  <c r="P191" i="2" s="1"/>
  <c r="N190" i="2"/>
  <c r="P190" i="2" s="1"/>
  <c r="N189" i="2"/>
  <c r="P189" i="2" s="1"/>
  <c r="N187" i="2"/>
  <c r="P187" i="2" s="1"/>
  <c r="N186" i="2"/>
  <c r="P186" i="2" s="1"/>
  <c r="N185" i="2"/>
  <c r="P185" i="2" s="1"/>
  <c r="N183" i="2"/>
  <c r="P183" i="2" s="1"/>
  <c r="N182" i="2"/>
  <c r="P182" i="2" s="1"/>
  <c r="N181" i="2"/>
  <c r="P181" i="2" s="1"/>
  <c r="N179" i="2"/>
  <c r="P179" i="2" s="1"/>
  <c r="N178" i="2"/>
  <c r="P178" i="2" s="1"/>
  <c r="N177" i="2"/>
  <c r="P177" i="2" s="1"/>
  <c r="N175" i="2"/>
  <c r="P175" i="2" s="1"/>
  <c r="N173" i="2"/>
  <c r="P173" i="2" s="1"/>
  <c r="N172" i="2"/>
  <c r="P172" i="2" s="1"/>
  <c r="N171" i="2"/>
  <c r="P171" i="2" s="1"/>
  <c r="N169" i="2"/>
  <c r="P169" i="2" s="1"/>
  <c r="N168" i="2"/>
  <c r="P168" i="2" s="1"/>
  <c r="N166" i="2"/>
  <c r="P166" i="2" s="1"/>
  <c r="N165" i="2"/>
  <c r="P165" i="2" s="1"/>
  <c r="N164" i="2"/>
  <c r="P164" i="2" s="1"/>
  <c r="N163" i="2"/>
  <c r="P163" i="2" s="1"/>
  <c r="N161" i="2"/>
  <c r="P161" i="2" s="1"/>
  <c r="P160" i="2" s="1"/>
  <c r="N102" i="2"/>
  <c r="P102" i="2" s="1"/>
  <c r="N101" i="2"/>
  <c r="P101" i="2" s="1"/>
  <c r="N100" i="2"/>
  <c r="P100" i="2" s="1"/>
  <c r="N99" i="2"/>
  <c r="P99" i="2" s="1"/>
  <c r="N76" i="2"/>
  <c r="P76" i="2" s="1"/>
  <c r="N75" i="2"/>
  <c r="P75" i="2" s="1"/>
  <c r="N74" i="2"/>
  <c r="P74" i="2" s="1"/>
  <c r="N72" i="2"/>
  <c r="P72" i="2" s="1"/>
  <c r="N71" i="2"/>
  <c r="P71" i="2" s="1"/>
  <c r="N69" i="2"/>
  <c r="P69" i="2" s="1"/>
  <c r="N68" i="2"/>
  <c r="P68" i="2" s="1"/>
  <c r="N67" i="2"/>
  <c r="P67" i="2" s="1"/>
  <c r="N65" i="2"/>
  <c r="P65" i="2" s="1"/>
  <c r="P64" i="2" s="1"/>
  <c r="N61" i="2"/>
  <c r="P61" i="2" s="1"/>
  <c r="P60" i="2" s="1"/>
  <c r="N59" i="2"/>
  <c r="P59" i="2" s="1"/>
  <c r="N58" i="2"/>
  <c r="P58" i="2" s="1"/>
  <c r="N56" i="2"/>
  <c r="P56" i="2" s="1"/>
  <c r="N55" i="2"/>
  <c r="P55" i="2" s="1"/>
  <c r="N54" i="2"/>
  <c r="P54" i="2" s="1"/>
  <c r="N53" i="2"/>
  <c r="P53" i="2" s="1"/>
  <c r="N51" i="2"/>
  <c r="P51" i="2" s="1"/>
  <c r="P50" i="2" s="1"/>
  <c r="N25" i="2"/>
  <c r="P25" i="2" s="1"/>
  <c r="P21" i="2" s="1"/>
  <c r="P70" i="2" l="1"/>
  <c r="P73" i="2"/>
  <c r="P162" i="2"/>
  <c r="P167" i="2"/>
  <c r="P486" i="2"/>
  <c r="P491" i="2"/>
  <c r="P52" i="2"/>
  <c r="P66" i="2"/>
  <c r="P63" i="2" s="1"/>
  <c r="P98" i="2"/>
  <c r="P97" i="2" s="1"/>
  <c r="P188" i="2"/>
  <c r="P34" i="2"/>
  <c r="P580" i="2"/>
  <c r="P37" i="2"/>
  <c r="P170" i="2"/>
  <c r="P57" i="2"/>
  <c r="P174" i="2"/>
  <c r="P577" i="2"/>
  <c r="P20" i="2"/>
  <c r="P500" i="2"/>
  <c r="P507" i="2"/>
  <c r="P194" i="2"/>
  <c r="P193" i="2" s="1"/>
  <c r="P572" i="2"/>
  <c r="P504" i="2"/>
  <c r="P532" i="2"/>
  <c r="P531" i="2" s="1"/>
  <c r="P679" i="2"/>
  <c r="P678" i="2" s="1"/>
  <c r="P642" i="2" s="1"/>
  <c r="P483" i="2" l="1"/>
  <c r="K49" i="4"/>
  <c r="P27" i="2"/>
  <c r="R38" i="2"/>
  <c r="R40" i="2" s="1"/>
  <c r="P159" i="2"/>
  <c r="P157" i="2" s="1"/>
  <c r="P49" i="2"/>
  <c r="P497" i="2"/>
  <c r="P460" i="2" s="1"/>
  <c r="P569" i="2"/>
  <c r="P538" i="2" s="1"/>
  <c r="P458" i="2" l="1"/>
  <c r="P18" i="2"/>
  <c r="K4" i="4" s="1"/>
  <c r="K35" i="4"/>
  <c r="K15" i="4"/>
  <c r="K41" i="4"/>
  <c r="P16" i="2" l="1"/>
  <c r="P685" i="2" s="1"/>
  <c r="E10" i="2" s="1"/>
  <c r="K1" i="4"/>
</calcChain>
</file>

<file path=xl/sharedStrings.xml><?xml version="1.0" encoding="utf-8"?>
<sst xmlns="http://schemas.openxmlformats.org/spreadsheetml/2006/main" count="2170" uniqueCount="180">
  <si>
    <t>RENCANA ANGGARAN BELANJA</t>
  </si>
  <si>
    <t>Kementerian Negara / Lembaga</t>
  </si>
  <si>
    <t>:</t>
  </si>
  <si>
    <t xml:space="preserve">  Kementerian Kesehatan RI</t>
  </si>
  <si>
    <t>Unit Eselon II / Satker</t>
  </si>
  <si>
    <t xml:space="preserve">  Pusat Perencanaan dan Pendayagunaan SDM Kesehatan</t>
  </si>
  <si>
    <t>Kegiatan</t>
  </si>
  <si>
    <t xml:space="preserve">  Perencanaan dan Pendayagunaan SDM Kesehatan</t>
  </si>
  <si>
    <t>Keluaran (Output)</t>
  </si>
  <si>
    <t xml:space="preserve">  Dokumen Pendayagunaan SDM Kesehatan Dalam Negeri</t>
  </si>
  <si>
    <t>Volume</t>
  </si>
  <si>
    <t>Satuan Ukur</t>
  </si>
  <si>
    <t xml:space="preserve">  Dokumen</t>
  </si>
  <si>
    <t>Alokasi Dana</t>
  </si>
  <si>
    <t>Kode</t>
  </si>
  <si>
    <t>Uraian Suboutput/Komponen/ Subkomponen/detil</t>
  </si>
  <si>
    <t>Volume Sub Output</t>
  </si>
  <si>
    <t>Jenis Komponen</t>
  </si>
  <si>
    <t>Rincian Perhitungan</t>
  </si>
  <si>
    <t>Harga Satuan</t>
  </si>
  <si>
    <t>Jumlah Biaya</t>
  </si>
  <si>
    <t>Utama/Pendukung</t>
  </si>
  <si>
    <t>Jml</t>
  </si>
  <si>
    <t>DOKUMEN PERENCANAAN DISTRIBUSI SDM KESEHATAN DALAM NEGERI</t>
  </si>
  <si>
    <t>011</t>
  </si>
  <si>
    <t>Pendukung</t>
  </si>
  <si>
    <t>A</t>
  </si>
  <si>
    <t>Rapat Persiapan</t>
  </si>
  <si>
    <t>Belanja Bahan</t>
  </si>
  <si>
    <t>Makan &amp; Snack</t>
  </si>
  <si>
    <t>or</t>
  </si>
  <si>
    <t>x</t>
  </si>
  <si>
    <t>pt</t>
  </si>
  <si>
    <t>hr</t>
  </si>
  <si>
    <t>B</t>
  </si>
  <si>
    <t>Belanja Pengiriman Surat Dinas Pos Pusat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</si>
  <si>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</si>
  <si>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</si>
  <si>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</si>
  <si>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</si>
  <si>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</si>
  <si>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</si>
  <si>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</si>
  <si>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</si>
  <si>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524114</t>
  </si>
  <si>
    <t>Belanja Perjalanan Dinas Paket Meeting Dalam Kota</t>
  </si>
  <si>
    <t xml:space="preserve">Transport Lokal </t>
  </si>
  <si>
    <t>tr</t>
  </si>
  <si>
    <t>kl</t>
  </si>
  <si>
    <t>C</t>
  </si>
  <si>
    <t>D</t>
  </si>
  <si>
    <t>Penyusunan Laporan</t>
  </si>
  <si>
    <t>012</t>
  </si>
  <si>
    <t>Utama</t>
  </si>
  <si>
    <t>Pembahasan</t>
  </si>
  <si>
    <t xml:space="preserve">Paket Fullday </t>
  </si>
  <si>
    <t xml:space="preserve">Uang Saku </t>
  </si>
  <si>
    <t>013</t>
  </si>
  <si>
    <t>KOORDINASI/KONSULTASI TERKAIT PERENCANAAN DISTRIBUSI SDMK DALAM NEGERI</t>
  </si>
  <si>
    <t>Pertemuan Koordinasi/Konsultasi dengan Stakeholder</t>
  </si>
  <si>
    <t>Biaya Perjalanan Biasa</t>
  </si>
  <si>
    <t xml:space="preserve">Transport </t>
  </si>
  <si>
    <t>Uang harian</t>
  </si>
  <si>
    <t>Penginapan</t>
  </si>
  <si>
    <t>Transport dalam kota</t>
  </si>
  <si>
    <t>Rapat Fullday Koordinasi/Konsultasi Distribusi Dalam Kota</t>
  </si>
  <si>
    <t xml:space="preserve">Pertemuan Fullday dalam kota </t>
  </si>
  <si>
    <t xml:space="preserve">Pertemuan Fullboard dalam kota </t>
  </si>
  <si>
    <t>Belanja Perjalanan Dinas Paket Meeting Luar Kota</t>
  </si>
  <si>
    <t>Paket Fullboard</t>
  </si>
  <si>
    <t>Transport</t>
  </si>
  <si>
    <t>Belanja Barang Non Operasional Lainnya</t>
  </si>
  <si>
    <t>Biaya Penyelenggaraaan</t>
  </si>
  <si>
    <t>lok</t>
  </si>
  <si>
    <t>Transport ke propinsi</t>
  </si>
  <si>
    <t>Transport Lokal Rapat di Kantor</t>
  </si>
  <si>
    <t>Kepala Bidang Pendayagunaan</t>
  </si>
  <si>
    <t>SDM Kesehatan Dalam Negeri</t>
  </si>
  <si>
    <t>Purwani Eko Prihatin, SKM, M.Kes, M.Ed</t>
  </si>
  <si>
    <t>NIP 196107231985032001</t>
  </si>
  <si>
    <t>Tabel Identifikasi/Evaluasi IKK dan Output</t>
  </si>
  <si>
    <t>No</t>
  </si>
  <si>
    <t>Kegiatan /IKK (Dalam Renstra /Renja/RKP)</t>
  </si>
  <si>
    <t>Output Eksisting dalam Aplikasi RKAKL</t>
  </si>
  <si>
    <t>Sub Output</t>
  </si>
  <si>
    <t>Komponen</t>
  </si>
  <si>
    <t>Sub Komponen</t>
  </si>
  <si>
    <t>Status</t>
  </si>
  <si>
    <t>Ket</t>
  </si>
  <si>
    <t>Pertemuan Koordinasi / Konsultasi dengan Stakeholder</t>
  </si>
  <si>
    <t>Penyempurnaan Pedoman Distribusi Nakes di DTPK</t>
  </si>
  <si>
    <t>DOKUMEN PEMANTAUAN DISTRIBUSI SDM KESEHATAN DALAM NEGERI</t>
  </si>
  <si>
    <t>Penyusunan Pedoman Pemantauan Pemenuhan SDM Kesehatan</t>
  </si>
  <si>
    <t>Pelaksanaan Pemantauan Pemenuhan Nakes di Fasyankes</t>
  </si>
  <si>
    <t>Koordinasi / Konsultasi Terkait Pemantauan Distribusi SDM Kesehatan Dalam Negeri</t>
  </si>
  <si>
    <t>Seminar</t>
  </si>
  <si>
    <t>Kajian Literatur</t>
  </si>
  <si>
    <t>Pelaksanaan Pemantauan</t>
  </si>
  <si>
    <t>Koordinasi / Konsultasi Terkait Perencanaan Distribusi SDM Kesehatan Dalam Negeri</t>
  </si>
  <si>
    <t>Advokasi dengan Pemda</t>
  </si>
  <si>
    <t>Penyusunan Dokumen</t>
  </si>
  <si>
    <t>xxxx.xxx</t>
  </si>
  <si>
    <t>Translok rapat di kantor</t>
  </si>
  <si>
    <t>Keterangan</t>
  </si>
  <si>
    <t>524119</t>
  </si>
  <si>
    <t>di Jakarta</t>
  </si>
  <si>
    <t>Dinkes dan BKD Kab : Pegunungan Bintang, Malinau, Timor Tengah Utara, Tasikmalaya, .....</t>
  </si>
  <si>
    <t>PENYUSUNAN DOKUMEN RENCANA PEMENUHAN NAKES DI FASYANKES MILIK PEMDA</t>
  </si>
  <si>
    <t>Papua</t>
  </si>
  <si>
    <t>Papbar</t>
  </si>
  <si>
    <t>Sumut</t>
  </si>
  <si>
    <t>Sulteng</t>
  </si>
  <si>
    <t>NTT</t>
  </si>
  <si>
    <t>Kalsel</t>
  </si>
  <si>
    <t>Tim Advokasi</t>
  </si>
  <si>
    <t>Pemda Kab/Kota</t>
  </si>
  <si>
    <t>E</t>
  </si>
  <si>
    <t>F</t>
  </si>
  <si>
    <t>Dinkes dan BKD Prov :Papua, Papbar, Sumut, Sulteng, NTT, Kalsel</t>
  </si>
  <si>
    <t>PENYUSUNAN PEDOMAN PEMANTAUAN PEMENUHAN SDM KESEHATAN</t>
  </si>
  <si>
    <t xml:space="preserve">Utama </t>
  </si>
  <si>
    <t>Kajian Leiteratur</t>
  </si>
  <si>
    <t>Penyusunan Draft Pedoman</t>
  </si>
  <si>
    <t>PELAKSANAAN PEMANTAUAN PEMENUHAN NAKES DI FASYANKES MILIK PEMDA</t>
  </si>
  <si>
    <t>4 Kab/Kota</t>
  </si>
  <si>
    <t>Dinkes &amp; BKD</t>
  </si>
  <si>
    <t>6 Provinsi</t>
  </si>
  <si>
    <t>Analisa Hasil Pemantauan</t>
  </si>
  <si>
    <t>di masing-masing</t>
  </si>
  <si>
    <t>provinsi</t>
  </si>
  <si>
    <t>dari 4 Kab/Kota</t>
  </si>
  <si>
    <t>Kemenkes, Kemendagri, KemenPAN-RB, ....</t>
  </si>
  <si>
    <t>Asosiasi Dinkes, Asosiasi Rumah Sakit, APPSI, APKASI, APEKSI, dll</t>
  </si>
  <si>
    <t>utk tahun 2016 berdasarkan renbut tahun 2015, data peserta PPDSBK, dll</t>
  </si>
  <si>
    <t>pada tahun 2015 berdasarkan renbut tahun 2014, data lulusan peserta PPDSBK, dll</t>
  </si>
  <si>
    <t>Jakarta,           Maret 2014</t>
  </si>
  <si>
    <t>PENDAYAGUNAAN SDM KESEHATAN DALAM NEGERI TA 2015</t>
  </si>
  <si>
    <t>Penyusunan Pedoman Penempatan Nakes Strategis</t>
  </si>
  <si>
    <t>014</t>
  </si>
  <si>
    <t>PENYUSUNAN PEDOMAN PENEMPATAN NAKES STRATEGIS</t>
  </si>
  <si>
    <t>Pembahasan/Analisa Hasil Pemantauan</t>
  </si>
  <si>
    <t>Pertemuan Pembahasan</t>
  </si>
  <si>
    <t>Uang Saku pertemuan 4 jam diluar jam kantor</t>
  </si>
  <si>
    <t>Pembuatan Aplikasi Manajemen Distribusi SDMK</t>
  </si>
  <si>
    <t>Uji Coba Aplikasi Manajemen Distribusi SDMK</t>
  </si>
  <si>
    <t>Transport Lokal Narsum/Moderator</t>
  </si>
  <si>
    <t>Usulan Anggaran</t>
  </si>
  <si>
    <t>PERENCANAAN DAN PENDAYAGUNAAN SDM KESEHATAN</t>
  </si>
  <si>
    <t>Draft Pedoman Distribusi Nakes di DTPK yang telah tersusun akan disempurnakan untuk selanjutnya ditetapkan</t>
  </si>
  <si>
    <t>Dokumen Rencana Pemenuhan/Penempatan/Distribusi merupakan tindak lanjut dari Dokumen rencana kebutuhan yang disusun oleh Subbid Analisis Kebutuhan (Universal/Luas)</t>
  </si>
  <si>
    <t>Pedoman Pemantauan Pemenuhan SDMK merupakan panduan dgn bebagai keterangan terkait Model dan tatacara pemantauan pemenahan SDMK yang dilakukan oleh Pemda maupun Pusat Berdasarkan Renbut dan Rendist...</t>
  </si>
  <si>
    <t>Pelaksanaan pemantauan akan dilaksanakan sesuai tupoksi Subbid Distribusi dan aturan yang berlaku</t>
  </si>
  <si>
    <t>Dibutuhkan untuk koordinasi/konsultasi dengan Kementerian/Lembaga, Pemda, Organisasi2 profesi, Asosiasi2, dll dari Stakeholder terkait</t>
  </si>
  <si>
    <t>Penyusunan Pedoman Penempatan dokter spesialis paska PPDSBK</t>
  </si>
  <si>
    <t xml:space="preserve">Pedoman Penempatan dokter spesialis paska PPDSBK merupakan pedoman penempatan khusus (............) ke daerah/fasyankes ........... </t>
  </si>
  <si>
    <t>Pedoman Penempatan Nakes strategis merupakan pedoman penempatan khusus bagi nakes staretgis (............) ke daerah/fasyankes ...........</t>
  </si>
  <si>
    <t>PENYUSUNAN PEDOMAN PENEMPATAN DOKTER SPESIALIS PASKA PPDSBK</t>
  </si>
  <si>
    <t>Org. Profesi, Asosiasi Dinkes, Asosiasi Rumah Sakit, APPSI, APKASI, APEKSI, dll</t>
  </si>
  <si>
    <t xml:space="preserve">DOKUMEN PELAKSANAAN DISTRIBUSI SDMK </t>
  </si>
  <si>
    <t>DOKUMEN PENDAYGUNAAN SDMK DALAM NEGERI</t>
  </si>
  <si>
    <t>Penyusunan Dokumen Rencana Penempatan Nakes di Fasyankes milik Pemda</t>
  </si>
  <si>
    <t>Penyusunan laporan</t>
  </si>
  <si>
    <t>Evaluasi Pelaksanaan Uji Coba yang dilaksanakan pada Tahun 2014, sebagai dasar dalam pelaksanaan kegiatan di tahun 2016 apakah program tersebut akan dilanjutkan dan dibuatkan NSPK nya</t>
  </si>
  <si>
    <t>DOKUMEN PELAKSANAAN DISTRIBUSI SDM KESEHATAN DALAM NEGERI</t>
  </si>
  <si>
    <t>Transport Lokal Narasumber</t>
  </si>
  <si>
    <t>Uang Saku 4 jam di luar jam kerja</t>
  </si>
  <si>
    <t xml:space="preserve">Dinkes dan Kepala PKM di Prov :Papua, Papbar, NTT, NTB, Kalsel, Sumatera Selatan </t>
  </si>
  <si>
    <t xml:space="preserve">  3 (dua)</t>
  </si>
  <si>
    <t>Pembahsan</t>
  </si>
  <si>
    <t>PENGEMBANGAN MANAJEMEN DISTRIBUSI SDMK</t>
  </si>
  <si>
    <t>Belanja Jasa Konsultan</t>
  </si>
  <si>
    <t>Penyusunan Dokumen Perencanaan Distribusi SDM Kesehatan</t>
  </si>
  <si>
    <t>Pelaksanaan Pengembangan Manajemen Distribusi SDMK</t>
  </si>
  <si>
    <t>Penyusunan Dokumen Pelaksanaan Distribusi SDM Kesehatan</t>
  </si>
  <si>
    <t>Penyusunan Dokumen Pemantauan Distribusi SDM Kesehatan</t>
  </si>
  <si>
    <t xml:space="preserve">Pengembangan Manajemen Distribusi SDMK </t>
  </si>
  <si>
    <t>EVALUASI PELAKSANAAN UJI COBA PENEMPATAN NAKES DENGAN TEAM BASE</t>
  </si>
  <si>
    <t>Uji coba Aplikasi Manajemen Distribusi SDMK</t>
  </si>
  <si>
    <t xml:space="preserve">Evaluasi Pelaksanaan Uji Coba Penempatan Nakes dengan Team Base </t>
  </si>
  <si>
    <t>Pengembangan manjemen Distribusi SDMK adalah pemantapan pedoman terkait perencanaan, pelaksanaan, pemantauan distribusi, dan pembuatan sistem/aplikasi yang mempermudah dalam mengolah data distribusi SDMK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</si>
</sst>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??_);_(@_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w Cen MT"/>
      <family val="2"/>
    </font>
    <font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i/>
      <sz val="12"/>
      <color indexed="8"/>
      <name val="Tw Cen MT"/>
      <family val="2"/>
    </font>
    <font>
      <u val="singleAccounting"/>
      <sz val="12"/>
      <color indexed="8"/>
      <name val="Tw Cen M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</cellStyleXfs>
  <cellXfs count="206">
    <xf numFmtId="0" fontId="0" fillId="0" borderId="0" xfId="0"/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horizontal="left" vertical="top"/>
    </xf>
    <xf numFmtId="41" fontId="3" fillId="0" borderId="0" xfId="1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left" vertical="top" wrapText="1"/>
    </xf>
    <xf numFmtId="164" fontId="3" fillId="0" borderId="0" xfId="2" applyNumberFormat="1" applyFont="1" applyFill="1" applyBorder="1" applyAlignment="1">
      <alignment vertical="top" wrapText="1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41" fontId="4" fillId="0" borderId="0" xfId="2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0" fontId="3" fillId="0" borderId="8" xfId="2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left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4" fillId="0" borderId="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>
      <alignment horizontal="right" vertical="top"/>
    </xf>
    <xf numFmtId="0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horizontal="left" vertical="top"/>
    </xf>
    <xf numFmtId="41" fontId="5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right" vertical="top"/>
    </xf>
    <xf numFmtId="0" fontId="5" fillId="0" borderId="8" xfId="2" applyNumberFormat="1" applyFont="1" applyFill="1" applyBorder="1" applyAlignment="1">
      <alignment horizontal="left" vertical="top" wrapText="1"/>
    </xf>
    <xf numFmtId="0" fontId="5" fillId="0" borderId="0" xfId="2" applyNumberFormat="1" applyFont="1" applyFill="1" applyBorder="1" applyAlignment="1">
      <alignment horizontal="left" vertical="top" wrapText="1"/>
    </xf>
    <xf numFmtId="0" fontId="5" fillId="0" borderId="13" xfId="2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vertical="top"/>
    </xf>
    <xf numFmtId="41" fontId="4" fillId="0" borderId="13" xfId="2" applyNumberFormat="1" applyFont="1" applyFill="1" applyBorder="1" applyAlignment="1">
      <alignment horizontal="left" vertical="top"/>
    </xf>
    <xf numFmtId="41" fontId="3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horizontal="left" vertical="top"/>
    </xf>
    <xf numFmtId="41" fontId="6" fillId="0" borderId="14" xfId="1" applyNumberFormat="1" applyFont="1" applyFill="1" applyBorder="1" applyAlignment="1">
      <alignment horizontal="center" vertical="top"/>
    </xf>
    <xf numFmtId="0" fontId="3" fillId="0" borderId="8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right" vertical="top" wrapText="1"/>
    </xf>
    <xf numFmtId="165" fontId="3" fillId="0" borderId="13" xfId="2" applyNumberFormat="1" applyFont="1" applyFill="1" applyBorder="1" applyAlignment="1">
      <alignment horizontal="center" vertical="top" wrapText="1"/>
    </xf>
    <xf numFmtId="41" fontId="4" fillId="0" borderId="13" xfId="2" applyNumberFormat="1" applyFont="1" applyFill="1" applyBorder="1" applyAlignment="1">
      <alignment horizontal="left" vertical="top" wrapText="1"/>
    </xf>
    <xf numFmtId="0" fontId="4" fillId="0" borderId="8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/>
    <xf numFmtId="0" fontId="4" fillId="0" borderId="13" xfId="2" applyNumberFormat="1" applyFont="1" applyFill="1" applyBorder="1" applyAlignment="1"/>
    <xf numFmtId="0" fontId="4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right"/>
    </xf>
    <xf numFmtId="165" fontId="4" fillId="0" borderId="13" xfId="2" applyNumberFormat="1" applyFont="1" applyFill="1" applyBorder="1" applyAlignment="1">
      <alignment horizontal="center" vertical="top" wrapText="1"/>
    </xf>
    <xf numFmtId="41" fontId="4" fillId="0" borderId="14" xfId="1" applyNumberFormat="1" applyFont="1" applyFill="1" applyBorder="1" applyAlignment="1">
      <alignment horizontal="center" vertical="top"/>
    </xf>
    <xf numFmtId="0" fontId="4" fillId="0" borderId="13" xfId="2" applyNumberFormat="1" applyFont="1" applyFill="1" applyBorder="1" applyAlignment="1">
      <alignment horizontal="center" vertical="top"/>
    </xf>
    <xf numFmtId="41" fontId="4" fillId="0" borderId="13" xfId="3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center" vertical="top"/>
    </xf>
    <xf numFmtId="0" fontId="3" fillId="0" borderId="13" xfId="2" quotePrefix="1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left" vertical="center"/>
    </xf>
    <xf numFmtId="0" fontId="5" fillId="0" borderId="13" xfId="2" applyNumberFormat="1" applyFont="1" applyFill="1" applyBorder="1" applyAlignment="1">
      <alignment horizontal="left" vertical="center"/>
    </xf>
    <xf numFmtId="0" fontId="5" fillId="0" borderId="0" xfId="2" applyNumberFormat="1" applyFont="1" applyFill="1" applyBorder="1" applyAlignment="1">
      <alignment horizontal="right" vertical="center" wrapText="1"/>
    </xf>
    <xf numFmtId="0" fontId="5" fillId="0" borderId="0" xfId="2" applyNumberFormat="1" applyFont="1" applyFill="1" applyBorder="1" applyAlignment="1">
      <alignment horizontal="left" vertical="center" wrapText="1"/>
    </xf>
    <xf numFmtId="41" fontId="4" fillId="0" borderId="13" xfId="1" applyNumberFormat="1" applyFont="1" applyFill="1" applyBorder="1" applyAlignment="1">
      <alignment horizontal="left" vertical="top"/>
    </xf>
    <xf numFmtId="41" fontId="3" fillId="0" borderId="13" xfId="1" applyNumberFormat="1" applyFont="1" applyFill="1" applyBorder="1" applyAlignment="1">
      <alignment horizontal="center" vertical="top"/>
    </xf>
    <xf numFmtId="0" fontId="3" fillId="0" borderId="13" xfId="2" applyNumberFormat="1" applyFont="1" applyFill="1" applyBorder="1" applyAlignment="1">
      <alignment horizontal="left" vertical="top"/>
    </xf>
    <xf numFmtId="0" fontId="4" fillId="0" borderId="13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/>
    <xf numFmtId="0" fontId="3" fillId="0" borderId="13" xfId="2" applyNumberFormat="1" applyFont="1" applyFill="1" applyBorder="1" applyAlignment="1"/>
    <xf numFmtId="41" fontId="4" fillId="0" borderId="13" xfId="2" applyNumberFormat="1" applyFont="1" applyFill="1" applyBorder="1" applyAlignment="1">
      <alignment vertical="top"/>
    </xf>
    <xf numFmtId="41" fontId="4" fillId="0" borderId="13" xfId="3" applyNumberFormat="1" applyFont="1" applyFill="1" applyBorder="1" applyAlignment="1">
      <alignment vertical="top" wrapText="1"/>
    </xf>
    <xf numFmtId="0" fontId="3" fillId="0" borderId="13" xfId="2" applyNumberFormat="1" applyFont="1" applyFill="1" applyBorder="1" applyAlignment="1">
      <alignment horizontal="right" vertical="top"/>
    </xf>
    <xf numFmtId="0" fontId="5" fillId="0" borderId="13" xfId="2" applyNumberFormat="1" applyFont="1" applyFill="1" applyBorder="1" applyAlignment="1">
      <alignment horizontal="left" vertical="top"/>
    </xf>
    <xf numFmtId="0" fontId="4" fillId="0" borderId="5" xfId="2" applyNumberFormat="1" applyFont="1" applyFill="1" applyBorder="1" applyAlignment="1"/>
    <xf numFmtId="41" fontId="3" fillId="0" borderId="3" xfId="1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horizontal="center" vertical="top"/>
    </xf>
    <xf numFmtId="0" fontId="4" fillId="0" borderId="6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vertical="top"/>
    </xf>
    <xf numFmtId="0" fontId="4" fillId="0" borderId="15" xfId="2" applyNumberFormat="1" applyFont="1" applyFill="1" applyBorder="1" applyAlignment="1">
      <alignment horizontal="left" vertical="top"/>
    </xf>
    <xf numFmtId="0" fontId="4" fillId="0" borderId="15" xfId="2" applyNumberFormat="1" applyFont="1" applyFill="1" applyBorder="1" applyAlignment="1">
      <alignment horizontal="right" vertical="top"/>
    </xf>
    <xf numFmtId="41" fontId="4" fillId="0" borderId="15" xfId="2" applyNumberFormat="1" applyFont="1" applyFill="1" applyBorder="1" applyAlignment="1">
      <alignment horizontal="left" vertical="top"/>
    </xf>
    <xf numFmtId="41" fontId="4" fillId="0" borderId="7" xfId="1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 wrapText="1"/>
    </xf>
    <xf numFmtId="41" fontId="4" fillId="0" borderId="0" xfId="1" applyFont="1" applyFill="1" applyBorder="1" applyAlignment="1">
      <alignment vertical="top"/>
    </xf>
    <xf numFmtId="41" fontId="3" fillId="0" borderId="0" xfId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center"/>
    </xf>
    <xf numFmtId="41" fontId="4" fillId="0" borderId="0" xfId="1" applyNumberFormat="1" applyFont="1" applyFill="1" applyBorder="1" applyAlignment="1">
      <alignment horizontal="left" vertical="top"/>
    </xf>
    <xf numFmtId="41" fontId="4" fillId="0" borderId="0" xfId="1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41" fontId="7" fillId="0" borderId="13" xfId="1" applyNumberFormat="1" applyFont="1" applyFill="1" applyBorder="1" applyAlignment="1">
      <alignment horizontal="left" vertical="top"/>
    </xf>
    <xf numFmtId="41" fontId="8" fillId="0" borderId="13" xfId="1" applyNumberFormat="1" applyFont="1" applyFill="1" applyBorder="1" applyAlignment="1">
      <alignment horizontal="center" vertical="top"/>
    </xf>
    <xf numFmtId="41" fontId="4" fillId="0" borderId="13" xfId="1" applyNumberFormat="1" applyFont="1" applyFill="1" applyBorder="1" applyAlignment="1">
      <alignment horizontal="left"/>
    </xf>
    <xf numFmtId="41" fontId="4" fillId="0" borderId="5" xfId="1" applyNumberFormat="1" applyFont="1" applyFill="1" applyBorder="1" applyAlignment="1">
      <alignment horizontal="left" vertical="top"/>
    </xf>
    <xf numFmtId="0" fontId="4" fillId="0" borderId="4" xfId="2" applyNumberFormat="1" applyFont="1" applyFill="1" applyBorder="1" applyAlignment="1">
      <alignment horizontal="left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4" fillId="3" borderId="13" xfId="2" applyNumberFormat="1" applyFont="1" applyFill="1" applyBorder="1" applyAlignment="1">
      <alignment vertical="top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41" fontId="10" fillId="4" borderId="0" xfId="0" applyNumberFormat="1" applyFont="1" applyFill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13" xfId="2" quotePrefix="1" applyNumberFormat="1" applyFont="1" applyFill="1" applyBorder="1" applyAlignment="1">
      <alignment horizontal="center" vertical="top"/>
    </xf>
    <xf numFmtId="0" fontId="3" fillId="3" borderId="13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vertical="top"/>
    </xf>
    <xf numFmtId="0" fontId="3" fillId="3" borderId="0" xfId="2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right" vertical="top"/>
    </xf>
    <xf numFmtId="41" fontId="4" fillId="3" borderId="13" xfId="2" applyNumberFormat="1" applyFont="1" applyFill="1" applyBorder="1" applyAlignment="1">
      <alignment horizontal="left" vertical="top"/>
    </xf>
    <xf numFmtId="41" fontId="3" fillId="3" borderId="14" xfId="1" applyNumberFormat="1" applyFont="1" applyFill="1" applyBorder="1" applyAlignment="1">
      <alignment horizontal="center" vertical="top"/>
    </xf>
    <xf numFmtId="41" fontId="4" fillId="3" borderId="13" xfId="1" applyNumberFormat="1" applyFont="1" applyFill="1" applyBorder="1" applyAlignment="1">
      <alignment horizontal="left" vertical="top"/>
    </xf>
    <xf numFmtId="0" fontId="4" fillId="3" borderId="13" xfId="2" applyNumberFormat="1" applyFont="1" applyFill="1" applyBorder="1" applyAlignment="1"/>
    <xf numFmtId="0" fontId="4" fillId="3" borderId="0" xfId="2" applyNumberFormat="1" applyFont="1" applyFill="1" applyBorder="1" applyAlignment="1"/>
    <xf numFmtId="0" fontId="4" fillId="3" borderId="0" xfId="2" applyNumberFormat="1" applyFont="1" applyFill="1" applyBorder="1" applyAlignment="1">
      <alignment horizontal="center"/>
    </xf>
    <xf numFmtId="0" fontId="4" fillId="3" borderId="0" xfId="2" applyNumberFormat="1" applyFont="1" applyFill="1" applyBorder="1" applyAlignment="1">
      <alignment horizontal="left"/>
    </xf>
    <xf numFmtId="0" fontId="4" fillId="3" borderId="0" xfId="2" applyNumberFormat="1" applyFont="1" applyFill="1" applyBorder="1" applyAlignment="1">
      <alignment horizontal="right"/>
    </xf>
    <xf numFmtId="165" fontId="4" fillId="3" borderId="13" xfId="2" applyNumberFormat="1" applyFont="1" applyFill="1" applyBorder="1" applyAlignment="1">
      <alignment horizontal="center" vertical="top" wrapText="1"/>
    </xf>
    <xf numFmtId="41" fontId="4" fillId="3" borderId="13" xfId="3" applyNumberFormat="1" applyFont="1" applyFill="1" applyBorder="1" applyAlignment="1">
      <alignment horizontal="left" vertical="top" wrapText="1"/>
    </xf>
    <xf numFmtId="41" fontId="4" fillId="3" borderId="13" xfId="2" applyNumberFormat="1" applyFont="1" applyFill="1" applyBorder="1" applyAlignment="1">
      <alignment horizontal="left" vertical="top" wrapText="1"/>
    </xf>
    <xf numFmtId="0" fontId="3" fillId="6" borderId="13" xfId="2" applyNumberFormat="1" applyFont="1" applyFill="1" applyBorder="1" applyAlignment="1">
      <alignment horizontal="right" vertical="top"/>
    </xf>
    <xf numFmtId="0" fontId="5" fillId="6" borderId="13" xfId="2" applyNumberFormat="1" applyFont="1" applyFill="1" applyBorder="1" applyAlignment="1">
      <alignment horizontal="center" vertical="top"/>
    </xf>
    <xf numFmtId="0" fontId="5" fillId="6" borderId="13" xfId="2" applyNumberFormat="1" applyFont="1" applyFill="1" applyBorder="1" applyAlignment="1">
      <alignment horizontal="left" vertical="top"/>
    </xf>
    <xf numFmtId="0" fontId="5" fillId="6" borderId="0" xfId="2" applyNumberFormat="1" applyFont="1" applyFill="1" applyBorder="1" applyAlignment="1">
      <alignment horizontal="left" vertical="top"/>
    </xf>
    <xf numFmtId="0" fontId="5" fillId="6" borderId="0" xfId="2" applyNumberFormat="1" applyFont="1" applyFill="1" applyBorder="1" applyAlignment="1">
      <alignment horizontal="right" vertical="top"/>
    </xf>
    <xf numFmtId="0" fontId="4" fillId="6" borderId="13" xfId="2" applyNumberFormat="1" applyFont="1" applyFill="1" applyBorder="1" applyAlignment="1">
      <alignment vertical="top"/>
    </xf>
    <xf numFmtId="41" fontId="4" fillId="6" borderId="13" xfId="3" applyNumberFormat="1" applyFont="1" applyFill="1" applyBorder="1" applyAlignment="1">
      <alignment horizontal="left" vertical="top"/>
    </xf>
    <xf numFmtId="41" fontId="5" fillId="6" borderId="14" xfId="1" applyNumberFormat="1" applyFont="1" applyFill="1" applyBorder="1" applyAlignment="1">
      <alignment horizontal="center" vertical="top"/>
    </xf>
    <xf numFmtId="41" fontId="7" fillId="6" borderId="13" xfId="1" applyNumberFormat="1" applyFont="1" applyFill="1" applyBorder="1" applyAlignment="1">
      <alignment horizontal="left" vertical="top"/>
    </xf>
    <xf numFmtId="0" fontId="3" fillId="6" borderId="2" xfId="2" applyNumberFormat="1" applyFont="1" applyFill="1" applyBorder="1" applyAlignment="1">
      <alignment horizontal="right" vertical="top"/>
    </xf>
    <xf numFmtId="0" fontId="5" fillId="6" borderId="1" xfId="2" applyNumberFormat="1" applyFont="1" applyFill="1" applyBorder="1" applyAlignment="1">
      <alignment horizontal="center" vertical="top"/>
    </xf>
    <xf numFmtId="0" fontId="3" fillId="6" borderId="8" xfId="2" applyNumberFormat="1" applyFont="1" applyFill="1" applyBorder="1" applyAlignment="1">
      <alignment horizontal="right" vertical="top"/>
    </xf>
    <xf numFmtId="0" fontId="3" fillId="7" borderId="13" xfId="2" applyNumberFormat="1" applyFont="1" applyFill="1" applyBorder="1" applyAlignment="1">
      <alignment horizontal="center" vertical="top"/>
    </xf>
    <xf numFmtId="0" fontId="3" fillId="7" borderId="8" xfId="2" applyNumberFormat="1" applyFont="1" applyFill="1" applyBorder="1" applyAlignment="1">
      <alignment horizontal="left" vertical="top"/>
    </xf>
    <xf numFmtId="0" fontId="4" fillId="7" borderId="0" xfId="2" applyNumberFormat="1" applyFont="1" applyFill="1" applyBorder="1" applyAlignment="1"/>
    <xf numFmtId="0" fontId="4" fillId="7" borderId="13" xfId="2" applyNumberFormat="1" applyFont="1" applyFill="1" applyBorder="1" applyAlignment="1"/>
    <xf numFmtId="0" fontId="4" fillId="7" borderId="0" xfId="2" applyNumberFormat="1" applyFont="1" applyFill="1" applyBorder="1" applyAlignment="1">
      <alignment horizontal="center"/>
    </xf>
    <xf numFmtId="0" fontId="4" fillId="7" borderId="0" xfId="2" applyNumberFormat="1" applyFont="1" applyFill="1" applyBorder="1" applyAlignment="1">
      <alignment horizontal="left"/>
    </xf>
    <xf numFmtId="0" fontId="4" fillId="7" borderId="0" xfId="2" applyNumberFormat="1" applyFont="1" applyFill="1" applyBorder="1" applyAlignment="1">
      <alignment horizontal="right"/>
    </xf>
    <xf numFmtId="165" fontId="4" fillId="7" borderId="13" xfId="2" applyNumberFormat="1" applyFont="1" applyFill="1" applyBorder="1" applyAlignment="1">
      <alignment horizontal="center" vertical="top" wrapText="1"/>
    </xf>
    <xf numFmtId="41" fontId="4" fillId="7" borderId="13" xfId="2" applyNumberFormat="1" applyFont="1" applyFill="1" applyBorder="1" applyAlignment="1">
      <alignment horizontal="left" vertical="top" wrapText="1"/>
    </xf>
    <xf numFmtId="41" fontId="6" fillId="7" borderId="14" xfId="1" applyNumberFormat="1" applyFont="1" applyFill="1" applyBorder="1" applyAlignment="1">
      <alignment horizontal="center" vertical="top"/>
    </xf>
    <xf numFmtId="41" fontId="4" fillId="7" borderId="13" xfId="1" applyNumberFormat="1" applyFont="1" applyFill="1" applyBorder="1" applyAlignment="1">
      <alignment horizontal="left" vertical="top"/>
    </xf>
    <xf numFmtId="41" fontId="4" fillId="7" borderId="14" xfId="1" applyNumberFormat="1" applyFont="1" applyFill="1" applyBorder="1" applyAlignment="1">
      <alignment horizontal="center" vertical="top"/>
    </xf>
    <xf numFmtId="0" fontId="4" fillId="7" borderId="8" xfId="2" applyNumberFormat="1" applyFont="1" applyFill="1" applyBorder="1" applyAlignment="1">
      <alignment horizontal="left" vertical="top"/>
    </xf>
    <xf numFmtId="0" fontId="3" fillId="3" borderId="8" xfId="2" applyNumberFormat="1" applyFont="1" applyFill="1" applyBorder="1" applyAlignment="1">
      <alignment horizontal="left" vertical="top" wrapText="1"/>
    </xf>
    <xf numFmtId="0" fontId="3" fillId="3" borderId="14" xfId="2" applyNumberFormat="1" applyFont="1" applyFill="1" applyBorder="1" applyAlignment="1">
      <alignment horizontal="left" vertical="top" wrapText="1"/>
    </xf>
    <xf numFmtId="41" fontId="4" fillId="0" borderId="13" xfId="1" quotePrefix="1" applyNumberFormat="1" applyFont="1" applyFill="1" applyBorder="1" applyAlignment="1">
      <alignment horizontal="right" vertical="top" wrapText="1"/>
    </xf>
    <xf numFmtId="41" fontId="4" fillId="0" borderId="13" xfId="1" applyNumberFormat="1" applyFont="1" applyFill="1" applyBorder="1" applyAlignment="1">
      <alignment horizontal="right" vertical="top" wrapText="1"/>
    </xf>
    <xf numFmtId="41" fontId="4" fillId="0" borderId="13" xfId="1" applyNumberFormat="1" applyFont="1" applyFill="1" applyBorder="1" applyAlignment="1">
      <alignment horizontal="left" vertical="top"/>
    </xf>
    <xf numFmtId="0" fontId="3" fillId="3" borderId="0" xfId="2" applyNumberFormat="1" applyFont="1" applyFill="1" applyBorder="1" applyAlignment="1">
      <alignment horizontal="left" vertical="top" wrapText="1"/>
    </xf>
    <xf numFmtId="0" fontId="4" fillId="0" borderId="2" xfId="2" applyNumberFormat="1" applyFont="1" applyFill="1" applyBorder="1" applyAlignment="1">
      <alignment horizontal="center"/>
    </xf>
    <xf numFmtId="0" fontId="4" fillId="0" borderId="12" xfId="2" applyNumberFormat="1" applyFont="1" applyFill="1" applyBorder="1" applyAlignment="1">
      <alignment horizontal="center"/>
    </xf>
    <xf numFmtId="41" fontId="3" fillId="0" borderId="1" xfId="1" applyNumberFormat="1" applyFont="1" applyFill="1" applyBorder="1" applyAlignment="1">
      <alignment horizontal="center" vertical="center" wrapText="1"/>
    </xf>
    <xf numFmtId="41" fontId="3" fillId="0" borderId="13" xfId="1" applyNumberFormat="1" applyFont="1" applyFill="1" applyBorder="1" applyAlignment="1">
      <alignment horizontal="center" vertical="center" wrapText="1"/>
    </xf>
    <xf numFmtId="0" fontId="3" fillId="0" borderId="9" xfId="2" applyNumberFormat="1" applyFont="1" applyFill="1" applyBorder="1" applyAlignment="1">
      <alignment horizontal="center" vertical="center" wrapText="1"/>
    </xf>
    <xf numFmtId="0" fontId="3" fillId="0" borderId="10" xfId="2" applyNumberFormat="1" applyFont="1" applyFill="1" applyBorder="1" applyAlignment="1">
      <alignment horizontal="center" vertical="center" wrapText="1"/>
    </xf>
    <xf numFmtId="0" fontId="3" fillId="0" borderId="11" xfId="2" applyNumberFormat="1" applyFont="1" applyFill="1" applyBorder="1" applyAlignment="1">
      <alignment horizontal="center" vertical="center" wrapText="1"/>
    </xf>
    <xf numFmtId="0" fontId="5" fillId="6" borderId="2" xfId="2" applyNumberFormat="1" applyFont="1" applyFill="1" applyBorder="1" applyAlignment="1">
      <alignment horizontal="left" vertical="top" wrapText="1"/>
    </xf>
    <xf numFmtId="0" fontId="5" fillId="6" borderId="12" xfId="2" applyNumberFormat="1" applyFont="1" applyFill="1" applyBorder="1" applyAlignment="1">
      <alignment horizontal="left" vertical="top" wrapText="1"/>
    </xf>
    <xf numFmtId="0" fontId="5" fillId="6" borderId="8" xfId="2" applyNumberFormat="1" applyFont="1" applyFill="1" applyBorder="1" applyAlignment="1">
      <alignment horizontal="left" vertical="top" wrapText="1"/>
    </xf>
    <xf numFmtId="0" fontId="5" fillId="6" borderId="0" xfId="2" applyNumberFormat="1" applyFont="1" applyFill="1" applyBorder="1" applyAlignment="1">
      <alignment horizontal="left" vertical="top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6" xfId="2" applyNumberFormat="1" applyFont="1" applyFill="1" applyBorder="1" applyAlignment="1">
      <alignment horizontal="center" vertical="center" wrapText="1"/>
    </xf>
    <xf numFmtId="0" fontId="3" fillId="0" borderId="7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 wrapText="1"/>
    </xf>
    <xf numFmtId="0" fontId="3" fillId="0" borderId="4" xfId="2" applyNumberFormat="1" applyFont="1" applyFill="1" applyBorder="1" applyAlignment="1">
      <alignment horizontal="center" vertical="center" wrapText="1"/>
    </xf>
    <xf numFmtId="1" fontId="4" fillId="0" borderId="13" xfId="1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center" vertical="top" wrapText="1"/>
    </xf>
    <xf numFmtId="41" fontId="4" fillId="0" borderId="13" xfId="1" quotePrefix="1" applyNumberFormat="1" applyFont="1" applyFill="1" applyBorder="1" applyAlignment="1">
      <alignment horizontal="left" vertical="top" wrapText="1"/>
    </xf>
    <xf numFmtId="41" fontId="4" fillId="0" borderId="13" xfId="1" applyNumberFormat="1" applyFont="1" applyFill="1" applyBorder="1" applyAlignment="1">
      <alignment horizontal="left" vertical="top" wrapText="1"/>
    </xf>
    <xf numFmtId="0" fontId="4" fillId="0" borderId="5" xfId="2" applyNumberFormat="1" applyFont="1" applyFill="1" applyBorder="1" applyAlignment="1"/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</cellXfs>
  <cellStyles count="4"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447675</xdr:colOff>
      <xdr:row>35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17592675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390525</xdr:colOff>
      <xdr:row>35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172974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104775</xdr:colOff>
      <xdr:row>35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95250</xdr:rowOff>
    </xdr:from>
    <xdr:to>
      <xdr:col>0</xdr:col>
      <xdr:colOff>504825</xdr:colOff>
      <xdr:row>571</xdr:row>
      <xdr:rowOff>190500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447675</xdr:colOff>
      <xdr:row>687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390525</xdr:colOff>
      <xdr:row>687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504825</xdr:colOff>
      <xdr:row>687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447675</xdr:colOff>
      <xdr:row>688</xdr:row>
      <xdr:rowOff>0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390525</xdr:colOff>
      <xdr:row>688</xdr:row>
      <xdr:rowOff>0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688</xdr:row>
      <xdr:rowOff>0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504825</xdr:colOff>
      <xdr:row>687</xdr:row>
      <xdr:rowOff>190500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447675</xdr:colOff>
      <xdr:row>687</xdr:row>
      <xdr:rowOff>190500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390525</xdr:colOff>
      <xdr:row>687</xdr:row>
      <xdr:rowOff>190500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504825</xdr:colOff>
      <xdr:row>687</xdr:row>
      <xdr:rowOff>114300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190500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6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498</xdr:row>
      <xdr:rowOff>0</xdr:rowOff>
    </xdr:from>
    <xdr:to>
      <xdr:col>0</xdr:col>
      <xdr:colOff>104775</xdr:colOff>
      <xdr:row>498</xdr:row>
      <xdr:rowOff>190500</xdr:rowOff>
    </xdr:to>
    <xdr:sp macro="" textlink="">
      <xdr:nvSpPr>
        <xdr:cNvPr id="7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8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79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8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</xdr:row>
      <xdr:rowOff>0</xdr:rowOff>
    </xdr:from>
    <xdr:to>
      <xdr:col>0</xdr:col>
      <xdr:colOff>104775</xdr:colOff>
      <xdr:row>41</xdr:row>
      <xdr:rowOff>190500</xdr:rowOff>
    </xdr:to>
    <xdr:sp macro="" textlink="">
      <xdr:nvSpPr>
        <xdr:cNvPr id="8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6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7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570</xdr:row>
      <xdr:rowOff>0</xdr:rowOff>
    </xdr:from>
    <xdr:to>
      <xdr:col>0</xdr:col>
      <xdr:colOff>104775</xdr:colOff>
      <xdr:row>570</xdr:row>
      <xdr:rowOff>190500</xdr:rowOff>
    </xdr:to>
    <xdr:sp macro="" textlink="">
      <xdr:nvSpPr>
        <xdr:cNvPr id="8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0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1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2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93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8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99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0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104775</xdr:colOff>
      <xdr:row>178</xdr:row>
      <xdr:rowOff>190500</xdr:rowOff>
    </xdr:to>
    <xdr:sp macro="" textlink="">
      <xdr:nvSpPr>
        <xdr:cNvPr id="10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687</xdr:row>
      <xdr:rowOff>0</xdr:rowOff>
    </xdr:from>
    <xdr:to>
      <xdr:col>0</xdr:col>
      <xdr:colOff>104775</xdr:colOff>
      <xdr:row>687</xdr:row>
      <xdr:rowOff>190500</xdr:rowOff>
    </xdr:to>
    <xdr:sp macro="" textlink="">
      <xdr:nvSpPr>
        <xdr:cNvPr id="10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219075</xdr:rowOff>
    </xdr:to>
    <xdr:sp macro="" textlink="">
      <xdr:nvSpPr>
        <xdr:cNvPr id="112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219075</xdr:rowOff>
    </xdr:to>
    <xdr:sp macro="" textlink="">
      <xdr:nvSpPr>
        <xdr:cNvPr id="113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16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95250</xdr:rowOff>
    </xdr:from>
    <xdr:to>
      <xdr:col>0</xdr:col>
      <xdr:colOff>428625</xdr:colOff>
      <xdr:row>25</xdr:row>
      <xdr:rowOff>66675</xdr:rowOff>
    </xdr:to>
    <xdr:sp macro="" textlink="">
      <xdr:nvSpPr>
        <xdr:cNvPr id="117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1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2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371475</xdr:colOff>
      <xdr:row>487</xdr:row>
      <xdr:rowOff>190500</xdr:rowOff>
    </xdr:to>
    <xdr:sp macro="" textlink="">
      <xdr:nvSpPr>
        <xdr:cNvPr id="126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342900</xdr:colOff>
      <xdr:row>487</xdr:row>
      <xdr:rowOff>190500</xdr:rowOff>
    </xdr:to>
    <xdr:sp macro="" textlink="">
      <xdr:nvSpPr>
        <xdr:cNvPr id="127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104775</xdr:colOff>
      <xdr:row>487</xdr:row>
      <xdr:rowOff>190500</xdr:rowOff>
    </xdr:to>
    <xdr:sp macro="" textlink="">
      <xdr:nvSpPr>
        <xdr:cNvPr id="128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487</xdr:row>
      <xdr:rowOff>0</xdr:rowOff>
    </xdr:from>
    <xdr:to>
      <xdr:col>0</xdr:col>
      <xdr:colOff>428625</xdr:colOff>
      <xdr:row>487</xdr:row>
      <xdr:rowOff>114300</xdr:rowOff>
    </xdr:to>
    <xdr:sp macro="" textlink="">
      <xdr:nvSpPr>
        <xdr:cNvPr id="129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0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1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3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3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197</xdr:row>
      <xdr:rowOff>0</xdr:rowOff>
    </xdr:from>
    <xdr:to>
      <xdr:col>0</xdr:col>
      <xdr:colOff>104775</xdr:colOff>
      <xdr:row>197</xdr:row>
      <xdr:rowOff>190500</xdr:rowOff>
    </xdr:to>
    <xdr:sp macro="" textlink="">
      <xdr:nvSpPr>
        <xdr:cNvPr id="14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4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49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219075</xdr:rowOff>
    </xdr:to>
    <xdr:sp macro="" textlink="">
      <xdr:nvSpPr>
        <xdr:cNvPr id="15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95250</xdr:rowOff>
    </xdr:from>
    <xdr:to>
      <xdr:col>0</xdr:col>
      <xdr:colOff>28575</xdr:colOff>
      <xdr:row>25</xdr:row>
      <xdr:rowOff>66675</xdr:rowOff>
    </xdr:to>
    <xdr:sp macro="" textlink="">
      <xdr:nvSpPr>
        <xdr:cNvPr id="153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5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6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62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63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64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28575</xdr:colOff>
      <xdr:row>537</xdr:row>
      <xdr:rowOff>114300</xdr:rowOff>
    </xdr:to>
    <xdr:sp macro="" textlink="">
      <xdr:nvSpPr>
        <xdr:cNvPr id="165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</xdr:row>
      <xdr:rowOff>0</xdr:rowOff>
    </xdr:from>
    <xdr:to>
      <xdr:col>0</xdr:col>
      <xdr:colOff>104775</xdr:colOff>
      <xdr:row>51</xdr:row>
      <xdr:rowOff>190500</xdr:rowOff>
    </xdr:to>
    <xdr:sp macro="" textlink="">
      <xdr:nvSpPr>
        <xdr:cNvPr id="16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4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5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17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7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7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2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3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104775</xdr:colOff>
      <xdr:row>96</xdr:row>
      <xdr:rowOff>190500</xdr:rowOff>
    </xdr:to>
    <xdr:sp macro="" textlink="">
      <xdr:nvSpPr>
        <xdr:cNvPr id="18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8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19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530</xdr:row>
      <xdr:rowOff>0</xdr:rowOff>
    </xdr:from>
    <xdr:to>
      <xdr:col>0</xdr:col>
      <xdr:colOff>104775</xdr:colOff>
      <xdr:row>530</xdr:row>
      <xdr:rowOff>190500</xdr:rowOff>
    </xdr:to>
    <xdr:sp macro="" textlink="">
      <xdr:nvSpPr>
        <xdr:cNvPr id="20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447675</xdr:colOff>
      <xdr:row>577</xdr:row>
      <xdr:rowOff>0</xdr:rowOff>
    </xdr:to>
    <xdr:sp macro="" textlink="">
      <xdr:nvSpPr>
        <xdr:cNvPr id="202" name="Text Box 1"/>
        <xdr:cNvSpPr>
          <a:spLocks noChangeArrowheads="1"/>
        </xdr:cNvSpPr>
      </xdr:nvSpPr>
      <xdr:spPr bwMode="auto">
        <a:xfrm>
          <a:off x="17592675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390525</xdr:colOff>
      <xdr:row>577</xdr:row>
      <xdr:rowOff>0</xdr:rowOff>
    </xdr:to>
    <xdr:sp macro="" textlink="">
      <xdr:nvSpPr>
        <xdr:cNvPr id="203" name="Text Box 2"/>
        <xdr:cNvSpPr>
          <a:spLocks noChangeArrowheads="1"/>
        </xdr:cNvSpPr>
      </xdr:nvSpPr>
      <xdr:spPr bwMode="auto">
        <a:xfrm>
          <a:off x="172974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577</xdr:row>
      <xdr:rowOff>0</xdr:rowOff>
    </xdr:to>
    <xdr:sp macro="" textlink="">
      <xdr:nvSpPr>
        <xdr:cNvPr id="204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5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6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7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581</xdr:row>
      <xdr:rowOff>0</xdr:rowOff>
    </xdr:from>
    <xdr:to>
      <xdr:col>0</xdr:col>
      <xdr:colOff>104775</xdr:colOff>
      <xdr:row>581</xdr:row>
      <xdr:rowOff>190500</xdr:rowOff>
    </xdr:to>
    <xdr:sp macro="" textlink="">
      <xdr:nvSpPr>
        <xdr:cNvPr id="208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0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3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4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676</xdr:row>
      <xdr:rowOff>0</xdr:rowOff>
    </xdr:from>
    <xdr:to>
      <xdr:col>0</xdr:col>
      <xdr:colOff>104775</xdr:colOff>
      <xdr:row>676</xdr:row>
      <xdr:rowOff>190500</xdr:rowOff>
    </xdr:to>
    <xdr:sp macro="" textlink="">
      <xdr:nvSpPr>
        <xdr:cNvPr id="21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1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1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1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1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2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170</xdr:row>
      <xdr:rowOff>0</xdr:rowOff>
    </xdr:from>
    <xdr:to>
      <xdr:col>0</xdr:col>
      <xdr:colOff>104775</xdr:colOff>
      <xdr:row>170</xdr:row>
      <xdr:rowOff>190500</xdr:rowOff>
    </xdr:to>
    <xdr:sp macro="" textlink="">
      <xdr:nvSpPr>
        <xdr:cNvPr id="22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37</xdr:row>
      <xdr:rowOff>0</xdr:rowOff>
    </xdr:to>
    <xdr:sp macro="" textlink="">
      <xdr:nvSpPr>
        <xdr:cNvPr id="225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2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3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8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49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0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1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2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3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4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5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6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7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8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59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2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3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104775</xdr:colOff>
      <xdr:row>30</xdr:row>
      <xdr:rowOff>9525</xdr:rowOff>
    </xdr:to>
    <xdr:sp macro="" textlink="">
      <xdr:nvSpPr>
        <xdr:cNvPr id="264" name="Text Box 1"/>
        <xdr:cNvSpPr>
          <a:spLocks noChangeArrowheads="1"/>
        </xdr:cNvSpPr>
      </xdr:nvSpPr>
      <xdr:spPr bwMode="auto">
        <a:xfrm>
          <a:off x="11239500" y="49920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537</xdr:row>
      <xdr:rowOff>95250</xdr:rowOff>
    </xdr:from>
    <xdr:to>
      <xdr:col>9</xdr:col>
      <xdr:colOff>161925</xdr:colOff>
      <xdr:row>537</xdr:row>
      <xdr:rowOff>200025</xdr:rowOff>
    </xdr:to>
    <xdr:sp macro="" textlink="">
      <xdr:nvSpPr>
        <xdr:cNvPr id="265" name="Text Box 2"/>
        <xdr:cNvSpPr>
          <a:spLocks noChangeArrowheads="1"/>
        </xdr:cNvSpPr>
      </xdr:nvSpPr>
      <xdr:spPr bwMode="auto">
        <a:xfrm>
          <a:off x="17726025" y="40938450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6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67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68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69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0" name="Text Box 1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271" name="Text Box 2"/>
        <xdr:cNvSpPr>
          <a:spLocks noChangeArrowheads="1"/>
        </xdr:cNvSpPr>
      </xdr:nvSpPr>
      <xdr:spPr bwMode="auto">
        <a:xfrm>
          <a:off x="11239500" y="1045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72" name="Text Box 1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273" name="Text Box 2"/>
        <xdr:cNvSpPr>
          <a:spLocks noChangeArrowheads="1"/>
        </xdr:cNvSpPr>
      </xdr:nvSpPr>
      <xdr:spPr bwMode="auto">
        <a:xfrm>
          <a:off x="11239500" y="40633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683</xdr:row>
      <xdr:rowOff>0</xdr:rowOff>
    </xdr:from>
    <xdr:to>
      <xdr:col>8</xdr:col>
      <xdr:colOff>314325</xdr:colOff>
      <xdr:row>683</xdr:row>
      <xdr:rowOff>190500</xdr:rowOff>
    </xdr:to>
    <xdr:sp macro="" textlink="">
      <xdr:nvSpPr>
        <xdr:cNvPr id="274" name="Text Box 1"/>
        <xdr:cNvSpPr>
          <a:spLocks noChangeArrowheads="1"/>
        </xdr:cNvSpPr>
      </xdr:nvSpPr>
      <xdr:spPr bwMode="auto">
        <a:xfrm>
          <a:off x="17592675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683</xdr:row>
      <xdr:rowOff>0</xdr:rowOff>
    </xdr:from>
    <xdr:to>
      <xdr:col>7</xdr:col>
      <xdr:colOff>95250</xdr:colOff>
      <xdr:row>683</xdr:row>
      <xdr:rowOff>190500</xdr:rowOff>
    </xdr:to>
    <xdr:sp macro="" textlink="">
      <xdr:nvSpPr>
        <xdr:cNvPr id="275" name="Text Box 2"/>
        <xdr:cNvSpPr>
          <a:spLocks noChangeArrowheads="1"/>
        </xdr:cNvSpPr>
      </xdr:nvSpPr>
      <xdr:spPr bwMode="auto">
        <a:xfrm>
          <a:off x="172974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7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683</xdr:row>
      <xdr:rowOff>0</xdr:rowOff>
    </xdr:from>
    <xdr:to>
      <xdr:col>9</xdr:col>
      <xdr:colOff>161925</xdr:colOff>
      <xdr:row>683</xdr:row>
      <xdr:rowOff>114300</xdr:rowOff>
    </xdr:to>
    <xdr:sp macro="" textlink="">
      <xdr:nvSpPr>
        <xdr:cNvPr id="277" name="Text Box 2"/>
        <xdr:cNvSpPr>
          <a:spLocks noChangeArrowheads="1"/>
        </xdr:cNvSpPr>
      </xdr:nvSpPr>
      <xdr:spPr bwMode="auto">
        <a:xfrm>
          <a:off x="17726025" y="589502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78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79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80" name="Text Box 1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104775</xdr:colOff>
      <xdr:row>33</xdr:row>
      <xdr:rowOff>190500</xdr:rowOff>
    </xdr:to>
    <xdr:sp macro="" textlink="">
      <xdr:nvSpPr>
        <xdr:cNvPr id="281" name="Text Box 2"/>
        <xdr:cNvSpPr>
          <a:spLocks noChangeArrowheads="1"/>
        </xdr:cNvSpPr>
      </xdr:nvSpPr>
      <xdr:spPr bwMode="auto">
        <a:xfrm>
          <a:off x="11239500" y="507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683</xdr:row>
      <xdr:rowOff>0</xdr:rowOff>
    </xdr:from>
    <xdr:to>
      <xdr:col>8</xdr:col>
      <xdr:colOff>314325</xdr:colOff>
      <xdr:row>684</xdr:row>
      <xdr:rowOff>9525</xdr:rowOff>
    </xdr:to>
    <xdr:sp macro="" textlink="">
      <xdr:nvSpPr>
        <xdr:cNvPr id="284" name="Text Box 1"/>
        <xdr:cNvSpPr>
          <a:spLocks noChangeArrowheads="1"/>
        </xdr:cNvSpPr>
      </xdr:nvSpPr>
      <xdr:spPr bwMode="auto">
        <a:xfrm>
          <a:off x="17592675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683</xdr:row>
      <xdr:rowOff>0</xdr:rowOff>
    </xdr:from>
    <xdr:to>
      <xdr:col>7</xdr:col>
      <xdr:colOff>95250</xdr:colOff>
      <xdr:row>684</xdr:row>
      <xdr:rowOff>9525</xdr:rowOff>
    </xdr:to>
    <xdr:sp macro="" textlink="">
      <xdr:nvSpPr>
        <xdr:cNvPr id="285" name="Text Box 2"/>
        <xdr:cNvSpPr>
          <a:spLocks noChangeArrowheads="1"/>
        </xdr:cNvSpPr>
      </xdr:nvSpPr>
      <xdr:spPr bwMode="auto">
        <a:xfrm>
          <a:off x="172974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8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684</xdr:row>
      <xdr:rowOff>9525</xdr:rowOff>
    </xdr:to>
    <xdr:sp macro="" textlink="">
      <xdr:nvSpPr>
        <xdr:cNvPr id="288" name="Text Box 1"/>
        <xdr:cNvSpPr>
          <a:spLocks noChangeArrowheads="1"/>
        </xdr:cNvSpPr>
      </xdr:nvSpPr>
      <xdr:spPr bwMode="auto">
        <a:xfrm>
          <a:off x="11239500" y="589502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683</xdr:row>
      <xdr:rowOff>0</xdr:rowOff>
    </xdr:from>
    <xdr:to>
      <xdr:col>9</xdr:col>
      <xdr:colOff>161925</xdr:colOff>
      <xdr:row>684</xdr:row>
      <xdr:rowOff>0</xdr:rowOff>
    </xdr:to>
    <xdr:sp macro="" textlink="">
      <xdr:nvSpPr>
        <xdr:cNvPr id="289" name="Text Box 2"/>
        <xdr:cNvSpPr>
          <a:spLocks noChangeArrowheads="1"/>
        </xdr:cNvSpPr>
      </xdr:nvSpPr>
      <xdr:spPr bwMode="auto">
        <a:xfrm>
          <a:off x="17726025" y="589502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6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297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266700</xdr:colOff>
      <xdr:row>684</xdr:row>
      <xdr:rowOff>0</xdr:rowOff>
    </xdr:from>
    <xdr:to>
      <xdr:col>8</xdr:col>
      <xdr:colOff>314325</xdr:colOff>
      <xdr:row>684</xdr:row>
      <xdr:rowOff>190500</xdr:rowOff>
    </xdr:to>
    <xdr:sp macro="" textlink="">
      <xdr:nvSpPr>
        <xdr:cNvPr id="298" name="Text Box 1"/>
        <xdr:cNvSpPr>
          <a:spLocks noChangeArrowheads="1"/>
        </xdr:cNvSpPr>
      </xdr:nvSpPr>
      <xdr:spPr bwMode="auto">
        <a:xfrm>
          <a:off x="17592675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295275</xdr:colOff>
      <xdr:row>684</xdr:row>
      <xdr:rowOff>0</xdr:rowOff>
    </xdr:from>
    <xdr:to>
      <xdr:col>7</xdr:col>
      <xdr:colOff>95250</xdr:colOff>
      <xdr:row>684</xdr:row>
      <xdr:rowOff>190500</xdr:rowOff>
    </xdr:to>
    <xdr:sp macro="" textlink="">
      <xdr:nvSpPr>
        <xdr:cNvPr id="299" name="Text Box 2"/>
        <xdr:cNvSpPr>
          <a:spLocks noChangeArrowheads="1"/>
        </xdr:cNvSpPr>
      </xdr:nvSpPr>
      <xdr:spPr bwMode="auto">
        <a:xfrm>
          <a:off x="172974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684</xdr:row>
      <xdr:rowOff>0</xdr:rowOff>
    </xdr:from>
    <xdr:to>
      <xdr:col>0</xdr:col>
      <xdr:colOff>104775</xdr:colOff>
      <xdr:row>684</xdr:row>
      <xdr:rowOff>190500</xdr:rowOff>
    </xdr:to>
    <xdr:sp macro="" textlink="">
      <xdr:nvSpPr>
        <xdr:cNvPr id="300" name="Text Box 1"/>
        <xdr:cNvSpPr>
          <a:spLocks noChangeArrowheads="1"/>
        </xdr:cNvSpPr>
      </xdr:nvSpPr>
      <xdr:spPr bwMode="auto">
        <a:xfrm>
          <a:off x="11239500" y="59159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133350</xdr:colOff>
      <xdr:row>684</xdr:row>
      <xdr:rowOff>0</xdr:rowOff>
    </xdr:from>
    <xdr:to>
      <xdr:col>9</xdr:col>
      <xdr:colOff>161925</xdr:colOff>
      <xdr:row>684</xdr:row>
      <xdr:rowOff>114300</xdr:rowOff>
    </xdr:to>
    <xdr:sp macro="" textlink="">
      <xdr:nvSpPr>
        <xdr:cNvPr id="301" name="Text Box 2"/>
        <xdr:cNvSpPr>
          <a:spLocks noChangeArrowheads="1"/>
        </xdr:cNvSpPr>
      </xdr:nvSpPr>
      <xdr:spPr bwMode="auto">
        <a:xfrm>
          <a:off x="17726025" y="591597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0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6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7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8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09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0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1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2" name="Text Box 1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190500</xdr:rowOff>
    </xdr:to>
    <xdr:sp macro="" textlink="">
      <xdr:nvSpPr>
        <xdr:cNvPr id="313" name="Text Box 2"/>
        <xdr:cNvSpPr>
          <a:spLocks noChangeArrowheads="1"/>
        </xdr:cNvSpPr>
      </xdr:nvSpPr>
      <xdr:spPr bwMode="auto">
        <a:xfrm>
          <a:off x="11239500" y="1634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1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0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1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2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3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4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5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6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7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8" name="Text Box 1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493</xdr:row>
      <xdr:rowOff>0</xdr:rowOff>
    </xdr:from>
    <xdr:to>
      <xdr:col>0</xdr:col>
      <xdr:colOff>104775</xdr:colOff>
      <xdr:row>493</xdr:row>
      <xdr:rowOff>190500</xdr:rowOff>
    </xdr:to>
    <xdr:sp macro="" textlink="">
      <xdr:nvSpPr>
        <xdr:cNvPr id="329" name="Text Box 2"/>
        <xdr:cNvSpPr>
          <a:spLocks noChangeArrowheads="1"/>
        </xdr:cNvSpPr>
      </xdr:nvSpPr>
      <xdr:spPr bwMode="auto">
        <a:xfrm>
          <a:off x="11239500" y="355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0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1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2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3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4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5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6" name="Text Box 1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104775</xdr:colOff>
      <xdr:row>36</xdr:row>
      <xdr:rowOff>190500</xdr:rowOff>
    </xdr:to>
    <xdr:sp macro="" textlink="">
      <xdr:nvSpPr>
        <xdr:cNvPr id="337" name="Text Box 2"/>
        <xdr:cNvSpPr>
          <a:spLocks noChangeArrowheads="1"/>
        </xdr:cNvSpPr>
      </xdr:nvSpPr>
      <xdr:spPr bwMode="auto">
        <a:xfrm>
          <a:off x="11239500" y="51387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38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39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0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1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2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3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4" name="Text Box 1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</xdr:row>
      <xdr:rowOff>0</xdr:rowOff>
    </xdr:from>
    <xdr:to>
      <xdr:col>0</xdr:col>
      <xdr:colOff>104775</xdr:colOff>
      <xdr:row>45</xdr:row>
      <xdr:rowOff>190500</xdr:rowOff>
    </xdr:to>
    <xdr:sp macro="" textlink="">
      <xdr:nvSpPr>
        <xdr:cNvPr id="345" name="Text Box 2"/>
        <xdr:cNvSpPr>
          <a:spLocks noChangeArrowheads="1"/>
        </xdr:cNvSpPr>
      </xdr:nvSpPr>
      <xdr:spPr bwMode="auto">
        <a:xfrm>
          <a:off x="11239500" y="5327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6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7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8" name="Text Box 1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49" name="Text Box 2"/>
        <xdr:cNvSpPr>
          <a:spLocks noChangeArrowheads="1"/>
        </xdr:cNvSpPr>
      </xdr:nvSpPr>
      <xdr:spPr bwMode="auto">
        <a:xfrm>
          <a:off x="11239500" y="58740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0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1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2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3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4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5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6" name="Text Box 1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173</xdr:row>
      <xdr:rowOff>0</xdr:rowOff>
    </xdr:from>
    <xdr:to>
      <xdr:col>0</xdr:col>
      <xdr:colOff>104775</xdr:colOff>
      <xdr:row>173</xdr:row>
      <xdr:rowOff>190500</xdr:rowOff>
    </xdr:to>
    <xdr:sp macro="" textlink="">
      <xdr:nvSpPr>
        <xdr:cNvPr id="357" name="Text Box 2"/>
        <xdr:cNvSpPr>
          <a:spLocks noChangeArrowheads="1"/>
        </xdr:cNvSpPr>
      </xdr:nvSpPr>
      <xdr:spPr bwMode="auto">
        <a:xfrm>
          <a:off x="11239500" y="25403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58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59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0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1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2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3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4" name="Text Box 1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683</xdr:row>
      <xdr:rowOff>0</xdr:rowOff>
    </xdr:from>
    <xdr:to>
      <xdr:col>0</xdr:col>
      <xdr:colOff>104775</xdr:colOff>
      <xdr:row>683</xdr:row>
      <xdr:rowOff>190500</xdr:rowOff>
    </xdr:to>
    <xdr:sp macro="" textlink="">
      <xdr:nvSpPr>
        <xdr:cNvPr id="365" name="Text Box 2"/>
        <xdr:cNvSpPr>
          <a:spLocks noChangeArrowheads="1"/>
        </xdr:cNvSpPr>
      </xdr:nvSpPr>
      <xdr:spPr bwMode="auto">
        <a:xfrm>
          <a:off x="11239500" y="5895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6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371475</xdr:colOff>
      <xdr:row>17</xdr:row>
      <xdr:rowOff>228600</xdr:rowOff>
    </xdr:to>
    <xdr:sp macro="" textlink="">
      <xdr:nvSpPr>
        <xdr:cNvPr id="368" name="Text Box 1"/>
        <xdr:cNvSpPr>
          <a:spLocks noChangeArrowheads="1"/>
        </xdr:cNvSpPr>
      </xdr:nvSpPr>
      <xdr:spPr bwMode="auto">
        <a:xfrm>
          <a:off x="11239500" y="10668000"/>
          <a:ext cx="3714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342900</xdr:colOff>
      <xdr:row>17</xdr:row>
      <xdr:rowOff>228600</xdr:rowOff>
    </xdr:to>
    <xdr:sp macro="" textlink="">
      <xdr:nvSpPr>
        <xdr:cNvPr id="369" name="Text Box 2"/>
        <xdr:cNvSpPr>
          <a:spLocks noChangeArrowheads="1"/>
        </xdr:cNvSpPr>
      </xdr:nvSpPr>
      <xdr:spPr bwMode="auto">
        <a:xfrm>
          <a:off x="11239500" y="10668000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372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428625</xdr:colOff>
      <xdr:row>17</xdr:row>
      <xdr:rowOff>180975</xdr:rowOff>
    </xdr:to>
    <xdr:sp macro="" textlink="">
      <xdr:nvSpPr>
        <xdr:cNvPr id="373" name="Text Box 2"/>
        <xdr:cNvSpPr>
          <a:spLocks noChangeArrowheads="1"/>
        </xdr:cNvSpPr>
      </xdr:nvSpPr>
      <xdr:spPr bwMode="auto">
        <a:xfrm>
          <a:off x="11239500" y="1243965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8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79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38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371475</xdr:colOff>
      <xdr:row>482</xdr:row>
      <xdr:rowOff>190500</xdr:rowOff>
    </xdr:to>
    <xdr:sp macro="" textlink="">
      <xdr:nvSpPr>
        <xdr:cNvPr id="382" name="Text Box 1"/>
        <xdr:cNvSpPr>
          <a:spLocks noChangeArrowheads="1"/>
        </xdr:cNvSpPr>
      </xdr:nvSpPr>
      <xdr:spPr bwMode="auto">
        <a:xfrm>
          <a:off x="11239500" y="33261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342900</xdr:colOff>
      <xdr:row>482</xdr:row>
      <xdr:rowOff>190500</xdr:rowOff>
    </xdr:to>
    <xdr:sp macro="" textlink="">
      <xdr:nvSpPr>
        <xdr:cNvPr id="383" name="Text Box 2"/>
        <xdr:cNvSpPr>
          <a:spLocks noChangeArrowheads="1"/>
        </xdr:cNvSpPr>
      </xdr:nvSpPr>
      <xdr:spPr bwMode="auto">
        <a:xfrm>
          <a:off x="11239500" y="33261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104775</xdr:colOff>
      <xdr:row>482</xdr:row>
      <xdr:rowOff>190500</xdr:rowOff>
    </xdr:to>
    <xdr:sp macro="" textlink="">
      <xdr:nvSpPr>
        <xdr:cNvPr id="384" name="Text Box 1"/>
        <xdr:cNvSpPr>
          <a:spLocks noChangeArrowheads="1"/>
        </xdr:cNvSpPr>
      </xdr:nvSpPr>
      <xdr:spPr bwMode="auto">
        <a:xfrm>
          <a:off x="11239500" y="33261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482</xdr:row>
      <xdr:rowOff>0</xdr:rowOff>
    </xdr:from>
    <xdr:to>
      <xdr:col>0</xdr:col>
      <xdr:colOff>428625</xdr:colOff>
      <xdr:row>482</xdr:row>
      <xdr:rowOff>114300</xdr:rowOff>
    </xdr:to>
    <xdr:sp macro="" textlink="">
      <xdr:nvSpPr>
        <xdr:cNvPr id="385" name="Text Box 2"/>
        <xdr:cNvSpPr>
          <a:spLocks noChangeArrowheads="1"/>
        </xdr:cNvSpPr>
      </xdr:nvSpPr>
      <xdr:spPr bwMode="auto">
        <a:xfrm>
          <a:off x="11239500" y="33261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6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7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8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389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2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3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4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5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6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7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8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399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400" name="Text Box 1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192</xdr:row>
      <xdr:rowOff>0</xdr:rowOff>
    </xdr:from>
    <xdr:to>
      <xdr:col>0</xdr:col>
      <xdr:colOff>104775</xdr:colOff>
      <xdr:row>192</xdr:row>
      <xdr:rowOff>200025</xdr:rowOff>
    </xdr:to>
    <xdr:sp macro="" textlink="">
      <xdr:nvSpPr>
        <xdr:cNvPr id="401" name="Text Box 2"/>
        <xdr:cNvSpPr>
          <a:spLocks noChangeArrowheads="1"/>
        </xdr:cNvSpPr>
      </xdr:nvSpPr>
      <xdr:spPr bwMode="auto">
        <a:xfrm>
          <a:off x="11239500" y="293846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4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5" name="Text Box 2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0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228600</xdr:rowOff>
    </xdr:to>
    <xdr:sp macro="" textlink="">
      <xdr:nvSpPr>
        <xdr:cNvPr id="408" name="Text Box 1"/>
        <xdr:cNvSpPr>
          <a:spLocks noChangeArrowheads="1"/>
        </xdr:cNvSpPr>
      </xdr:nvSpPr>
      <xdr:spPr bwMode="auto">
        <a:xfrm>
          <a:off x="11239500" y="106680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28575</xdr:colOff>
      <xdr:row>17</xdr:row>
      <xdr:rowOff>180975</xdr:rowOff>
    </xdr:to>
    <xdr:sp macro="" textlink="">
      <xdr:nvSpPr>
        <xdr:cNvPr id="409" name="Text Box 2"/>
        <xdr:cNvSpPr>
          <a:spLocks noChangeArrowheads="1"/>
        </xdr:cNvSpPr>
      </xdr:nvSpPr>
      <xdr:spPr bwMode="auto">
        <a:xfrm>
          <a:off x="11239500" y="12439650"/>
          <a:ext cx="285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0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1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2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3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4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5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6" name="Text Box 1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200025</xdr:rowOff>
    </xdr:to>
    <xdr:sp macro="" textlink="">
      <xdr:nvSpPr>
        <xdr:cNvPr id="417" name="Text Box 2"/>
        <xdr:cNvSpPr>
          <a:spLocks noChangeArrowheads="1"/>
        </xdr:cNvSpPr>
      </xdr:nvSpPr>
      <xdr:spPr bwMode="auto">
        <a:xfrm>
          <a:off x="11239500" y="60388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418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419" name="Text Box 2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104775</xdr:colOff>
      <xdr:row>531</xdr:row>
      <xdr:rowOff>190500</xdr:rowOff>
    </xdr:to>
    <xdr:sp macro="" textlink="">
      <xdr:nvSpPr>
        <xdr:cNvPr id="420" name="Text Box 1"/>
        <xdr:cNvSpPr>
          <a:spLocks noChangeArrowheads="1"/>
        </xdr:cNvSpPr>
      </xdr:nvSpPr>
      <xdr:spPr bwMode="auto">
        <a:xfrm>
          <a:off x="11239500" y="39585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531</xdr:row>
      <xdr:rowOff>0</xdr:rowOff>
    </xdr:from>
    <xdr:to>
      <xdr:col>0</xdr:col>
      <xdr:colOff>28575</xdr:colOff>
      <xdr:row>531</xdr:row>
      <xdr:rowOff>114300</xdr:rowOff>
    </xdr:to>
    <xdr:sp macro="" textlink="">
      <xdr:nvSpPr>
        <xdr:cNvPr id="421" name="Text Box 2"/>
        <xdr:cNvSpPr>
          <a:spLocks noChangeArrowheads="1"/>
        </xdr:cNvSpPr>
      </xdr:nvSpPr>
      <xdr:spPr bwMode="auto">
        <a:xfrm>
          <a:off x="11239500" y="395859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2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3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4" name="Text Box 1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104775</xdr:colOff>
      <xdr:row>24</xdr:row>
      <xdr:rowOff>190500</xdr:rowOff>
    </xdr:to>
    <xdr:sp macro="" textlink="">
      <xdr:nvSpPr>
        <xdr:cNvPr id="425" name="Text Box 2"/>
        <xdr:cNvSpPr>
          <a:spLocks noChangeArrowheads="1"/>
        </xdr:cNvSpPr>
      </xdr:nvSpPr>
      <xdr:spPr bwMode="auto">
        <a:xfrm>
          <a:off x="11239500" y="13601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6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7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8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29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0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1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2" name="Text Box 1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33" name="Text Box 2"/>
        <xdr:cNvSpPr>
          <a:spLocks noChangeArrowheads="1"/>
        </xdr:cNvSpPr>
      </xdr:nvSpPr>
      <xdr:spPr bwMode="auto">
        <a:xfrm>
          <a:off x="11239500" y="7505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4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5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6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7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8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39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40" name="Text Box 1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190500</xdr:rowOff>
    </xdr:to>
    <xdr:sp macro="" textlink="">
      <xdr:nvSpPr>
        <xdr:cNvPr id="441" name="Text Box 2"/>
        <xdr:cNvSpPr>
          <a:spLocks noChangeArrowheads="1"/>
        </xdr:cNvSpPr>
      </xdr:nvSpPr>
      <xdr:spPr bwMode="auto">
        <a:xfrm>
          <a:off x="11239500" y="19088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8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49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0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1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2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3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4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5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6" name="Text Box 1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506</xdr:row>
      <xdr:rowOff>0</xdr:rowOff>
    </xdr:from>
    <xdr:to>
      <xdr:col>0</xdr:col>
      <xdr:colOff>104775</xdr:colOff>
      <xdr:row>506</xdr:row>
      <xdr:rowOff>190500</xdr:rowOff>
    </xdr:to>
    <xdr:sp macro="" textlink="">
      <xdr:nvSpPr>
        <xdr:cNvPr id="457" name="Text Box 2"/>
        <xdr:cNvSpPr>
          <a:spLocks noChangeArrowheads="1"/>
        </xdr:cNvSpPr>
      </xdr:nvSpPr>
      <xdr:spPr bwMode="auto">
        <a:xfrm>
          <a:off x="11239500" y="383286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571</xdr:row>
      <xdr:rowOff>0</xdr:rowOff>
    </xdr:from>
    <xdr:to>
      <xdr:col>0</xdr:col>
      <xdr:colOff>104775</xdr:colOff>
      <xdr:row>572</xdr:row>
      <xdr:rowOff>9525</xdr:rowOff>
    </xdr:to>
    <xdr:sp macro="" textlink="">
      <xdr:nvSpPr>
        <xdr:cNvPr id="460" name="Text Box 1"/>
        <xdr:cNvSpPr>
          <a:spLocks noChangeArrowheads="1"/>
        </xdr:cNvSpPr>
      </xdr:nvSpPr>
      <xdr:spPr bwMode="auto">
        <a:xfrm>
          <a:off x="11239500" y="54549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1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2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3" name="Text Box 1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576</xdr:row>
      <xdr:rowOff>0</xdr:rowOff>
    </xdr:from>
    <xdr:to>
      <xdr:col>0</xdr:col>
      <xdr:colOff>104775</xdr:colOff>
      <xdr:row>576</xdr:row>
      <xdr:rowOff>190500</xdr:rowOff>
    </xdr:to>
    <xdr:sp macro="" textlink="">
      <xdr:nvSpPr>
        <xdr:cNvPr id="464" name="Text Box 2"/>
        <xdr:cNvSpPr>
          <a:spLocks noChangeArrowheads="1"/>
        </xdr:cNvSpPr>
      </xdr:nvSpPr>
      <xdr:spPr bwMode="auto">
        <a:xfrm>
          <a:off x="11239500" y="5559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5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6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7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8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69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70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71" name="Text Box 1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579</xdr:row>
      <xdr:rowOff>0</xdr:rowOff>
    </xdr:from>
    <xdr:to>
      <xdr:col>0</xdr:col>
      <xdr:colOff>104775</xdr:colOff>
      <xdr:row>579</xdr:row>
      <xdr:rowOff>190500</xdr:rowOff>
    </xdr:to>
    <xdr:sp macro="" textlink="">
      <xdr:nvSpPr>
        <xdr:cNvPr id="472" name="Text Box 2"/>
        <xdr:cNvSpPr>
          <a:spLocks noChangeArrowheads="1"/>
        </xdr:cNvSpPr>
      </xdr:nvSpPr>
      <xdr:spPr bwMode="auto">
        <a:xfrm>
          <a:off x="11239500" y="5622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3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4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5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6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7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8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79" name="Text Box 1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165</xdr:row>
      <xdr:rowOff>0</xdr:rowOff>
    </xdr:from>
    <xdr:to>
      <xdr:col>0</xdr:col>
      <xdr:colOff>104775</xdr:colOff>
      <xdr:row>165</xdr:row>
      <xdr:rowOff>190500</xdr:rowOff>
    </xdr:to>
    <xdr:sp macro="" textlink="">
      <xdr:nvSpPr>
        <xdr:cNvPr id="480" name="Text Box 2"/>
        <xdr:cNvSpPr>
          <a:spLocks noChangeArrowheads="1"/>
        </xdr:cNvSpPr>
      </xdr:nvSpPr>
      <xdr:spPr bwMode="auto">
        <a:xfrm>
          <a:off x="11239500" y="23726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104775</xdr:colOff>
      <xdr:row>32</xdr:row>
      <xdr:rowOff>38100</xdr:rowOff>
    </xdr:to>
    <xdr:sp macro="" textlink="">
      <xdr:nvSpPr>
        <xdr:cNvPr id="481" name="Text Box 1"/>
        <xdr:cNvSpPr>
          <a:spLocks noChangeArrowheads="1"/>
        </xdr:cNvSpPr>
      </xdr:nvSpPr>
      <xdr:spPr bwMode="auto">
        <a:xfrm>
          <a:off x="11239500" y="50339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8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49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6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7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8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09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0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1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2" name="Text Box 1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3" name="Text Box 2"/>
        <xdr:cNvSpPr>
          <a:spLocks noChangeArrowheads="1"/>
        </xdr:cNvSpPr>
      </xdr:nvSpPr>
      <xdr:spPr bwMode="auto">
        <a:xfrm>
          <a:off x="0" y="6848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4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5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6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7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8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19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0" name="Text Box 1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190500</xdr:rowOff>
    </xdr:to>
    <xdr:sp macro="" textlink="">
      <xdr:nvSpPr>
        <xdr:cNvPr id="521" name="Text Box 2"/>
        <xdr:cNvSpPr>
          <a:spLocks noChangeArrowheads="1"/>
        </xdr:cNvSpPr>
      </xdr:nvSpPr>
      <xdr:spPr bwMode="auto">
        <a:xfrm>
          <a:off x="0" y="11877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2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3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190500</xdr:rowOff>
    </xdr:to>
    <xdr:sp macro="" textlink="">
      <xdr:nvSpPr>
        <xdr:cNvPr id="54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6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7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8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49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0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1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2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190500</xdr:rowOff>
    </xdr:to>
    <xdr:sp macro="" textlink="">
      <xdr:nvSpPr>
        <xdr:cNvPr id="553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4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5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6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7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5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6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104775</xdr:colOff>
      <xdr:row>87</xdr:row>
      <xdr:rowOff>190500</xdr:rowOff>
    </xdr:to>
    <xdr:sp macro="" textlink="">
      <xdr:nvSpPr>
        <xdr:cNvPr id="56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371475</xdr:colOff>
      <xdr:row>96</xdr:row>
      <xdr:rowOff>28575</xdr:rowOff>
    </xdr:to>
    <xdr:sp macro="" textlink="">
      <xdr:nvSpPr>
        <xdr:cNvPr id="562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342900</xdr:colOff>
      <xdr:row>96</xdr:row>
      <xdr:rowOff>28575</xdr:rowOff>
    </xdr:to>
    <xdr:sp macro="" textlink="">
      <xdr:nvSpPr>
        <xdr:cNvPr id="563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4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5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6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104775</xdr:colOff>
      <xdr:row>96</xdr:row>
      <xdr:rowOff>28575</xdr:rowOff>
    </xdr:to>
    <xdr:sp macro="" textlink="">
      <xdr:nvSpPr>
        <xdr:cNvPr id="56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6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6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0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1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104775</xdr:colOff>
      <xdr:row>91</xdr:row>
      <xdr:rowOff>190500</xdr:rowOff>
    </xdr:to>
    <xdr:sp macro="" textlink="">
      <xdr:nvSpPr>
        <xdr:cNvPr id="57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7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8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463</xdr:row>
      <xdr:rowOff>0</xdr:rowOff>
    </xdr:from>
    <xdr:to>
      <xdr:col>0</xdr:col>
      <xdr:colOff>104775</xdr:colOff>
      <xdr:row>463</xdr:row>
      <xdr:rowOff>190500</xdr:rowOff>
    </xdr:to>
    <xdr:sp macro="" textlink="">
      <xdr:nvSpPr>
        <xdr:cNvPr id="59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371475</xdr:colOff>
      <xdr:row>473</xdr:row>
      <xdr:rowOff>190500</xdr:rowOff>
    </xdr:to>
    <xdr:sp macro="" textlink="">
      <xdr:nvSpPr>
        <xdr:cNvPr id="600" name="Text Box 1"/>
        <xdr:cNvSpPr>
          <a:spLocks noChangeArrowheads="1"/>
        </xdr:cNvSpPr>
      </xdr:nvSpPr>
      <xdr:spPr bwMode="auto">
        <a:xfrm>
          <a:off x="0" y="47996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342900</xdr:colOff>
      <xdr:row>473</xdr:row>
      <xdr:rowOff>190500</xdr:rowOff>
    </xdr:to>
    <xdr:sp macro="" textlink="">
      <xdr:nvSpPr>
        <xdr:cNvPr id="601" name="Text Box 2"/>
        <xdr:cNvSpPr>
          <a:spLocks noChangeArrowheads="1"/>
        </xdr:cNvSpPr>
      </xdr:nvSpPr>
      <xdr:spPr bwMode="auto">
        <a:xfrm>
          <a:off x="0" y="47996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104775</xdr:colOff>
      <xdr:row>473</xdr:row>
      <xdr:rowOff>190500</xdr:rowOff>
    </xdr:to>
    <xdr:sp macro="" textlink="">
      <xdr:nvSpPr>
        <xdr:cNvPr id="602" name="Text Box 1"/>
        <xdr:cNvSpPr>
          <a:spLocks noChangeArrowheads="1"/>
        </xdr:cNvSpPr>
      </xdr:nvSpPr>
      <xdr:spPr bwMode="auto">
        <a:xfrm>
          <a:off x="0" y="47996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473</xdr:row>
      <xdr:rowOff>0</xdr:rowOff>
    </xdr:from>
    <xdr:to>
      <xdr:col>0</xdr:col>
      <xdr:colOff>428625</xdr:colOff>
      <xdr:row>473</xdr:row>
      <xdr:rowOff>114300</xdr:rowOff>
    </xdr:to>
    <xdr:sp macro="" textlink="">
      <xdr:nvSpPr>
        <xdr:cNvPr id="603" name="Text Box 2"/>
        <xdr:cNvSpPr>
          <a:spLocks noChangeArrowheads="1"/>
        </xdr:cNvSpPr>
      </xdr:nvSpPr>
      <xdr:spPr bwMode="auto">
        <a:xfrm>
          <a:off x="0" y="47996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0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0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1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2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3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4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5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6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7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8" name="Text Box 1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104775</xdr:colOff>
      <xdr:row>479</xdr:row>
      <xdr:rowOff>190500</xdr:rowOff>
    </xdr:to>
    <xdr:sp macro="" textlink="">
      <xdr:nvSpPr>
        <xdr:cNvPr id="619" name="Text Box 2"/>
        <xdr:cNvSpPr>
          <a:spLocks noChangeArrowheads="1"/>
        </xdr:cNvSpPr>
      </xdr:nvSpPr>
      <xdr:spPr bwMode="auto">
        <a:xfrm>
          <a:off x="0" y="49196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371475</xdr:colOff>
      <xdr:row>468</xdr:row>
      <xdr:rowOff>190500</xdr:rowOff>
    </xdr:to>
    <xdr:sp macro="" textlink="">
      <xdr:nvSpPr>
        <xdr:cNvPr id="620" name="Text Box 1"/>
        <xdr:cNvSpPr>
          <a:spLocks noChangeArrowheads="1"/>
        </xdr:cNvSpPr>
      </xdr:nvSpPr>
      <xdr:spPr bwMode="auto">
        <a:xfrm>
          <a:off x="0" y="469677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342900</xdr:colOff>
      <xdr:row>468</xdr:row>
      <xdr:rowOff>190500</xdr:rowOff>
    </xdr:to>
    <xdr:sp macro="" textlink="">
      <xdr:nvSpPr>
        <xdr:cNvPr id="621" name="Text Box 2"/>
        <xdr:cNvSpPr>
          <a:spLocks noChangeArrowheads="1"/>
        </xdr:cNvSpPr>
      </xdr:nvSpPr>
      <xdr:spPr bwMode="auto">
        <a:xfrm>
          <a:off x="0" y="469677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104775</xdr:colOff>
      <xdr:row>468</xdr:row>
      <xdr:rowOff>190500</xdr:rowOff>
    </xdr:to>
    <xdr:sp macro="" textlink="">
      <xdr:nvSpPr>
        <xdr:cNvPr id="622" name="Text Box 1"/>
        <xdr:cNvSpPr>
          <a:spLocks noChangeArrowheads="1"/>
        </xdr:cNvSpPr>
      </xdr:nvSpPr>
      <xdr:spPr bwMode="auto">
        <a:xfrm>
          <a:off x="0" y="46967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468</xdr:row>
      <xdr:rowOff>0</xdr:rowOff>
    </xdr:from>
    <xdr:to>
      <xdr:col>0</xdr:col>
      <xdr:colOff>428625</xdr:colOff>
      <xdr:row>468</xdr:row>
      <xdr:rowOff>114300</xdr:rowOff>
    </xdr:to>
    <xdr:sp macro="" textlink="">
      <xdr:nvSpPr>
        <xdr:cNvPr id="623" name="Text Box 2"/>
        <xdr:cNvSpPr>
          <a:spLocks noChangeArrowheads="1"/>
        </xdr:cNvSpPr>
      </xdr:nvSpPr>
      <xdr:spPr bwMode="auto">
        <a:xfrm>
          <a:off x="0" y="469677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2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3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513</xdr:row>
      <xdr:rowOff>0</xdr:rowOff>
    </xdr:from>
    <xdr:to>
      <xdr:col>0</xdr:col>
      <xdr:colOff>104775</xdr:colOff>
      <xdr:row>513</xdr:row>
      <xdr:rowOff>190500</xdr:rowOff>
    </xdr:to>
    <xdr:sp macro="" textlink="">
      <xdr:nvSpPr>
        <xdr:cNvPr id="63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521</xdr:row>
      <xdr:rowOff>0</xdr:rowOff>
    </xdr:from>
    <xdr:to>
      <xdr:col>0</xdr:col>
      <xdr:colOff>104775</xdr:colOff>
      <xdr:row>521</xdr:row>
      <xdr:rowOff>190500</xdr:rowOff>
    </xdr:to>
    <xdr:sp macro="" textlink="">
      <xdr:nvSpPr>
        <xdr:cNvPr id="63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371475</xdr:colOff>
      <xdr:row>530</xdr:row>
      <xdr:rowOff>28575</xdr:rowOff>
    </xdr:to>
    <xdr:sp macro="" textlink="">
      <xdr:nvSpPr>
        <xdr:cNvPr id="64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342900</xdr:colOff>
      <xdr:row>530</xdr:row>
      <xdr:rowOff>28575</xdr:rowOff>
    </xdr:to>
    <xdr:sp macro="" textlink="">
      <xdr:nvSpPr>
        <xdr:cNvPr id="64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529</xdr:row>
      <xdr:rowOff>0</xdr:rowOff>
    </xdr:from>
    <xdr:to>
      <xdr:col>0</xdr:col>
      <xdr:colOff>104775</xdr:colOff>
      <xdr:row>530</xdr:row>
      <xdr:rowOff>28575</xdr:rowOff>
    </xdr:to>
    <xdr:sp macro="" textlink="">
      <xdr:nvSpPr>
        <xdr:cNvPr id="64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4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525</xdr:row>
      <xdr:rowOff>0</xdr:rowOff>
    </xdr:from>
    <xdr:to>
      <xdr:col>0</xdr:col>
      <xdr:colOff>104775</xdr:colOff>
      <xdr:row>525</xdr:row>
      <xdr:rowOff>190500</xdr:rowOff>
    </xdr:to>
    <xdr:sp macro="" textlink="">
      <xdr:nvSpPr>
        <xdr:cNvPr id="65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447675</xdr:colOff>
      <xdr:row>555</xdr:row>
      <xdr:rowOff>0</xdr:rowOff>
    </xdr:to>
    <xdr:sp macro="" textlink="">
      <xdr:nvSpPr>
        <xdr:cNvPr id="654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390525</xdr:colOff>
      <xdr:row>555</xdr:row>
      <xdr:rowOff>0</xdr:rowOff>
    </xdr:to>
    <xdr:sp macro="" textlink="">
      <xdr:nvSpPr>
        <xdr:cNvPr id="655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554</xdr:row>
      <xdr:rowOff>0</xdr:rowOff>
    </xdr:from>
    <xdr:to>
      <xdr:col>0</xdr:col>
      <xdr:colOff>104775</xdr:colOff>
      <xdr:row>555</xdr:row>
      <xdr:rowOff>0</xdr:rowOff>
    </xdr:to>
    <xdr:sp macro="" textlink="">
      <xdr:nvSpPr>
        <xdr:cNvPr id="65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57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58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59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558</xdr:row>
      <xdr:rowOff>0</xdr:rowOff>
    </xdr:from>
    <xdr:to>
      <xdr:col>0</xdr:col>
      <xdr:colOff>104775</xdr:colOff>
      <xdr:row>558</xdr:row>
      <xdr:rowOff>190500</xdr:rowOff>
    </xdr:to>
    <xdr:sp macro="" textlink="">
      <xdr:nvSpPr>
        <xdr:cNvPr id="660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1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2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561</xdr:row>
      <xdr:rowOff>0</xdr:rowOff>
    </xdr:from>
    <xdr:to>
      <xdr:col>0</xdr:col>
      <xdr:colOff>104775</xdr:colOff>
      <xdr:row>561</xdr:row>
      <xdr:rowOff>190500</xdr:rowOff>
    </xdr:to>
    <xdr:sp macro="" textlink="">
      <xdr:nvSpPr>
        <xdr:cNvPr id="66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95250</xdr:rowOff>
    </xdr:from>
    <xdr:to>
      <xdr:col>0</xdr:col>
      <xdr:colOff>428625</xdr:colOff>
      <xdr:row>545</xdr:row>
      <xdr:rowOff>66675</xdr:rowOff>
    </xdr:to>
    <xdr:sp macro="" textlink="">
      <xdr:nvSpPr>
        <xdr:cNvPr id="669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95250</xdr:rowOff>
    </xdr:from>
    <xdr:to>
      <xdr:col>0</xdr:col>
      <xdr:colOff>28575</xdr:colOff>
      <xdr:row>545</xdr:row>
      <xdr:rowOff>66675</xdr:rowOff>
    </xdr:to>
    <xdr:sp macro="" textlink="">
      <xdr:nvSpPr>
        <xdr:cNvPr id="670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557</xdr:row>
      <xdr:rowOff>0</xdr:rowOff>
    </xdr:to>
    <xdr:sp macro="" textlink="">
      <xdr:nvSpPr>
        <xdr:cNvPr id="671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549</xdr:row>
      <xdr:rowOff>0</xdr:rowOff>
    </xdr:from>
    <xdr:to>
      <xdr:col>0</xdr:col>
      <xdr:colOff>104775</xdr:colOff>
      <xdr:row>550</xdr:row>
      <xdr:rowOff>9525</xdr:rowOff>
    </xdr:to>
    <xdr:sp macro="" textlink="">
      <xdr:nvSpPr>
        <xdr:cNvPr id="67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3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4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5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553</xdr:row>
      <xdr:rowOff>0</xdr:rowOff>
    </xdr:from>
    <xdr:to>
      <xdr:col>0</xdr:col>
      <xdr:colOff>104775</xdr:colOff>
      <xdr:row>553</xdr:row>
      <xdr:rowOff>190500</xdr:rowOff>
    </xdr:to>
    <xdr:sp macro="" textlink="">
      <xdr:nvSpPr>
        <xdr:cNvPr id="676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77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78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7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556</xdr:row>
      <xdr:rowOff>0</xdr:rowOff>
    </xdr:from>
    <xdr:to>
      <xdr:col>0</xdr:col>
      <xdr:colOff>104775</xdr:colOff>
      <xdr:row>556</xdr:row>
      <xdr:rowOff>190500</xdr:rowOff>
    </xdr:to>
    <xdr:sp macro="" textlink="">
      <xdr:nvSpPr>
        <xdr:cNvPr id="68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5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6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8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9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9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565</xdr:row>
      <xdr:rowOff>0</xdr:rowOff>
    </xdr:from>
    <xdr:to>
      <xdr:col>0</xdr:col>
      <xdr:colOff>104775</xdr:colOff>
      <xdr:row>565</xdr:row>
      <xdr:rowOff>190500</xdr:rowOff>
    </xdr:to>
    <xdr:sp macro="" textlink="">
      <xdr:nvSpPr>
        <xdr:cNvPr id="69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5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6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7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8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69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544</xdr:row>
      <xdr:rowOff>0</xdr:rowOff>
    </xdr:from>
    <xdr:to>
      <xdr:col>0</xdr:col>
      <xdr:colOff>104775</xdr:colOff>
      <xdr:row>544</xdr:row>
      <xdr:rowOff>190500</xdr:rowOff>
    </xdr:to>
    <xdr:sp macro="" textlink="">
      <xdr:nvSpPr>
        <xdr:cNvPr id="70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551</xdr:row>
      <xdr:rowOff>0</xdr:rowOff>
    </xdr:from>
    <xdr:to>
      <xdr:col>0</xdr:col>
      <xdr:colOff>104775</xdr:colOff>
      <xdr:row>552</xdr:row>
      <xdr:rowOff>38100</xdr:rowOff>
    </xdr:to>
    <xdr:sp macro="" textlink="">
      <xdr:nvSpPr>
        <xdr:cNvPr id="701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0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541</xdr:row>
      <xdr:rowOff>0</xdr:rowOff>
    </xdr:from>
    <xdr:to>
      <xdr:col>0</xdr:col>
      <xdr:colOff>104775</xdr:colOff>
      <xdr:row>541</xdr:row>
      <xdr:rowOff>190500</xdr:rowOff>
    </xdr:to>
    <xdr:sp macro="" textlink="">
      <xdr:nvSpPr>
        <xdr:cNvPr id="7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6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7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8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29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0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1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2" name="Text Box 1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663</xdr:row>
      <xdr:rowOff>0</xdr:rowOff>
    </xdr:from>
    <xdr:to>
      <xdr:col>0</xdr:col>
      <xdr:colOff>104775</xdr:colOff>
      <xdr:row>663</xdr:row>
      <xdr:rowOff>190500</xdr:rowOff>
    </xdr:to>
    <xdr:sp macro="" textlink="">
      <xdr:nvSpPr>
        <xdr:cNvPr id="733" name="Text Box 2"/>
        <xdr:cNvSpPr>
          <a:spLocks noChangeArrowheads="1"/>
        </xdr:cNvSpPr>
      </xdr:nvSpPr>
      <xdr:spPr bwMode="auto">
        <a:xfrm>
          <a:off x="0" y="37090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4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5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6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7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8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39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40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585</xdr:row>
      <xdr:rowOff>0</xdr:rowOff>
    </xdr:from>
    <xdr:to>
      <xdr:col>0</xdr:col>
      <xdr:colOff>104775</xdr:colOff>
      <xdr:row>585</xdr:row>
      <xdr:rowOff>190500</xdr:rowOff>
    </xdr:to>
    <xdr:sp macro="" textlink="">
      <xdr:nvSpPr>
        <xdr:cNvPr id="741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2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3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4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5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6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7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8" name="Text Box 1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655</xdr:row>
      <xdr:rowOff>190500</xdr:rowOff>
    </xdr:to>
    <xdr:sp macro="" textlink="">
      <xdr:nvSpPr>
        <xdr:cNvPr id="749" name="Text Box 2"/>
        <xdr:cNvSpPr>
          <a:spLocks noChangeArrowheads="1"/>
        </xdr:cNvSpPr>
      </xdr:nvSpPr>
      <xdr:spPr bwMode="auto">
        <a:xfrm>
          <a:off x="0" y="3549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0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1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2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3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4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5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6" name="Text Box 1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658</xdr:row>
      <xdr:rowOff>0</xdr:rowOff>
    </xdr:from>
    <xdr:to>
      <xdr:col>0</xdr:col>
      <xdr:colOff>104775</xdr:colOff>
      <xdr:row>658</xdr:row>
      <xdr:rowOff>190500</xdr:rowOff>
    </xdr:to>
    <xdr:sp macro="" textlink="">
      <xdr:nvSpPr>
        <xdr:cNvPr id="757" name="Text Box 2"/>
        <xdr:cNvSpPr>
          <a:spLocks noChangeArrowheads="1"/>
        </xdr:cNvSpPr>
      </xdr:nvSpPr>
      <xdr:spPr bwMode="auto">
        <a:xfrm>
          <a:off x="0" y="36090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58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59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0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1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2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3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4" name="Text Box 1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650</xdr:row>
      <xdr:rowOff>190500</xdr:rowOff>
    </xdr:to>
    <xdr:sp macro="" textlink="">
      <xdr:nvSpPr>
        <xdr:cNvPr id="765" name="Text Box 2"/>
        <xdr:cNvSpPr>
          <a:spLocks noChangeArrowheads="1"/>
        </xdr:cNvSpPr>
      </xdr:nvSpPr>
      <xdr:spPr bwMode="auto">
        <a:xfrm>
          <a:off x="0" y="34490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371475</xdr:colOff>
      <xdr:row>585</xdr:row>
      <xdr:rowOff>28575</xdr:rowOff>
    </xdr:to>
    <xdr:sp macro="" textlink="">
      <xdr:nvSpPr>
        <xdr:cNvPr id="766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342900</xdr:colOff>
      <xdr:row>585</xdr:row>
      <xdr:rowOff>28575</xdr:rowOff>
    </xdr:to>
    <xdr:sp macro="" textlink="">
      <xdr:nvSpPr>
        <xdr:cNvPr id="767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68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69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70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584</xdr:row>
      <xdr:rowOff>0</xdr:rowOff>
    </xdr:from>
    <xdr:to>
      <xdr:col>0</xdr:col>
      <xdr:colOff>104775</xdr:colOff>
      <xdr:row>585</xdr:row>
      <xdr:rowOff>28575</xdr:rowOff>
    </xdr:to>
    <xdr:sp macro="" textlink="">
      <xdr:nvSpPr>
        <xdr:cNvPr id="771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8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79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0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1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2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3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4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5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6" name="Text Box 1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146</xdr:row>
      <xdr:rowOff>0</xdr:rowOff>
    </xdr:from>
    <xdr:to>
      <xdr:col>0</xdr:col>
      <xdr:colOff>104775</xdr:colOff>
      <xdr:row>146</xdr:row>
      <xdr:rowOff>190500</xdr:rowOff>
    </xdr:to>
    <xdr:sp macro="" textlink="">
      <xdr:nvSpPr>
        <xdr:cNvPr id="787" name="Text Box 2"/>
        <xdr:cNvSpPr>
          <a:spLocks noChangeArrowheads="1"/>
        </xdr:cNvSpPr>
      </xdr:nvSpPr>
      <xdr:spPr bwMode="auto">
        <a:xfrm>
          <a:off x="0" y="658558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371475</xdr:colOff>
      <xdr:row>134</xdr:row>
      <xdr:rowOff>190500</xdr:rowOff>
    </xdr:to>
    <xdr:sp macro="" textlink="">
      <xdr:nvSpPr>
        <xdr:cNvPr id="788" name="Text Box 1"/>
        <xdr:cNvSpPr>
          <a:spLocks noChangeArrowheads="1"/>
        </xdr:cNvSpPr>
      </xdr:nvSpPr>
      <xdr:spPr bwMode="auto">
        <a:xfrm>
          <a:off x="0" y="636270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342900</xdr:colOff>
      <xdr:row>134</xdr:row>
      <xdr:rowOff>190500</xdr:rowOff>
    </xdr:to>
    <xdr:sp macro="" textlink="">
      <xdr:nvSpPr>
        <xdr:cNvPr id="789" name="Text Box 2"/>
        <xdr:cNvSpPr>
          <a:spLocks noChangeArrowheads="1"/>
        </xdr:cNvSpPr>
      </xdr:nvSpPr>
      <xdr:spPr bwMode="auto">
        <a:xfrm>
          <a:off x="0" y="636270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104775</xdr:colOff>
      <xdr:row>134</xdr:row>
      <xdr:rowOff>190500</xdr:rowOff>
    </xdr:to>
    <xdr:sp macro="" textlink="">
      <xdr:nvSpPr>
        <xdr:cNvPr id="790" name="Text Box 1"/>
        <xdr:cNvSpPr>
          <a:spLocks noChangeArrowheads="1"/>
        </xdr:cNvSpPr>
      </xdr:nvSpPr>
      <xdr:spPr bwMode="auto">
        <a:xfrm>
          <a:off x="0" y="63627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114300</xdr:rowOff>
    </xdr:to>
    <xdr:sp macro="" textlink="">
      <xdr:nvSpPr>
        <xdr:cNvPr id="791" name="Text Box 2"/>
        <xdr:cNvSpPr>
          <a:spLocks noChangeArrowheads="1"/>
        </xdr:cNvSpPr>
      </xdr:nvSpPr>
      <xdr:spPr bwMode="auto">
        <a:xfrm>
          <a:off x="0" y="636270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795" name="Text Box 2"/>
        <xdr:cNvSpPr>
          <a:spLocks noChangeArrowheads="1"/>
        </xdr:cNvSpPr>
      </xdr:nvSpPr>
      <xdr:spPr bwMode="auto">
        <a:xfrm>
          <a:off x="0" y="735139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79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2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3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4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5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6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7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8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09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0" name="Text Box 1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1" name="Text Box 2"/>
        <xdr:cNvSpPr>
          <a:spLocks noChangeArrowheads="1"/>
        </xdr:cNvSpPr>
      </xdr:nvSpPr>
      <xdr:spPr bwMode="auto">
        <a:xfrm>
          <a:off x="0" y="7228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2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3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4" name="Text Box 1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15" name="Text Box 2"/>
        <xdr:cNvSpPr>
          <a:spLocks noChangeArrowheads="1"/>
        </xdr:cNvSpPr>
      </xdr:nvSpPr>
      <xdr:spPr bwMode="auto">
        <a:xfrm>
          <a:off x="0" y="73513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1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2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3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4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5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2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30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190500</xdr:rowOff>
    </xdr:to>
    <xdr:sp macro="" textlink="">
      <xdr:nvSpPr>
        <xdr:cNvPr id="831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371475</xdr:colOff>
      <xdr:row>126</xdr:row>
      <xdr:rowOff>190500</xdr:rowOff>
    </xdr:to>
    <xdr:sp macro="" textlink="">
      <xdr:nvSpPr>
        <xdr:cNvPr id="832" name="Text Box 1"/>
        <xdr:cNvSpPr>
          <a:spLocks noChangeArrowheads="1"/>
        </xdr:cNvSpPr>
      </xdr:nvSpPr>
      <xdr:spPr bwMode="auto">
        <a:xfrm>
          <a:off x="0" y="625983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342900</xdr:colOff>
      <xdr:row>126</xdr:row>
      <xdr:rowOff>190500</xdr:rowOff>
    </xdr:to>
    <xdr:sp macro="" textlink="">
      <xdr:nvSpPr>
        <xdr:cNvPr id="833" name="Text Box 2"/>
        <xdr:cNvSpPr>
          <a:spLocks noChangeArrowheads="1"/>
        </xdr:cNvSpPr>
      </xdr:nvSpPr>
      <xdr:spPr bwMode="auto">
        <a:xfrm>
          <a:off x="0" y="625983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104775</xdr:colOff>
      <xdr:row>126</xdr:row>
      <xdr:rowOff>190500</xdr:rowOff>
    </xdr:to>
    <xdr:sp macro="" textlink="">
      <xdr:nvSpPr>
        <xdr:cNvPr id="83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428625</xdr:colOff>
      <xdr:row>126</xdr:row>
      <xdr:rowOff>114300</xdr:rowOff>
    </xdr:to>
    <xdr:sp macro="" textlink="">
      <xdr:nvSpPr>
        <xdr:cNvPr id="835" name="Text Box 2"/>
        <xdr:cNvSpPr>
          <a:spLocks noChangeArrowheads="1"/>
        </xdr:cNvSpPr>
      </xdr:nvSpPr>
      <xdr:spPr bwMode="auto">
        <a:xfrm>
          <a:off x="0" y="625983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36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37" name="Text Box 2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838" name="Text Box 1"/>
        <xdr:cNvSpPr>
          <a:spLocks noChangeArrowheads="1"/>
        </xdr:cNvSpPr>
      </xdr:nvSpPr>
      <xdr:spPr bwMode="auto">
        <a:xfrm>
          <a:off x="0" y="72513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839" name="Text Box 2"/>
        <xdr:cNvSpPr>
          <a:spLocks noChangeArrowheads="1"/>
        </xdr:cNvSpPr>
      </xdr:nvSpPr>
      <xdr:spPr bwMode="auto">
        <a:xfrm>
          <a:off x="0" y="725138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6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7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8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49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0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1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2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3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4" name="Text Box 1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104775</xdr:colOff>
      <xdr:row>154</xdr:row>
      <xdr:rowOff>190500</xdr:rowOff>
    </xdr:to>
    <xdr:sp macro="" textlink="">
      <xdr:nvSpPr>
        <xdr:cNvPr id="855" name="Text Box 2"/>
        <xdr:cNvSpPr>
          <a:spLocks noChangeArrowheads="1"/>
        </xdr:cNvSpPr>
      </xdr:nvSpPr>
      <xdr:spPr bwMode="auto">
        <a:xfrm>
          <a:off x="0" y="6745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5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6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87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371475</xdr:colOff>
      <xdr:row>117</xdr:row>
      <xdr:rowOff>190500</xdr:rowOff>
    </xdr:to>
    <xdr:sp macro="" textlink="">
      <xdr:nvSpPr>
        <xdr:cNvPr id="880" name="Text Box 1"/>
        <xdr:cNvSpPr>
          <a:spLocks noChangeArrowheads="1"/>
        </xdr:cNvSpPr>
      </xdr:nvSpPr>
      <xdr:spPr bwMode="auto">
        <a:xfrm>
          <a:off x="0" y="607980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342900</xdr:colOff>
      <xdr:row>117</xdr:row>
      <xdr:rowOff>190500</xdr:rowOff>
    </xdr:to>
    <xdr:sp macro="" textlink="">
      <xdr:nvSpPr>
        <xdr:cNvPr id="881" name="Text Box 2"/>
        <xdr:cNvSpPr>
          <a:spLocks noChangeArrowheads="1"/>
        </xdr:cNvSpPr>
      </xdr:nvSpPr>
      <xdr:spPr bwMode="auto">
        <a:xfrm>
          <a:off x="0" y="607980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882" name="Text Box 1"/>
        <xdr:cNvSpPr>
          <a:spLocks noChangeArrowheads="1"/>
        </xdr:cNvSpPr>
      </xdr:nvSpPr>
      <xdr:spPr bwMode="auto">
        <a:xfrm>
          <a:off x="0" y="60798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428625</xdr:colOff>
      <xdr:row>117</xdr:row>
      <xdr:rowOff>114300</xdr:rowOff>
    </xdr:to>
    <xdr:sp macro="" textlink="">
      <xdr:nvSpPr>
        <xdr:cNvPr id="883" name="Text Box 2"/>
        <xdr:cNvSpPr>
          <a:spLocks noChangeArrowheads="1"/>
        </xdr:cNvSpPr>
      </xdr:nvSpPr>
      <xdr:spPr bwMode="auto">
        <a:xfrm>
          <a:off x="0" y="607980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8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0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1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2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3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4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5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6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7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8" name="Text Box 1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899" name="Text Box 2"/>
        <xdr:cNvSpPr>
          <a:spLocks noChangeArrowheads="1"/>
        </xdr:cNvSpPr>
      </xdr:nvSpPr>
      <xdr:spPr bwMode="auto">
        <a:xfrm>
          <a:off x="0" y="61998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371475</xdr:colOff>
      <xdr:row>112</xdr:row>
      <xdr:rowOff>190500</xdr:rowOff>
    </xdr:to>
    <xdr:sp macro="" textlink="">
      <xdr:nvSpPr>
        <xdr:cNvPr id="900" name="Text Box 1"/>
        <xdr:cNvSpPr>
          <a:spLocks noChangeArrowheads="1"/>
        </xdr:cNvSpPr>
      </xdr:nvSpPr>
      <xdr:spPr bwMode="auto">
        <a:xfrm>
          <a:off x="0" y="597693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342900</xdr:colOff>
      <xdr:row>112</xdr:row>
      <xdr:rowOff>190500</xdr:rowOff>
    </xdr:to>
    <xdr:sp macro="" textlink="">
      <xdr:nvSpPr>
        <xdr:cNvPr id="901" name="Text Box 2"/>
        <xdr:cNvSpPr>
          <a:spLocks noChangeArrowheads="1"/>
        </xdr:cNvSpPr>
      </xdr:nvSpPr>
      <xdr:spPr bwMode="auto">
        <a:xfrm>
          <a:off x="0" y="597693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104775</xdr:colOff>
      <xdr:row>112</xdr:row>
      <xdr:rowOff>190500</xdr:rowOff>
    </xdr:to>
    <xdr:sp macro="" textlink="">
      <xdr:nvSpPr>
        <xdr:cNvPr id="902" name="Text Box 1"/>
        <xdr:cNvSpPr>
          <a:spLocks noChangeArrowheads="1"/>
        </xdr:cNvSpPr>
      </xdr:nvSpPr>
      <xdr:spPr bwMode="auto">
        <a:xfrm>
          <a:off x="0" y="59769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428625</xdr:colOff>
      <xdr:row>112</xdr:row>
      <xdr:rowOff>114300</xdr:rowOff>
    </xdr:to>
    <xdr:sp macro="" textlink="">
      <xdr:nvSpPr>
        <xdr:cNvPr id="903" name="Text Box 2"/>
        <xdr:cNvSpPr>
          <a:spLocks noChangeArrowheads="1"/>
        </xdr:cNvSpPr>
      </xdr:nvSpPr>
      <xdr:spPr bwMode="auto">
        <a:xfrm>
          <a:off x="0" y="597693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4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5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6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7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8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09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0" name="Text Box 1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1" name="Text Box 2"/>
        <xdr:cNvSpPr>
          <a:spLocks noChangeArrowheads="1"/>
        </xdr:cNvSpPr>
      </xdr:nvSpPr>
      <xdr:spPr bwMode="auto">
        <a:xfrm>
          <a:off x="0" y="68884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2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3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4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5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6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7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8" name="Text Box 1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19" name="Text Box 2"/>
        <xdr:cNvSpPr>
          <a:spLocks noChangeArrowheads="1"/>
        </xdr:cNvSpPr>
      </xdr:nvSpPr>
      <xdr:spPr bwMode="auto">
        <a:xfrm>
          <a:off x="0" y="7048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228600</xdr:rowOff>
    </xdr:to>
    <xdr:sp macro="" textlink="">
      <xdr:nvSpPr>
        <xdr:cNvPr id="920" name="Text Box 1"/>
        <xdr:cNvSpPr>
          <a:spLocks noChangeArrowheads="1"/>
        </xdr:cNvSpPr>
      </xdr:nvSpPr>
      <xdr:spPr bwMode="auto">
        <a:xfrm>
          <a:off x="0" y="720852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228600</xdr:rowOff>
    </xdr:to>
    <xdr:sp macro="" textlink="">
      <xdr:nvSpPr>
        <xdr:cNvPr id="921" name="Text Box 2"/>
        <xdr:cNvSpPr>
          <a:spLocks noChangeArrowheads="1"/>
        </xdr:cNvSpPr>
      </xdr:nvSpPr>
      <xdr:spPr bwMode="auto">
        <a:xfrm>
          <a:off x="0" y="720852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2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3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4" name="Text Box 2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925" name="Text Box 1"/>
        <xdr:cNvSpPr>
          <a:spLocks noChangeArrowheads="1"/>
        </xdr:cNvSpPr>
      </xdr:nvSpPr>
      <xdr:spPr bwMode="auto">
        <a:xfrm>
          <a:off x="0" y="720852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6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7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8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29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0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1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2" name="Text Box 1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933" name="Text Box 2"/>
        <xdr:cNvSpPr>
          <a:spLocks noChangeArrowheads="1"/>
        </xdr:cNvSpPr>
      </xdr:nvSpPr>
      <xdr:spPr bwMode="auto">
        <a:xfrm>
          <a:off x="0" y="71285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171450</xdr:rowOff>
    </xdr:to>
    <xdr:sp macro="" textlink="">
      <xdr:nvSpPr>
        <xdr:cNvPr id="934" name="Text Box 2"/>
        <xdr:cNvSpPr>
          <a:spLocks noChangeArrowheads="1"/>
        </xdr:cNvSpPr>
      </xdr:nvSpPr>
      <xdr:spPr bwMode="auto">
        <a:xfrm>
          <a:off x="0" y="806386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28575</xdr:colOff>
      <xdr:row>537</xdr:row>
      <xdr:rowOff>171450</xdr:rowOff>
    </xdr:to>
    <xdr:sp macro="" textlink="">
      <xdr:nvSpPr>
        <xdr:cNvPr id="935" name="Text Box 2"/>
        <xdr:cNvSpPr>
          <a:spLocks noChangeArrowheads="1"/>
        </xdr:cNvSpPr>
      </xdr:nvSpPr>
      <xdr:spPr bwMode="auto">
        <a:xfrm>
          <a:off x="0" y="806386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6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7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8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39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0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1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2" name="Text Box 1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3" name="Text Box 2"/>
        <xdr:cNvSpPr>
          <a:spLocks noChangeArrowheads="1"/>
        </xdr:cNvSpPr>
      </xdr:nvSpPr>
      <xdr:spPr bwMode="auto">
        <a:xfrm>
          <a:off x="0" y="80543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4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8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59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0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1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2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3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4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5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6" name="Text Box 1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67" name="Text Box 2"/>
        <xdr:cNvSpPr>
          <a:spLocks noChangeArrowheads="1"/>
        </xdr:cNvSpPr>
      </xdr:nvSpPr>
      <xdr:spPr bwMode="auto">
        <a:xfrm>
          <a:off x="0" y="79943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190500</xdr:rowOff>
    </xdr:to>
    <xdr:sp macro="" textlink="">
      <xdr:nvSpPr>
        <xdr:cNvPr id="968" name="Text Box 1"/>
        <xdr:cNvSpPr>
          <a:spLocks noChangeArrowheads="1"/>
        </xdr:cNvSpPr>
      </xdr:nvSpPr>
      <xdr:spPr bwMode="auto">
        <a:xfrm>
          <a:off x="0" y="615791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190500</xdr:rowOff>
    </xdr:to>
    <xdr:sp macro="" textlink="">
      <xdr:nvSpPr>
        <xdr:cNvPr id="969" name="Text Box 2"/>
        <xdr:cNvSpPr>
          <a:spLocks noChangeArrowheads="1"/>
        </xdr:cNvSpPr>
      </xdr:nvSpPr>
      <xdr:spPr bwMode="auto">
        <a:xfrm>
          <a:off x="0" y="615791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0" name="Text Box 1"/>
        <xdr:cNvSpPr>
          <a:spLocks noChangeArrowheads="1"/>
        </xdr:cNvSpPr>
      </xdr:nvSpPr>
      <xdr:spPr bwMode="auto">
        <a:xfrm>
          <a:off x="0" y="615791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114300</xdr:rowOff>
    </xdr:to>
    <xdr:sp macro="" textlink="">
      <xdr:nvSpPr>
        <xdr:cNvPr id="971" name="Text Box 2"/>
        <xdr:cNvSpPr>
          <a:spLocks noChangeArrowheads="1"/>
        </xdr:cNvSpPr>
      </xdr:nvSpPr>
      <xdr:spPr bwMode="auto">
        <a:xfrm>
          <a:off x="0" y="615791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8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79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0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1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2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3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4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5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6" name="Text Box 1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87" name="Text Box 2"/>
        <xdr:cNvSpPr>
          <a:spLocks noChangeArrowheads="1"/>
        </xdr:cNvSpPr>
      </xdr:nvSpPr>
      <xdr:spPr bwMode="auto">
        <a:xfrm>
          <a:off x="0" y="62779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190500</xdr:rowOff>
    </xdr:to>
    <xdr:sp macro="" textlink="">
      <xdr:nvSpPr>
        <xdr:cNvPr id="988" name="Text Box 1"/>
        <xdr:cNvSpPr>
          <a:spLocks noChangeArrowheads="1"/>
        </xdr:cNvSpPr>
      </xdr:nvSpPr>
      <xdr:spPr bwMode="auto">
        <a:xfrm>
          <a:off x="0" y="605504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190500</xdr:rowOff>
    </xdr:to>
    <xdr:sp macro="" textlink="">
      <xdr:nvSpPr>
        <xdr:cNvPr id="989" name="Text Box 2"/>
        <xdr:cNvSpPr>
          <a:spLocks noChangeArrowheads="1"/>
        </xdr:cNvSpPr>
      </xdr:nvSpPr>
      <xdr:spPr bwMode="auto">
        <a:xfrm>
          <a:off x="0" y="605504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0" name="Text Box 1"/>
        <xdr:cNvSpPr>
          <a:spLocks noChangeArrowheads="1"/>
        </xdr:cNvSpPr>
      </xdr:nvSpPr>
      <xdr:spPr bwMode="auto">
        <a:xfrm>
          <a:off x="0" y="60550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114300</xdr:rowOff>
    </xdr:to>
    <xdr:sp macro="" textlink="">
      <xdr:nvSpPr>
        <xdr:cNvPr id="991" name="Text Box 2"/>
        <xdr:cNvSpPr>
          <a:spLocks noChangeArrowheads="1"/>
        </xdr:cNvSpPr>
      </xdr:nvSpPr>
      <xdr:spPr bwMode="auto">
        <a:xfrm>
          <a:off x="0" y="605504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190500</xdr:rowOff>
    </xdr:to>
    <xdr:sp macro="" textlink="">
      <xdr:nvSpPr>
        <xdr:cNvPr id="992" name="Text Box 1"/>
        <xdr:cNvSpPr>
          <a:spLocks noChangeArrowheads="1"/>
        </xdr:cNvSpPr>
      </xdr:nvSpPr>
      <xdr:spPr bwMode="auto">
        <a:xfrm>
          <a:off x="0" y="7735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190500</xdr:rowOff>
    </xdr:to>
    <xdr:sp macro="" textlink="">
      <xdr:nvSpPr>
        <xdr:cNvPr id="993" name="Text Box 2"/>
        <xdr:cNvSpPr>
          <a:spLocks noChangeArrowheads="1"/>
        </xdr:cNvSpPr>
      </xdr:nvSpPr>
      <xdr:spPr bwMode="auto">
        <a:xfrm>
          <a:off x="0" y="7735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4" name="Text Box 1"/>
        <xdr:cNvSpPr>
          <a:spLocks noChangeArrowheads="1"/>
        </xdr:cNvSpPr>
      </xdr:nvSpPr>
      <xdr:spPr bwMode="auto">
        <a:xfrm>
          <a:off x="0" y="7735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428625</xdr:colOff>
      <xdr:row>537</xdr:row>
      <xdr:rowOff>114300</xdr:rowOff>
    </xdr:to>
    <xdr:sp macro="" textlink="">
      <xdr:nvSpPr>
        <xdr:cNvPr id="995" name="Text Box 2"/>
        <xdr:cNvSpPr>
          <a:spLocks noChangeArrowheads="1"/>
        </xdr:cNvSpPr>
      </xdr:nvSpPr>
      <xdr:spPr bwMode="auto">
        <a:xfrm>
          <a:off x="0" y="7735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99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2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3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4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5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6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7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8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09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0" name="Text Box 1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1" name="Text Box 2"/>
        <xdr:cNvSpPr>
          <a:spLocks noChangeArrowheads="1"/>
        </xdr:cNvSpPr>
      </xdr:nvSpPr>
      <xdr:spPr bwMode="auto">
        <a:xfrm>
          <a:off x="0" y="7855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8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19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0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1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2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3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4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5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6" name="Text Box 1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7" name="Text Box 2"/>
        <xdr:cNvSpPr>
          <a:spLocks noChangeArrowheads="1"/>
        </xdr:cNvSpPr>
      </xdr:nvSpPr>
      <xdr:spPr bwMode="auto">
        <a:xfrm>
          <a:off x="0" y="7306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8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29" name="Text Box 2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190500</xdr:rowOff>
    </xdr:to>
    <xdr:sp macro="" textlink="">
      <xdr:nvSpPr>
        <xdr:cNvPr id="1030" name="Text Box 1"/>
        <xdr:cNvSpPr>
          <a:spLocks noChangeArrowheads="1"/>
        </xdr:cNvSpPr>
      </xdr:nvSpPr>
      <xdr:spPr bwMode="auto">
        <a:xfrm>
          <a:off x="0" y="732948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28575</xdr:colOff>
      <xdr:row>537</xdr:row>
      <xdr:rowOff>114300</xdr:rowOff>
    </xdr:to>
    <xdr:sp macro="" textlink="">
      <xdr:nvSpPr>
        <xdr:cNvPr id="1031" name="Text Box 2"/>
        <xdr:cNvSpPr>
          <a:spLocks noChangeArrowheads="1"/>
        </xdr:cNvSpPr>
      </xdr:nvSpPr>
      <xdr:spPr bwMode="auto">
        <a:xfrm>
          <a:off x="0" y="732948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371475</xdr:colOff>
      <xdr:row>537</xdr:row>
      <xdr:rowOff>228600</xdr:rowOff>
    </xdr:to>
    <xdr:sp macro="" textlink="">
      <xdr:nvSpPr>
        <xdr:cNvPr id="1032" name="Text Box 1"/>
        <xdr:cNvSpPr>
          <a:spLocks noChangeArrowheads="1"/>
        </xdr:cNvSpPr>
      </xdr:nvSpPr>
      <xdr:spPr bwMode="auto">
        <a:xfrm>
          <a:off x="0" y="728662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342900</xdr:colOff>
      <xdr:row>537</xdr:row>
      <xdr:rowOff>228600</xdr:rowOff>
    </xdr:to>
    <xdr:sp macro="" textlink="">
      <xdr:nvSpPr>
        <xdr:cNvPr id="1033" name="Text Box 2"/>
        <xdr:cNvSpPr>
          <a:spLocks noChangeArrowheads="1"/>
        </xdr:cNvSpPr>
      </xdr:nvSpPr>
      <xdr:spPr bwMode="auto">
        <a:xfrm>
          <a:off x="0" y="728662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4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5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6" name="Text Box 2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537</xdr:row>
      <xdr:rowOff>0</xdr:rowOff>
    </xdr:from>
    <xdr:to>
      <xdr:col>0</xdr:col>
      <xdr:colOff>104775</xdr:colOff>
      <xdr:row>537</xdr:row>
      <xdr:rowOff>228600</xdr:rowOff>
    </xdr:to>
    <xdr:sp macro="" textlink="">
      <xdr:nvSpPr>
        <xdr:cNvPr id="1037" name="Text Box 1"/>
        <xdr:cNvSpPr>
          <a:spLocks noChangeArrowheads="1"/>
        </xdr:cNvSpPr>
      </xdr:nvSpPr>
      <xdr:spPr bwMode="auto">
        <a:xfrm>
          <a:off x="0" y="72866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3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3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4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5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6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7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8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49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0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1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2" name="Text Box 1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3" name="Text Box 2"/>
        <xdr:cNvSpPr>
          <a:spLocks noChangeArrowheads="1"/>
        </xdr:cNvSpPr>
      </xdr:nvSpPr>
      <xdr:spPr bwMode="auto">
        <a:xfrm>
          <a:off x="0" y="40786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054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055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6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057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5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1061" name="Text Box 2"/>
        <xdr:cNvSpPr>
          <a:spLocks noChangeArrowheads="1"/>
        </xdr:cNvSpPr>
      </xdr:nvSpPr>
      <xdr:spPr bwMode="auto">
        <a:xfrm>
          <a:off x="0" y="48444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8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69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0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1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2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3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4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5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6" name="Text Box 1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7" name="Text Box 2"/>
        <xdr:cNvSpPr>
          <a:spLocks noChangeArrowheads="1"/>
        </xdr:cNvSpPr>
      </xdr:nvSpPr>
      <xdr:spPr bwMode="auto">
        <a:xfrm>
          <a:off x="0" y="47215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8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79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0" name="Text Box 1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1" name="Text Box 2"/>
        <xdr:cNvSpPr>
          <a:spLocks noChangeArrowheads="1"/>
        </xdr:cNvSpPr>
      </xdr:nvSpPr>
      <xdr:spPr bwMode="auto">
        <a:xfrm>
          <a:off x="0" y="48444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8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09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098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099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0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101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2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3" name="Text Box 2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4" name="Text Box 1"/>
        <xdr:cNvSpPr>
          <a:spLocks noChangeArrowheads="1"/>
        </xdr:cNvSpPr>
      </xdr:nvSpPr>
      <xdr:spPr bwMode="auto">
        <a:xfrm>
          <a:off x="0" y="47444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28575</xdr:colOff>
      <xdr:row>156</xdr:row>
      <xdr:rowOff>114300</xdr:rowOff>
    </xdr:to>
    <xdr:sp macro="" textlink="">
      <xdr:nvSpPr>
        <xdr:cNvPr id="1105" name="Text Box 2"/>
        <xdr:cNvSpPr>
          <a:spLocks noChangeArrowheads="1"/>
        </xdr:cNvSpPr>
      </xdr:nvSpPr>
      <xdr:spPr bwMode="auto">
        <a:xfrm>
          <a:off x="0" y="47444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0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2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3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4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5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6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7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8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19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0" name="Text Box 1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1" name="Text Box 2"/>
        <xdr:cNvSpPr>
          <a:spLocks noChangeArrowheads="1"/>
        </xdr:cNvSpPr>
      </xdr:nvSpPr>
      <xdr:spPr bwMode="auto">
        <a:xfrm>
          <a:off x="0" y="42386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2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3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146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147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48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149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5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190500</xdr:rowOff>
    </xdr:to>
    <xdr:sp macro="" textlink="">
      <xdr:nvSpPr>
        <xdr:cNvPr id="1166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190500</xdr:rowOff>
    </xdr:to>
    <xdr:sp macro="" textlink="">
      <xdr:nvSpPr>
        <xdr:cNvPr id="1167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68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428625</xdr:colOff>
      <xdr:row>156</xdr:row>
      <xdr:rowOff>114300</xdr:rowOff>
    </xdr:to>
    <xdr:sp macro="" textlink="">
      <xdr:nvSpPr>
        <xdr:cNvPr id="1169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0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1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2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3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4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5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6" name="Text Box 1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7" name="Text Box 2"/>
        <xdr:cNvSpPr>
          <a:spLocks noChangeArrowheads="1"/>
        </xdr:cNvSpPr>
      </xdr:nvSpPr>
      <xdr:spPr bwMode="auto">
        <a:xfrm>
          <a:off x="0" y="43815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8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79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0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1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2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3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4" name="Text Box 1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85" name="Text Box 2"/>
        <xdr:cNvSpPr>
          <a:spLocks noChangeArrowheads="1"/>
        </xdr:cNvSpPr>
      </xdr:nvSpPr>
      <xdr:spPr bwMode="auto">
        <a:xfrm>
          <a:off x="0" y="45415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371475</xdr:colOff>
      <xdr:row>156</xdr:row>
      <xdr:rowOff>228600</xdr:rowOff>
    </xdr:to>
    <xdr:sp macro="" textlink="">
      <xdr:nvSpPr>
        <xdr:cNvPr id="1186" name="Text Box 1"/>
        <xdr:cNvSpPr>
          <a:spLocks noChangeArrowheads="1"/>
        </xdr:cNvSpPr>
      </xdr:nvSpPr>
      <xdr:spPr bwMode="auto">
        <a:xfrm>
          <a:off x="0" y="47015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342900</xdr:colOff>
      <xdr:row>156</xdr:row>
      <xdr:rowOff>228600</xdr:rowOff>
    </xdr:to>
    <xdr:sp macro="" textlink="">
      <xdr:nvSpPr>
        <xdr:cNvPr id="1187" name="Text Box 2"/>
        <xdr:cNvSpPr>
          <a:spLocks noChangeArrowheads="1"/>
        </xdr:cNvSpPr>
      </xdr:nvSpPr>
      <xdr:spPr bwMode="auto">
        <a:xfrm>
          <a:off x="0" y="47015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88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89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90" name="Text Box 2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228600</xdr:rowOff>
    </xdr:to>
    <xdr:sp macro="" textlink="">
      <xdr:nvSpPr>
        <xdr:cNvPr id="1191" name="Text Box 1"/>
        <xdr:cNvSpPr>
          <a:spLocks noChangeArrowheads="1"/>
        </xdr:cNvSpPr>
      </xdr:nvSpPr>
      <xdr:spPr bwMode="auto">
        <a:xfrm>
          <a:off x="0" y="47015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2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3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4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5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6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7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8" name="Text Box 1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104775</xdr:colOff>
      <xdr:row>156</xdr:row>
      <xdr:rowOff>190500</xdr:rowOff>
    </xdr:to>
    <xdr:sp macro="" textlink="">
      <xdr:nvSpPr>
        <xdr:cNvPr id="1199" name="Text Box 2"/>
        <xdr:cNvSpPr>
          <a:spLocks noChangeArrowheads="1"/>
        </xdr:cNvSpPr>
      </xdr:nvSpPr>
      <xdr:spPr bwMode="auto">
        <a:xfrm>
          <a:off x="0" y="4621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0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1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447675</xdr:colOff>
      <xdr:row>255</xdr:row>
      <xdr:rowOff>200025</xdr:rowOff>
    </xdr:to>
    <xdr:sp macro="" textlink="">
      <xdr:nvSpPr>
        <xdr:cNvPr id="1202" name="Text Box 1"/>
        <xdr:cNvSpPr>
          <a:spLocks noChangeArrowheads="1"/>
        </xdr:cNvSpPr>
      </xdr:nvSpPr>
      <xdr:spPr bwMode="auto">
        <a:xfrm>
          <a:off x="0" y="1874520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390525</xdr:colOff>
      <xdr:row>255</xdr:row>
      <xdr:rowOff>200025</xdr:rowOff>
    </xdr:to>
    <xdr:sp macro="" textlink="">
      <xdr:nvSpPr>
        <xdr:cNvPr id="1203" name="Text Box 2"/>
        <xdr:cNvSpPr>
          <a:spLocks noChangeArrowheads="1"/>
        </xdr:cNvSpPr>
      </xdr:nvSpPr>
      <xdr:spPr bwMode="auto">
        <a:xfrm>
          <a:off x="0" y="18745200"/>
          <a:ext cx="3905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4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5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200025</xdr:rowOff>
    </xdr:to>
    <xdr:sp macro="" textlink="">
      <xdr:nvSpPr>
        <xdr:cNvPr id="1206" name="Text Box 1"/>
        <xdr:cNvSpPr>
          <a:spLocks noChangeArrowheads="1"/>
        </xdr:cNvSpPr>
      </xdr:nvSpPr>
      <xdr:spPr bwMode="auto">
        <a:xfrm>
          <a:off x="0" y="187452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7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8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09" name="Text Box 1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250</xdr:row>
      <xdr:rowOff>0</xdr:rowOff>
    </xdr:from>
    <xdr:to>
      <xdr:col>0</xdr:col>
      <xdr:colOff>104775</xdr:colOff>
      <xdr:row>250</xdr:row>
      <xdr:rowOff>190500</xdr:rowOff>
    </xdr:to>
    <xdr:sp macro="" textlink="">
      <xdr:nvSpPr>
        <xdr:cNvPr id="1210" name="Text Box 2"/>
        <xdr:cNvSpPr>
          <a:spLocks noChangeArrowheads="1"/>
        </xdr:cNvSpPr>
      </xdr:nvSpPr>
      <xdr:spPr bwMode="auto">
        <a:xfrm>
          <a:off x="0" y="13906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1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2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3" name="Text Box 1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4" name="Text Box 2"/>
        <xdr:cNvSpPr>
          <a:spLocks noChangeArrowheads="1"/>
        </xdr:cNvSpPr>
      </xdr:nvSpPr>
      <xdr:spPr bwMode="auto">
        <a:xfrm>
          <a:off x="0" y="19545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5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6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7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8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19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0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1" name="Text Box 1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2" name="Text Box 2"/>
        <xdr:cNvSpPr>
          <a:spLocks noChangeArrowheads="1"/>
        </xdr:cNvSpPr>
      </xdr:nvSpPr>
      <xdr:spPr bwMode="auto">
        <a:xfrm>
          <a:off x="0" y="248031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3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4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5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6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7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8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29" name="Text Box 1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30" name="Text Box 2"/>
        <xdr:cNvSpPr>
          <a:spLocks noChangeArrowheads="1"/>
        </xdr:cNvSpPr>
      </xdr:nvSpPr>
      <xdr:spPr bwMode="auto">
        <a:xfrm>
          <a:off x="0" y="2014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1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2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3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4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5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6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7" name="Text Box 1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435</xdr:row>
      <xdr:rowOff>0</xdr:rowOff>
    </xdr:from>
    <xdr:to>
      <xdr:col>0</xdr:col>
      <xdr:colOff>104775</xdr:colOff>
      <xdr:row>435</xdr:row>
      <xdr:rowOff>190500</xdr:rowOff>
    </xdr:to>
    <xdr:sp macro="" textlink="">
      <xdr:nvSpPr>
        <xdr:cNvPr id="1238" name="Text Box 2"/>
        <xdr:cNvSpPr>
          <a:spLocks noChangeArrowheads="1"/>
        </xdr:cNvSpPr>
      </xdr:nvSpPr>
      <xdr:spPr bwMode="auto">
        <a:xfrm>
          <a:off x="0" y="69856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3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371475</xdr:colOff>
      <xdr:row>252</xdr:row>
      <xdr:rowOff>19050</xdr:rowOff>
    </xdr:to>
    <xdr:sp macro="" textlink="">
      <xdr:nvSpPr>
        <xdr:cNvPr id="1241" name="Text Box 1"/>
        <xdr:cNvSpPr>
          <a:spLocks noChangeArrowheads="1"/>
        </xdr:cNvSpPr>
      </xdr:nvSpPr>
      <xdr:spPr bwMode="auto">
        <a:xfrm>
          <a:off x="0" y="14106525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342900</xdr:colOff>
      <xdr:row>252</xdr:row>
      <xdr:rowOff>19050</xdr:rowOff>
    </xdr:to>
    <xdr:sp macro="" textlink="">
      <xdr:nvSpPr>
        <xdr:cNvPr id="1242" name="Text Box 2"/>
        <xdr:cNvSpPr>
          <a:spLocks noChangeArrowheads="1"/>
        </xdr:cNvSpPr>
      </xdr:nvSpPr>
      <xdr:spPr bwMode="auto">
        <a:xfrm>
          <a:off x="0" y="14106525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45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428625</xdr:colOff>
      <xdr:row>255</xdr:row>
      <xdr:rowOff>171450</xdr:rowOff>
    </xdr:to>
    <xdr:sp macro="" textlink="">
      <xdr:nvSpPr>
        <xdr:cNvPr id="1246" name="Text Box 2"/>
        <xdr:cNvSpPr>
          <a:spLocks noChangeArrowheads="1"/>
        </xdr:cNvSpPr>
      </xdr:nvSpPr>
      <xdr:spPr bwMode="auto">
        <a:xfrm>
          <a:off x="0" y="16811625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7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8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4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5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5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6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5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5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1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2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3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4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5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6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7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8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69" name="Text Box 1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454</xdr:row>
      <xdr:rowOff>0</xdr:rowOff>
    </xdr:from>
    <xdr:to>
      <xdr:col>0</xdr:col>
      <xdr:colOff>104775</xdr:colOff>
      <xdr:row>454</xdr:row>
      <xdr:rowOff>190500</xdr:rowOff>
    </xdr:to>
    <xdr:sp macro="" textlink="">
      <xdr:nvSpPr>
        <xdr:cNvPr id="1270" name="Text Box 2"/>
        <xdr:cNvSpPr>
          <a:spLocks noChangeArrowheads="1"/>
        </xdr:cNvSpPr>
      </xdr:nvSpPr>
      <xdr:spPr bwMode="auto">
        <a:xfrm>
          <a:off x="0" y="73685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73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74" name="Text Box 2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251</xdr:row>
      <xdr:rowOff>0</xdr:rowOff>
    </xdr:from>
    <xdr:to>
      <xdr:col>0</xdr:col>
      <xdr:colOff>104775</xdr:colOff>
      <xdr:row>252</xdr:row>
      <xdr:rowOff>19050</xdr:rowOff>
    </xdr:to>
    <xdr:sp macro="" textlink="">
      <xdr:nvSpPr>
        <xdr:cNvPr id="1277" name="Text Box 1"/>
        <xdr:cNvSpPr>
          <a:spLocks noChangeArrowheads="1"/>
        </xdr:cNvSpPr>
      </xdr:nvSpPr>
      <xdr:spPr bwMode="auto">
        <a:xfrm>
          <a:off x="0" y="14106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28575</xdr:colOff>
      <xdr:row>255</xdr:row>
      <xdr:rowOff>171450</xdr:rowOff>
    </xdr:to>
    <xdr:sp macro="" textlink="">
      <xdr:nvSpPr>
        <xdr:cNvPr id="1278" name="Text Box 2"/>
        <xdr:cNvSpPr>
          <a:spLocks noChangeArrowheads="1"/>
        </xdr:cNvSpPr>
      </xdr:nvSpPr>
      <xdr:spPr bwMode="auto">
        <a:xfrm>
          <a:off x="0" y="16811625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79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0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1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2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3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4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5" name="Text Box 1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221</xdr:row>
      <xdr:rowOff>0</xdr:rowOff>
    </xdr:from>
    <xdr:to>
      <xdr:col>0</xdr:col>
      <xdr:colOff>104775</xdr:colOff>
      <xdr:row>221</xdr:row>
      <xdr:rowOff>190500</xdr:rowOff>
    </xdr:to>
    <xdr:sp macro="" textlink="">
      <xdr:nvSpPr>
        <xdr:cNvPr id="1286" name="Text Box 2"/>
        <xdr:cNvSpPr>
          <a:spLocks noChangeArrowheads="1"/>
        </xdr:cNvSpPr>
      </xdr:nvSpPr>
      <xdr:spPr bwMode="auto">
        <a:xfrm>
          <a:off x="0" y="8048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87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88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89" name="Text Box 1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90" name="Text Box 2"/>
        <xdr:cNvSpPr>
          <a:spLocks noChangeArrowheads="1"/>
        </xdr:cNvSpPr>
      </xdr:nvSpPr>
      <xdr:spPr bwMode="auto">
        <a:xfrm>
          <a:off x="0" y="22174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1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2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3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4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5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6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7" name="Text Box 1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231</xdr:row>
      <xdr:rowOff>0</xdr:rowOff>
    </xdr:from>
    <xdr:to>
      <xdr:col>0</xdr:col>
      <xdr:colOff>104775</xdr:colOff>
      <xdr:row>231</xdr:row>
      <xdr:rowOff>190500</xdr:rowOff>
    </xdr:to>
    <xdr:sp macro="" textlink="">
      <xdr:nvSpPr>
        <xdr:cNvPr id="1298" name="Text Box 2"/>
        <xdr:cNvSpPr>
          <a:spLocks noChangeArrowheads="1"/>
        </xdr:cNvSpPr>
      </xdr:nvSpPr>
      <xdr:spPr bwMode="auto">
        <a:xfrm>
          <a:off x="0" y="10077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299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0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1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2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3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4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5" name="Text Box 1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06" name="Text Box 2"/>
        <xdr:cNvSpPr>
          <a:spLocks noChangeArrowheads="1"/>
        </xdr:cNvSpPr>
      </xdr:nvSpPr>
      <xdr:spPr bwMode="auto">
        <a:xfrm>
          <a:off x="0" y="31232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07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08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09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0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1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2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3" name="Text Box 1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427</xdr:row>
      <xdr:rowOff>0</xdr:rowOff>
    </xdr:from>
    <xdr:to>
      <xdr:col>0</xdr:col>
      <xdr:colOff>104775</xdr:colOff>
      <xdr:row>427</xdr:row>
      <xdr:rowOff>190500</xdr:rowOff>
    </xdr:to>
    <xdr:sp macro="" textlink="">
      <xdr:nvSpPr>
        <xdr:cNvPr id="1314" name="Text Box 2"/>
        <xdr:cNvSpPr>
          <a:spLocks noChangeArrowheads="1"/>
        </xdr:cNvSpPr>
      </xdr:nvSpPr>
      <xdr:spPr bwMode="auto">
        <a:xfrm>
          <a:off x="0" y="6825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200025</xdr:rowOff>
    </xdr:to>
    <xdr:sp macro="" textlink="">
      <xdr:nvSpPr>
        <xdr:cNvPr id="1315" name="Text Box 1"/>
        <xdr:cNvSpPr>
          <a:spLocks noChangeArrowheads="1"/>
        </xdr:cNvSpPr>
      </xdr:nvSpPr>
      <xdr:spPr bwMode="auto">
        <a:xfrm>
          <a:off x="0" y="19145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1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2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0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1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2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3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4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5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6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7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8" name="Text Box 1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208</xdr:row>
      <xdr:rowOff>0</xdr:rowOff>
    </xdr:from>
    <xdr:to>
      <xdr:col>0</xdr:col>
      <xdr:colOff>104775</xdr:colOff>
      <xdr:row>208</xdr:row>
      <xdr:rowOff>190500</xdr:rowOff>
    </xdr:to>
    <xdr:sp macro="" textlink="">
      <xdr:nvSpPr>
        <xdr:cNvPr id="1339" name="Text Box 2"/>
        <xdr:cNvSpPr>
          <a:spLocks noChangeArrowheads="1"/>
        </xdr:cNvSpPr>
      </xdr:nvSpPr>
      <xdr:spPr bwMode="auto">
        <a:xfrm>
          <a:off x="0" y="5419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0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1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2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3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4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5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6" name="Text Box 1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104775</xdr:colOff>
      <xdr:row>214</xdr:row>
      <xdr:rowOff>190500</xdr:rowOff>
    </xdr:to>
    <xdr:sp macro="" textlink="">
      <xdr:nvSpPr>
        <xdr:cNvPr id="1347" name="Text Box 2"/>
        <xdr:cNvSpPr>
          <a:spLocks noChangeArrowheads="1"/>
        </xdr:cNvSpPr>
      </xdr:nvSpPr>
      <xdr:spPr bwMode="auto">
        <a:xfrm>
          <a:off x="0" y="6648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48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49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0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1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209550</xdr:rowOff>
    </xdr:to>
    <xdr:sp macro="" textlink="">
      <xdr:nvSpPr>
        <xdr:cNvPr id="1352" name="Text Box 1"/>
        <xdr:cNvSpPr>
          <a:spLocks noChangeArrowheads="1"/>
        </xdr:cNvSpPr>
      </xdr:nvSpPr>
      <xdr:spPr bwMode="auto">
        <a:xfrm>
          <a:off x="0" y="177450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3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4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5" name="Text Box 1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239</xdr:row>
      <xdr:rowOff>0</xdr:rowOff>
    </xdr:from>
    <xdr:to>
      <xdr:col>0</xdr:col>
      <xdr:colOff>104775</xdr:colOff>
      <xdr:row>239</xdr:row>
      <xdr:rowOff>190500</xdr:rowOff>
    </xdr:to>
    <xdr:sp macro="" textlink="">
      <xdr:nvSpPr>
        <xdr:cNvPr id="1356" name="Text Box 2"/>
        <xdr:cNvSpPr>
          <a:spLocks noChangeArrowheads="1"/>
        </xdr:cNvSpPr>
      </xdr:nvSpPr>
      <xdr:spPr bwMode="auto">
        <a:xfrm>
          <a:off x="0" y="11677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57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58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59" name="Text Box 1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0" name="Text Box 2"/>
        <xdr:cNvSpPr>
          <a:spLocks noChangeArrowheads="1"/>
        </xdr:cNvSpPr>
      </xdr:nvSpPr>
      <xdr:spPr bwMode="auto">
        <a:xfrm>
          <a:off x="0" y="18545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1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2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3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4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5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6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7" name="Text Box 1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8" name="Text Box 2"/>
        <xdr:cNvSpPr>
          <a:spLocks noChangeArrowheads="1"/>
        </xdr:cNvSpPr>
      </xdr:nvSpPr>
      <xdr:spPr bwMode="auto">
        <a:xfrm>
          <a:off x="0" y="23774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69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0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1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2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3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4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5" name="Text Box 1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6" name="Text Box 2"/>
        <xdr:cNvSpPr>
          <a:spLocks noChangeArrowheads="1"/>
        </xdr:cNvSpPr>
      </xdr:nvSpPr>
      <xdr:spPr bwMode="auto">
        <a:xfrm>
          <a:off x="0" y="19145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7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8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79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0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1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2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3" name="Text Box 1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384" name="Text Box 2"/>
        <xdr:cNvSpPr>
          <a:spLocks noChangeArrowheads="1"/>
        </xdr:cNvSpPr>
      </xdr:nvSpPr>
      <xdr:spPr bwMode="auto">
        <a:xfrm>
          <a:off x="0" y="20945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5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6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7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8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89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0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1" name="Text Box 1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104775</xdr:colOff>
      <xdr:row>430</xdr:row>
      <xdr:rowOff>190500</xdr:rowOff>
    </xdr:to>
    <xdr:sp macro="" textlink="">
      <xdr:nvSpPr>
        <xdr:cNvPr id="1392" name="Text Box 2"/>
        <xdr:cNvSpPr>
          <a:spLocks noChangeArrowheads="1"/>
        </xdr:cNvSpPr>
      </xdr:nvSpPr>
      <xdr:spPr bwMode="auto">
        <a:xfrm>
          <a:off x="0" y="68856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371475</xdr:colOff>
      <xdr:row>248</xdr:row>
      <xdr:rowOff>28575</xdr:rowOff>
    </xdr:to>
    <xdr:sp macro="" textlink="">
      <xdr:nvSpPr>
        <xdr:cNvPr id="1395" name="Text Box 1"/>
        <xdr:cNvSpPr>
          <a:spLocks noChangeArrowheads="1"/>
        </xdr:cNvSpPr>
      </xdr:nvSpPr>
      <xdr:spPr bwMode="auto">
        <a:xfrm>
          <a:off x="0" y="132778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342900</xdr:colOff>
      <xdr:row>248</xdr:row>
      <xdr:rowOff>28575</xdr:rowOff>
    </xdr:to>
    <xdr:sp macro="" textlink="">
      <xdr:nvSpPr>
        <xdr:cNvPr id="1396" name="Text Box 2"/>
        <xdr:cNvSpPr>
          <a:spLocks noChangeArrowheads="1"/>
        </xdr:cNvSpPr>
      </xdr:nvSpPr>
      <xdr:spPr bwMode="auto">
        <a:xfrm>
          <a:off x="0" y="132778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39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399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254</xdr:row>
      <xdr:rowOff>95250</xdr:rowOff>
    </xdr:from>
    <xdr:to>
      <xdr:col>0</xdr:col>
      <xdr:colOff>428625</xdr:colOff>
      <xdr:row>255</xdr:row>
      <xdr:rowOff>76200</xdr:rowOff>
    </xdr:to>
    <xdr:sp macro="" textlink="">
      <xdr:nvSpPr>
        <xdr:cNvPr id="1400" name="Text Box 2"/>
        <xdr:cNvSpPr>
          <a:spLocks noChangeArrowheads="1"/>
        </xdr:cNvSpPr>
      </xdr:nvSpPr>
      <xdr:spPr bwMode="auto">
        <a:xfrm>
          <a:off x="0" y="148018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1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2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0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09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10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1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1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5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6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7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8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19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0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1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2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3" name="Text Box 1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449</xdr:row>
      <xdr:rowOff>0</xdr:rowOff>
    </xdr:from>
    <xdr:to>
      <xdr:col>0</xdr:col>
      <xdr:colOff>104775</xdr:colOff>
      <xdr:row>449</xdr:row>
      <xdr:rowOff>200025</xdr:rowOff>
    </xdr:to>
    <xdr:sp macro="" textlink="">
      <xdr:nvSpPr>
        <xdr:cNvPr id="1424" name="Text Box 2"/>
        <xdr:cNvSpPr>
          <a:spLocks noChangeArrowheads="1"/>
        </xdr:cNvSpPr>
      </xdr:nvSpPr>
      <xdr:spPr bwMode="auto">
        <a:xfrm>
          <a:off x="0" y="726567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2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2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427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428" name="Text Box 2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2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247</xdr:row>
      <xdr:rowOff>0</xdr:rowOff>
    </xdr:from>
    <xdr:to>
      <xdr:col>0</xdr:col>
      <xdr:colOff>104775</xdr:colOff>
      <xdr:row>248</xdr:row>
      <xdr:rowOff>28575</xdr:rowOff>
    </xdr:to>
    <xdr:sp macro="" textlink="">
      <xdr:nvSpPr>
        <xdr:cNvPr id="1431" name="Text Box 1"/>
        <xdr:cNvSpPr>
          <a:spLocks noChangeArrowheads="1"/>
        </xdr:cNvSpPr>
      </xdr:nvSpPr>
      <xdr:spPr bwMode="auto">
        <a:xfrm>
          <a:off x="0" y="13277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254</xdr:row>
      <xdr:rowOff>95250</xdr:rowOff>
    </xdr:from>
    <xdr:to>
      <xdr:col>0</xdr:col>
      <xdr:colOff>28575</xdr:colOff>
      <xdr:row>255</xdr:row>
      <xdr:rowOff>76200</xdr:rowOff>
    </xdr:to>
    <xdr:sp macro="" textlink="">
      <xdr:nvSpPr>
        <xdr:cNvPr id="1432" name="Text Box 2"/>
        <xdr:cNvSpPr>
          <a:spLocks noChangeArrowheads="1"/>
        </xdr:cNvSpPr>
      </xdr:nvSpPr>
      <xdr:spPr bwMode="auto">
        <a:xfrm>
          <a:off x="0" y="148018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3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4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5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6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7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8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39" name="Text Box 1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216</xdr:row>
      <xdr:rowOff>0</xdr:rowOff>
    </xdr:from>
    <xdr:to>
      <xdr:col>0</xdr:col>
      <xdr:colOff>104775</xdr:colOff>
      <xdr:row>217</xdr:row>
      <xdr:rowOff>0</xdr:rowOff>
    </xdr:to>
    <xdr:sp macro="" textlink="">
      <xdr:nvSpPr>
        <xdr:cNvPr id="1440" name="Text Box 2"/>
        <xdr:cNvSpPr>
          <a:spLocks noChangeArrowheads="1"/>
        </xdr:cNvSpPr>
      </xdr:nvSpPr>
      <xdr:spPr bwMode="auto">
        <a:xfrm>
          <a:off x="0" y="70485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1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2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3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44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5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6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7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8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49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50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51" name="Text Box 1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223</xdr:row>
      <xdr:rowOff>0</xdr:rowOff>
    </xdr:from>
    <xdr:to>
      <xdr:col>0</xdr:col>
      <xdr:colOff>104775</xdr:colOff>
      <xdr:row>223</xdr:row>
      <xdr:rowOff>190500</xdr:rowOff>
    </xdr:to>
    <xdr:sp macro="" textlink="">
      <xdr:nvSpPr>
        <xdr:cNvPr id="1452" name="Text Box 2"/>
        <xdr:cNvSpPr>
          <a:spLocks noChangeArrowheads="1"/>
        </xdr:cNvSpPr>
      </xdr:nvSpPr>
      <xdr:spPr bwMode="auto">
        <a:xfrm>
          <a:off x="0" y="8448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3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4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5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6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7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8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59" name="Text Box 1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460" name="Text Box 2"/>
        <xdr:cNvSpPr>
          <a:spLocks noChangeArrowheads="1"/>
        </xdr:cNvSpPr>
      </xdr:nvSpPr>
      <xdr:spPr bwMode="auto">
        <a:xfrm>
          <a:off x="0" y="26403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1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2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3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4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5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6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7" name="Text Box 1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104775</xdr:colOff>
      <xdr:row>422</xdr:row>
      <xdr:rowOff>190500</xdr:rowOff>
    </xdr:to>
    <xdr:sp macro="" textlink="">
      <xdr:nvSpPr>
        <xdr:cNvPr id="1468" name="Text Box 2"/>
        <xdr:cNvSpPr>
          <a:spLocks noChangeArrowheads="1"/>
        </xdr:cNvSpPr>
      </xdr:nvSpPr>
      <xdr:spPr bwMode="auto">
        <a:xfrm>
          <a:off x="0" y="67256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238125</xdr:rowOff>
    </xdr:to>
    <xdr:sp macro="" textlink="">
      <xdr:nvSpPr>
        <xdr:cNvPr id="1469" name="Text Box 1"/>
        <xdr:cNvSpPr>
          <a:spLocks noChangeArrowheads="1"/>
        </xdr:cNvSpPr>
      </xdr:nvSpPr>
      <xdr:spPr bwMode="auto">
        <a:xfrm>
          <a:off x="0" y="18145125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7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4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5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6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7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8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89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0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1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2" name="Text Box 1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104775</xdr:colOff>
      <xdr:row>205</xdr:row>
      <xdr:rowOff>190500</xdr:rowOff>
    </xdr:to>
    <xdr:sp macro="" textlink="">
      <xdr:nvSpPr>
        <xdr:cNvPr id="1493" name="Text Box 2"/>
        <xdr:cNvSpPr>
          <a:spLocks noChangeArrowheads="1"/>
        </xdr:cNvSpPr>
      </xdr:nvSpPr>
      <xdr:spPr bwMode="auto">
        <a:xfrm>
          <a:off x="0" y="48196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4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5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6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7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8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499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500" name="Text Box 1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209</xdr:row>
      <xdr:rowOff>0</xdr:rowOff>
    </xdr:from>
    <xdr:to>
      <xdr:col>0</xdr:col>
      <xdr:colOff>104775</xdr:colOff>
      <xdr:row>209</xdr:row>
      <xdr:rowOff>190500</xdr:rowOff>
    </xdr:to>
    <xdr:sp macro="" textlink="">
      <xdr:nvSpPr>
        <xdr:cNvPr id="1501" name="Text Box 2"/>
        <xdr:cNvSpPr>
          <a:spLocks noChangeArrowheads="1"/>
        </xdr:cNvSpPr>
      </xdr:nvSpPr>
      <xdr:spPr bwMode="auto">
        <a:xfrm>
          <a:off x="0" y="5619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2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3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4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5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6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7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8" name="Text Box 1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243</xdr:row>
      <xdr:rowOff>0</xdr:rowOff>
    </xdr:from>
    <xdr:to>
      <xdr:col>0</xdr:col>
      <xdr:colOff>104775</xdr:colOff>
      <xdr:row>243</xdr:row>
      <xdr:rowOff>190500</xdr:rowOff>
    </xdr:to>
    <xdr:sp macro="" textlink="">
      <xdr:nvSpPr>
        <xdr:cNvPr id="1509" name="Text Box 2"/>
        <xdr:cNvSpPr>
          <a:spLocks noChangeArrowheads="1"/>
        </xdr:cNvSpPr>
      </xdr:nvSpPr>
      <xdr:spPr bwMode="auto">
        <a:xfrm>
          <a:off x="0" y="124777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1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4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5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6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7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8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29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0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1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2" name="Text Box 1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3" name="Text Box 2"/>
        <xdr:cNvSpPr>
          <a:spLocks noChangeArrowheads="1"/>
        </xdr:cNvSpPr>
      </xdr:nvSpPr>
      <xdr:spPr bwMode="auto">
        <a:xfrm>
          <a:off x="0" y="16116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4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5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6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7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8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39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0" name="Text Box 1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1" name="Text Box 2"/>
        <xdr:cNvSpPr>
          <a:spLocks noChangeArrowheads="1"/>
        </xdr:cNvSpPr>
      </xdr:nvSpPr>
      <xdr:spPr bwMode="auto">
        <a:xfrm>
          <a:off x="0" y="27832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2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3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4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5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6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7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8" name="Text Box 1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49" name="Text Box 2"/>
        <xdr:cNvSpPr>
          <a:spLocks noChangeArrowheads="1"/>
        </xdr:cNvSpPr>
      </xdr:nvSpPr>
      <xdr:spPr bwMode="auto">
        <a:xfrm>
          <a:off x="0" y="29432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371475</xdr:colOff>
      <xdr:row>255</xdr:row>
      <xdr:rowOff>228600</xdr:rowOff>
    </xdr:to>
    <xdr:sp macro="" textlink="">
      <xdr:nvSpPr>
        <xdr:cNvPr id="1550" name="Text Box 1"/>
        <xdr:cNvSpPr>
          <a:spLocks noChangeArrowheads="1"/>
        </xdr:cNvSpPr>
      </xdr:nvSpPr>
      <xdr:spPr bwMode="auto">
        <a:xfrm>
          <a:off x="0" y="310324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342900</xdr:colOff>
      <xdr:row>255</xdr:row>
      <xdr:rowOff>228600</xdr:rowOff>
    </xdr:to>
    <xdr:sp macro="" textlink="">
      <xdr:nvSpPr>
        <xdr:cNvPr id="1551" name="Text Box 2"/>
        <xdr:cNvSpPr>
          <a:spLocks noChangeArrowheads="1"/>
        </xdr:cNvSpPr>
      </xdr:nvSpPr>
      <xdr:spPr bwMode="auto">
        <a:xfrm>
          <a:off x="0" y="310324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2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3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4" name="Text Box 2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228600</xdr:rowOff>
    </xdr:to>
    <xdr:sp macro="" textlink="">
      <xdr:nvSpPr>
        <xdr:cNvPr id="1555" name="Text Box 1"/>
        <xdr:cNvSpPr>
          <a:spLocks noChangeArrowheads="1"/>
        </xdr:cNvSpPr>
      </xdr:nvSpPr>
      <xdr:spPr bwMode="auto">
        <a:xfrm>
          <a:off x="0" y="31032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6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7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8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59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0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1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2" name="Text Box 1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255</xdr:row>
      <xdr:rowOff>0</xdr:rowOff>
    </xdr:from>
    <xdr:to>
      <xdr:col>0</xdr:col>
      <xdr:colOff>104775</xdr:colOff>
      <xdr:row>255</xdr:row>
      <xdr:rowOff>190500</xdr:rowOff>
    </xdr:to>
    <xdr:sp macro="" textlink="">
      <xdr:nvSpPr>
        <xdr:cNvPr id="1563" name="Text Box 2"/>
        <xdr:cNvSpPr>
          <a:spLocks noChangeArrowheads="1"/>
        </xdr:cNvSpPr>
      </xdr:nvSpPr>
      <xdr:spPr bwMode="auto">
        <a:xfrm>
          <a:off x="0" y="30232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6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0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1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2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3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4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5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6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7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8" name="Text Box 1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295</xdr:row>
      <xdr:rowOff>0</xdr:rowOff>
    </xdr:from>
    <xdr:to>
      <xdr:col>0</xdr:col>
      <xdr:colOff>104775</xdr:colOff>
      <xdr:row>295</xdr:row>
      <xdr:rowOff>190500</xdr:rowOff>
    </xdr:to>
    <xdr:sp macro="" textlink="">
      <xdr:nvSpPr>
        <xdr:cNvPr id="1579" name="Text Box 2"/>
        <xdr:cNvSpPr>
          <a:spLocks noChangeArrowheads="1"/>
        </xdr:cNvSpPr>
      </xdr:nvSpPr>
      <xdr:spPr bwMode="auto">
        <a:xfrm>
          <a:off x="0" y="4098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371475</xdr:colOff>
      <xdr:row>283</xdr:row>
      <xdr:rowOff>190500</xdr:rowOff>
    </xdr:to>
    <xdr:sp macro="" textlink="">
      <xdr:nvSpPr>
        <xdr:cNvPr id="1580" name="Text Box 1"/>
        <xdr:cNvSpPr>
          <a:spLocks noChangeArrowheads="1"/>
        </xdr:cNvSpPr>
      </xdr:nvSpPr>
      <xdr:spPr bwMode="auto">
        <a:xfrm>
          <a:off x="0" y="38557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342900</xdr:colOff>
      <xdr:row>283</xdr:row>
      <xdr:rowOff>190500</xdr:rowOff>
    </xdr:to>
    <xdr:sp macro="" textlink="">
      <xdr:nvSpPr>
        <xdr:cNvPr id="1581" name="Text Box 2"/>
        <xdr:cNvSpPr>
          <a:spLocks noChangeArrowheads="1"/>
        </xdr:cNvSpPr>
      </xdr:nvSpPr>
      <xdr:spPr bwMode="auto">
        <a:xfrm>
          <a:off x="0" y="38557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104775</xdr:colOff>
      <xdr:row>283</xdr:row>
      <xdr:rowOff>190500</xdr:rowOff>
    </xdr:to>
    <xdr:sp macro="" textlink="">
      <xdr:nvSpPr>
        <xdr:cNvPr id="1582" name="Text Box 1"/>
        <xdr:cNvSpPr>
          <a:spLocks noChangeArrowheads="1"/>
        </xdr:cNvSpPr>
      </xdr:nvSpPr>
      <xdr:spPr bwMode="auto">
        <a:xfrm>
          <a:off x="0" y="38557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283</xdr:row>
      <xdr:rowOff>0</xdr:rowOff>
    </xdr:from>
    <xdr:to>
      <xdr:col>0</xdr:col>
      <xdr:colOff>428625</xdr:colOff>
      <xdr:row>283</xdr:row>
      <xdr:rowOff>114300</xdr:rowOff>
    </xdr:to>
    <xdr:sp macro="" textlink="">
      <xdr:nvSpPr>
        <xdr:cNvPr id="1583" name="Text Box 2"/>
        <xdr:cNvSpPr>
          <a:spLocks noChangeArrowheads="1"/>
        </xdr:cNvSpPr>
      </xdr:nvSpPr>
      <xdr:spPr bwMode="auto">
        <a:xfrm>
          <a:off x="0" y="38557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58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58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58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28575</xdr:colOff>
      <xdr:row>333</xdr:row>
      <xdr:rowOff>114300</xdr:rowOff>
    </xdr:to>
    <xdr:sp macro="" textlink="">
      <xdr:nvSpPr>
        <xdr:cNvPr id="1587" name="Text Box 2"/>
        <xdr:cNvSpPr>
          <a:spLocks noChangeArrowheads="1"/>
        </xdr:cNvSpPr>
      </xdr:nvSpPr>
      <xdr:spPr bwMode="auto">
        <a:xfrm>
          <a:off x="0" y="486441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8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8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4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5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6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7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8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599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0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1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2" name="Text Box 1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327</xdr:row>
      <xdr:rowOff>0</xdr:rowOff>
    </xdr:from>
    <xdr:to>
      <xdr:col>0</xdr:col>
      <xdr:colOff>104775</xdr:colOff>
      <xdr:row>327</xdr:row>
      <xdr:rowOff>190500</xdr:rowOff>
    </xdr:to>
    <xdr:sp macro="" textlink="">
      <xdr:nvSpPr>
        <xdr:cNvPr id="1603" name="Text Box 2"/>
        <xdr:cNvSpPr>
          <a:spLocks noChangeArrowheads="1"/>
        </xdr:cNvSpPr>
      </xdr:nvSpPr>
      <xdr:spPr bwMode="auto">
        <a:xfrm>
          <a:off x="0" y="47415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4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5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6" name="Text Box 1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104775</xdr:colOff>
      <xdr:row>333</xdr:row>
      <xdr:rowOff>190500</xdr:rowOff>
    </xdr:to>
    <xdr:sp macro="" textlink="">
      <xdr:nvSpPr>
        <xdr:cNvPr id="1607" name="Text Box 2"/>
        <xdr:cNvSpPr>
          <a:spLocks noChangeArrowheads="1"/>
        </xdr:cNvSpPr>
      </xdr:nvSpPr>
      <xdr:spPr bwMode="auto">
        <a:xfrm>
          <a:off x="0" y="48644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0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0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4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5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6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7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8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19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0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1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2" name="Text Box 1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289</xdr:row>
      <xdr:rowOff>0</xdr:rowOff>
    </xdr:from>
    <xdr:to>
      <xdr:col>0</xdr:col>
      <xdr:colOff>104775</xdr:colOff>
      <xdr:row>289</xdr:row>
      <xdr:rowOff>190500</xdr:rowOff>
    </xdr:to>
    <xdr:sp macro="" textlink="">
      <xdr:nvSpPr>
        <xdr:cNvPr id="1623" name="Text Box 2"/>
        <xdr:cNvSpPr>
          <a:spLocks noChangeArrowheads="1"/>
        </xdr:cNvSpPr>
      </xdr:nvSpPr>
      <xdr:spPr bwMode="auto">
        <a:xfrm>
          <a:off x="0" y="397573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371475</xdr:colOff>
      <xdr:row>278</xdr:row>
      <xdr:rowOff>190500</xdr:rowOff>
    </xdr:to>
    <xdr:sp macro="" textlink="">
      <xdr:nvSpPr>
        <xdr:cNvPr id="1624" name="Text Box 1"/>
        <xdr:cNvSpPr>
          <a:spLocks noChangeArrowheads="1"/>
        </xdr:cNvSpPr>
      </xdr:nvSpPr>
      <xdr:spPr bwMode="auto">
        <a:xfrm>
          <a:off x="0" y="375285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342900</xdr:colOff>
      <xdr:row>278</xdr:row>
      <xdr:rowOff>190500</xdr:rowOff>
    </xdr:to>
    <xdr:sp macro="" textlink="">
      <xdr:nvSpPr>
        <xdr:cNvPr id="1625" name="Text Box 2"/>
        <xdr:cNvSpPr>
          <a:spLocks noChangeArrowheads="1"/>
        </xdr:cNvSpPr>
      </xdr:nvSpPr>
      <xdr:spPr bwMode="auto">
        <a:xfrm>
          <a:off x="0" y="375285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104775</xdr:colOff>
      <xdr:row>278</xdr:row>
      <xdr:rowOff>190500</xdr:rowOff>
    </xdr:to>
    <xdr:sp macro="" textlink="">
      <xdr:nvSpPr>
        <xdr:cNvPr id="1626" name="Text Box 1"/>
        <xdr:cNvSpPr>
          <a:spLocks noChangeArrowheads="1"/>
        </xdr:cNvSpPr>
      </xdr:nvSpPr>
      <xdr:spPr bwMode="auto">
        <a:xfrm>
          <a:off x="0" y="37528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278</xdr:row>
      <xdr:rowOff>0</xdr:rowOff>
    </xdr:from>
    <xdr:to>
      <xdr:col>0</xdr:col>
      <xdr:colOff>428625</xdr:colOff>
      <xdr:row>278</xdr:row>
      <xdr:rowOff>114300</xdr:rowOff>
    </xdr:to>
    <xdr:sp macro="" textlink="">
      <xdr:nvSpPr>
        <xdr:cNvPr id="1627" name="Text Box 2"/>
        <xdr:cNvSpPr>
          <a:spLocks noChangeArrowheads="1"/>
        </xdr:cNvSpPr>
      </xdr:nvSpPr>
      <xdr:spPr bwMode="auto">
        <a:xfrm>
          <a:off x="0" y="375285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628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629" name="Text Box 2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104775</xdr:colOff>
      <xdr:row>328</xdr:row>
      <xdr:rowOff>190500</xdr:rowOff>
    </xdr:to>
    <xdr:sp macro="" textlink="">
      <xdr:nvSpPr>
        <xdr:cNvPr id="1630" name="Text Box 1"/>
        <xdr:cNvSpPr>
          <a:spLocks noChangeArrowheads="1"/>
        </xdr:cNvSpPr>
      </xdr:nvSpPr>
      <xdr:spPr bwMode="auto">
        <a:xfrm>
          <a:off x="0" y="47644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328</xdr:row>
      <xdr:rowOff>0</xdr:rowOff>
    </xdr:from>
    <xdr:to>
      <xdr:col>0</xdr:col>
      <xdr:colOff>28575</xdr:colOff>
      <xdr:row>328</xdr:row>
      <xdr:rowOff>114300</xdr:rowOff>
    </xdr:to>
    <xdr:sp macro="" textlink="">
      <xdr:nvSpPr>
        <xdr:cNvPr id="1631" name="Text Box 2"/>
        <xdr:cNvSpPr>
          <a:spLocks noChangeArrowheads="1"/>
        </xdr:cNvSpPr>
      </xdr:nvSpPr>
      <xdr:spPr bwMode="auto">
        <a:xfrm>
          <a:off x="0" y="476440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8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39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0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1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2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3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4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5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6" name="Text Box 1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303</xdr:row>
      <xdr:rowOff>0</xdr:rowOff>
    </xdr:from>
    <xdr:to>
      <xdr:col>0</xdr:col>
      <xdr:colOff>104775</xdr:colOff>
      <xdr:row>303</xdr:row>
      <xdr:rowOff>190500</xdr:rowOff>
    </xdr:to>
    <xdr:sp macro="" textlink="">
      <xdr:nvSpPr>
        <xdr:cNvPr id="1647" name="Text Box 2"/>
        <xdr:cNvSpPr>
          <a:spLocks noChangeArrowheads="1"/>
        </xdr:cNvSpPr>
      </xdr:nvSpPr>
      <xdr:spPr bwMode="auto">
        <a:xfrm>
          <a:off x="0" y="42586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4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4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5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2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3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4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5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6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7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8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69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70" name="Text Box 1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104775</xdr:colOff>
      <xdr:row>259</xdr:row>
      <xdr:rowOff>190500</xdr:rowOff>
    </xdr:to>
    <xdr:sp macro="" textlink="">
      <xdr:nvSpPr>
        <xdr:cNvPr id="1671" name="Text Box 2"/>
        <xdr:cNvSpPr>
          <a:spLocks noChangeArrowheads="1"/>
        </xdr:cNvSpPr>
      </xdr:nvSpPr>
      <xdr:spPr bwMode="auto">
        <a:xfrm>
          <a:off x="0" y="336994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371475</xdr:colOff>
      <xdr:row>269</xdr:row>
      <xdr:rowOff>190500</xdr:rowOff>
    </xdr:to>
    <xdr:sp macro="" textlink="">
      <xdr:nvSpPr>
        <xdr:cNvPr id="1672" name="Text Box 1"/>
        <xdr:cNvSpPr>
          <a:spLocks noChangeArrowheads="1"/>
        </xdr:cNvSpPr>
      </xdr:nvSpPr>
      <xdr:spPr bwMode="auto">
        <a:xfrm>
          <a:off x="0" y="357282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342900</xdr:colOff>
      <xdr:row>269</xdr:row>
      <xdr:rowOff>190500</xdr:rowOff>
    </xdr:to>
    <xdr:sp macro="" textlink="">
      <xdr:nvSpPr>
        <xdr:cNvPr id="1673" name="Text Box 2"/>
        <xdr:cNvSpPr>
          <a:spLocks noChangeArrowheads="1"/>
        </xdr:cNvSpPr>
      </xdr:nvSpPr>
      <xdr:spPr bwMode="auto">
        <a:xfrm>
          <a:off x="0" y="357282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104775</xdr:colOff>
      <xdr:row>269</xdr:row>
      <xdr:rowOff>190500</xdr:rowOff>
    </xdr:to>
    <xdr:sp macro="" textlink="">
      <xdr:nvSpPr>
        <xdr:cNvPr id="1674" name="Text Box 1"/>
        <xdr:cNvSpPr>
          <a:spLocks noChangeArrowheads="1"/>
        </xdr:cNvSpPr>
      </xdr:nvSpPr>
      <xdr:spPr bwMode="auto">
        <a:xfrm>
          <a:off x="0" y="357282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269</xdr:row>
      <xdr:rowOff>0</xdr:rowOff>
    </xdr:from>
    <xdr:to>
      <xdr:col>0</xdr:col>
      <xdr:colOff>428625</xdr:colOff>
      <xdr:row>269</xdr:row>
      <xdr:rowOff>114300</xdr:rowOff>
    </xdr:to>
    <xdr:sp macro="" textlink="">
      <xdr:nvSpPr>
        <xdr:cNvPr id="1675" name="Text Box 2"/>
        <xdr:cNvSpPr>
          <a:spLocks noChangeArrowheads="1"/>
        </xdr:cNvSpPr>
      </xdr:nvSpPr>
      <xdr:spPr bwMode="auto">
        <a:xfrm>
          <a:off x="0" y="357282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7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2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3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4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5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6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7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8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89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90" name="Text Box 1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275</xdr:row>
      <xdr:rowOff>0</xdr:rowOff>
    </xdr:from>
    <xdr:to>
      <xdr:col>0</xdr:col>
      <xdr:colOff>104775</xdr:colOff>
      <xdr:row>275</xdr:row>
      <xdr:rowOff>190500</xdr:rowOff>
    </xdr:to>
    <xdr:sp macro="" textlink="">
      <xdr:nvSpPr>
        <xdr:cNvPr id="1691" name="Text Box 2"/>
        <xdr:cNvSpPr>
          <a:spLocks noChangeArrowheads="1"/>
        </xdr:cNvSpPr>
      </xdr:nvSpPr>
      <xdr:spPr bwMode="auto">
        <a:xfrm>
          <a:off x="0" y="3692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371475</xdr:colOff>
      <xdr:row>264</xdr:row>
      <xdr:rowOff>190500</xdr:rowOff>
    </xdr:to>
    <xdr:sp macro="" textlink="">
      <xdr:nvSpPr>
        <xdr:cNvPr id="1692" name="Text Box 1"/>
        <xdr:cNvSpPr>
          <a:spLocks noChangeArrowheads="1"/>
        </xdr:cNvSpPr>
      </xdr:nvSpPr>
      <xdr:spPr bwMode="auto">
        <a:xfrm>
          <a:off x="0" y="346995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342900</xdr:colOff>
      <xdr:row>264</xdr:row>
      <xdr:rowOff>190500</xdr:rowOff>
    </xdr:to>
    <xdr:sp macro="" textlink="">
      <xdr:nvSpPr>
        <xdr:cNvPr id="1693" name="Text Box 2"/>
        <xdr:cNvSpPr>
          <a:spLocks noChangeArrowheads="1"/>
        </xdr:cNvSpPr>
      </xdr:nvSpPr>
      <xdr:spPr bwMode="auto">
        <a:xfrm>
          <a:off x="0" y="346995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104775</xdr:colOff>
      <xdr:row>264</xdr:row>
      <xdr:rowOff>190500</xdr:rowOff>
    </xdr:to>
    <xdr:sp macro="" textlink="">
      <xdr:nvSpPr>
        <xdr:cNvPr id="1694" name="Text Box 1"/>
        <xdr:cNvSpPr>
          <a:spLocks noChangeArrowheads="1"/>
        </xdr:cNvSpPr>
      </xdr:nvSpPr>
      <xdr:spPr bwMode="auto">
        <a:xfrm>
          <a:off x="0" y="3469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264</xdr:row>
      <xdr:rowOff>0</xdr:rowOff>
    </xdr:from>
    <xdr:to>
      <xdr:col>0</xdr:col>
      <xdr:colOff>428625</xdr:colOff>
      <xdr:row>264</xdr:row>
      <xdr:rowOff>114300</xdr:rowOff>
    </xdr:to>
    <xdr:sp macro="" textlink="">
      <xdr:nvSpPr>
        <xdr:cNvPr id="1695" name="Text Box 2"/>
        <xdr:cNvSpPr>
          <a:spLocks noChangeArrowheads="1"/>
        </xdr:cNvSpPr>
      </xdr:nvSpPr>
      <xdr:spPr bwMode="auto">
        <a:xfrm>
          <a:off x="0" y="346995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6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7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8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699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0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1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2" name="Text Box 1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310</xdr:row>
      <xdr:rowOff>0</xdr:rowOff>
    </xdr:from>
    <xdr:to>
      <xdr:col>0</xdr:col>
      <xdr:colOff>104775</xdr:colOff>
      <xdr:row>310</xdr:row>
      <xdr:rowOff>190500</xdr:rowOff>
    </xdr:to>
    <xdr:sp macro="" textlink="">
      <xdr:nvSpPr>
        <xdr:cNvPr id="1703" name="Text Box 2"/>
        <xdr:cNvSpPr>
          <a:spLocks noChangeArrowheads="1"/>
        </xdr:cNvSpPr>
      </xdr:nvSpPr>
      <xdr:spPr bwMode="auto">
        <a:xfrm>
          <a:off x="0" y="44015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4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5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6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7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8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09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10" name="Text Box 1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318</xdr:row>
      <xdr:rowOff>0</xdr:rowOff>
    </xdr:from>
    <xdr:to>
      <xdr:col>0</xdr:col>
      <xdr:colOff>104775</xdr:colOff>
      <xdr:row>318</xdr:row>
      <xdr:rowOff>190500</xdr:rowOff>
    </xdr:to>
    <xdr:sp macro="" textlink="">
      <xdr:nvSpPr>
        <xdr:cNvPr id="1711" name="Text Box 2"/>
        <xdr:cNvSpPr>
          <a:spLocks noChangeArrowheads="1"/>
        </xdr:cNvSpPr>
      </xdr:nvSpPr>
      <xdr:spPr bwMode="auto">
        <a:xfrm>
          <a:off x="0" y="456152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371475</xdr:colOff>
      <xdr:row>327</xdr:row>
      <xdr:rowOff>28575</xdr:rowOff>
    </xdr:to>
    <xdr:sp macro="" textlink="">
      <xdr:nvSpPr>
        <xdr:cNvPr id="1712" name="Text Box 1"/>
        <xdr:cNvSpPr>
          <a:spLocks noChangeArrowheads="1"/>
        </xdr:cNvSpPr>
      </xdr:nvSpPr>
      <xdr:spPr bwMode="auto">
        <a:xfrm>
          <a:off x="0" y="4721542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342900</xdr:colOff>
      <xdr:row>327</xdr:row>
      <xdr:rowOff>28575</xdr:rowOff>
    </xdr:to>
    <xdr:sp macro="" textlink="">
      <xdr:nvSpPr>
        <xdr:cNvPr id="1713" name="Text Box 2"/>
        <xdr:cNvSpPr>
          <a:spLocks noChangeArrowheads="1"/>
        </xdr:cNvSpPr>
      </xdr:nvSpPr>
      <xdr:spPr bwMode="auto">
        <a:xfrm>
          <a:off x="0" y="4721542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4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5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6" name="Text Box 2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326</xdr:row>
      <xdr:rowOff>0</xdr:rowOff>
    </xdr:from>
    <xdr:to>
      <xdr:col>0</xdr:col>
      <xdr:colOff>104775</xdr:colOff>
      <xdr:row>327</xdr:row>
      <xdr:rowOff>28575</xdr:rowOff>
    </xdr:to>
    <xdr:sp macro="" textlink="">
      <xdr:nvSpPr>
        <xdr:cNvPr id="1717" name="Text Box 1"/>
        <xdr:cNvSpPr>
          <a:spLocks noChangeArrowheads="1"/>
        </xdr:cNvSpPr>
      </xdr:nvSpPr>
      <xdr:spPr bwMode="auto">
        <a:xfrm>
          <a:off x="0" y="472154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18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19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0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1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2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3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4" name="Text Box 1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322</xdr:row>
      <xdr:rowOff>0</xdr:rowOff>
    </xdr:from>
    <xdr:to>
      <xdr:col>0</xdr:col>
      <xdr:colOff>104775</xdr:colOff>
      <xdr:row>322</xdr:row>
      <xdr:rowOff>190500</xdr:rowOff>
    </xdr:to>
    <xdr:sp macro="" textlink="">
      <xdr:nvSpPr>
        <xdr:cNvPr id="1725" name="Text Box 2"/>
        <xdr:cNvSpPr>
          <a:spLocks noChangeArrowheads="1"/>
        </xdr:cNvSpPr>
      </xdr:nvSpPr>
      <xdr:spPr bwMode="auto">
        <a:xfrm>
          <a:off x="0" y="46415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2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2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3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4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5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6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7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8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39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40" name="Text Box 1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374</xdr:row>
      <xdr:rowOff>0</xdr:rowOff>
    </xdr:from>
    <xdr:to>
      <xdr:col>0</xdr:col>
      <xdr:colOff>104775</xdr:colOff>
      <xdr:row>374</xdr:row>
      <xdr:rowOff>190500</xdr:rowOff>
    </xdr:to>
    <xdr:sp macro="" textlink="">
      <xdr:nvSpPr>
        <xdr:cNvPr id="1741" name="Text Box 2"/>
        <xdr:cNvSpPr>
          <a:spLocks noChangeArrowheads="1"/>
        </xdr:cNvSpPr>
      </xdr:nvSpPr>
      <xdr:spPr bwMode="auto">
        <a:xfrm>
          <a:off x="0" y="57169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371475</xdr:colOff>
      <xdr:row>362</xdr:row>
      <xdr:rowOff>190500</xdr:rowOff>
    </xdr:to>
    <xdr:sp macro="" textlink="">
      <xdr:nvSpPr>
        <xdr:cNvPr id="1742" name="Text Box 1"/>
        <xdr:cNvSpPr>
          <a:spLocks noChangeArrowheads="1"/>
        </xdr:cNvSpPr>
      </xdr:nvSpPr>
      <xdr:spPr bwMode="auto">
        <a:xfrm>
          <a:off x="0" y="547401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342900</xdr:colOff>
      <xdr:row>362</xdr:row>
      <xdr:rowOff>190500</xdr:rowOff>
    </xdr:to>
    <xdr:sp macro="" textlink="">
      <xdr:nvSpPr>
        <xdr:cNvPr id="1743" name="Text Box 2"/>
        <xdr:cNvSpPr>
          <a:spLocks noChangeArrowheads="1"/>
        </xdr:cNvSpPr>
      </xdr:nvSpPr>
      <xdr:spPr bwMode="auto">
        <a:xfrm>
          <a:off x="0" y="547401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104775</xdr:colOff>
      <xdr:row>362</xdr:row>
      <xdr:rowOff>190500</xdr:rowOff>
    </xdr:to>
    <xdr:sp macro="" textlink="">
      <xdr:nvSpPr>
        <xdr:cNvPr id="1744" name="Text Box 1"/>
        <xdr:cNvSpPr>
          <a:spLocks noChangeArrowheads="1"/>
        </xdr:cNvSpPr>
      </xdr:nvSpPr>
      <xdr:spPr bwMode="auto">
        <a:xfrm>
          <a:off x="0" y="54740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362</xdr:row>
      <xdr:rowOff>0</xdr:rowOff>
    </xdr:from>
    <xdr:to>
      <xdr:col>0</xdr:col>
      <xdr:colOff>428625</xdr:colOff>
      <xdr:row>362</xdr:row>
      <xdr:rowOff>114300</xdr:rowOff>
    </xdr:to>
    <xdr:sp macro="" textlink="">
      <xdr:nvSpPr>
        <xdr:cNvPr id="1745" name="Text Box 2"/>
        <xdr:cNvSpPr>
          <a:spLocks noChangeArrowheads="1"/>
        </xdr:cNvSpPr>
      </xdr:nvSpPr>
      <xdr:spPr bwMode="auto">
        <a:xfrm>
          <a:off x="0" y="547401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4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4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4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28575</xdr:colOff>
      <xdr:row>412</xdr:row>
      <xdr:rowOff>114300</xdr:rowOff>
    </xdr:to>
    <xdr:sp macro="" textlink="">
      <xdr:nvSpPr>
        <xdr:cNvPr id="1749" name="Text Box 2"/>
        <xdr:cNvSpPr>
          <a:spLocks noChangeArrowheads="1"/>
        </xdr:cNvSpPr>
      </xdr:nvSpPr>
      <xdr:spPr bwMode="auto">
        <a:xfrm>
          <a:off x="0" y="6482715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6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7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8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59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0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1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2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3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4" name="Text Box 1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104775</xdr:colOff>
      <xdr:row>406</xdr:row>
      <xdr:rowOff>190500</xdr:rowOff>
    </xdr:to>
    <xdr:sp macro="" textlink="">
      <xdr:nvSpPr>
        <xdr:cNvPr id="1765" name="Text Box 2"/>
        <xdr:cNvSpPr>
          <a:spLocks noChangeArrowheads="1"/>
        </xdr:cNvSpPr>
      </xdr:nvSpPr>
      <xdr:spPr bwMode="auto">
        <a:xfrm>
          <a:off x="0" y="63598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6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7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8" name="Text Box 1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412</xdr:row>
      <xdr:rowOff>0</xdr:rowOff>
    </xdr:from>
    <xdr:to>
      <xdr:col>0</xdr:col>
      <xdr:colOff>104775</xdr:colOff>
      <xdr:row>412</xdr:row>
      <xdr:rowOff>190500</xdr:rowOff>
    </xdr:to>
    <xdr:sp macro="" textlink="">
      <xdr:nvSpPr>
        <xdr:cNvPr id="1769" name="Text Box 2"/>
        <xdr:cNvSpPr>
          <a:spLocks noChangeArrowheads="1"/>
        </xdr:cNvSpPr>
      </xdr:nvSpPr>
      <xdr:spPr bwMode="auto">
        <a:xfrm>
          <a:off x="0" y="64827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6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7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8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79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0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1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2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3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4" name="Text Box 1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368</xdr:row>
      <xdr:rowOff>0</xdr:rowOff>
    </xdr:from>
    <xdr:to>
      <xdr:col>0</xdr:col>
      <xdr:colOff>104775</xdr:colOff>
      <xdr:row>368</xdr:row>
      <xdr:rowOff>190500</xdr:rowOff>
    </xdr:to>
    <xdr:sp macro="" textlink="">
      <xdr:nvSpPr>
        <xdr:cNvPr id="1785" name="Text Box 2"/>
        <xdr:cNvSpPr>
          <a:spLocks noChangeArrowheads="1"/>
        </xdr:cNvSpPr>
      </xdr:nvSpPr>
      <xdr:spPr bwMode="auto">
        <a:xfrm>
          <a:off x="0" y="559403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371475</xdr:colOff>
      <xdr:row>357</xdr:row>
      <xdr:rowOff>190500</xdr:rowOff>
    </xdr:to>
    <xdr:sp macro="" textlink="">
      <xdr:nvSpPr>
        <xdr:cNvPr id="1786" name="Text Box 1"/>
        <xdr:cNvSpPr>
          <a:spLocks noChangeArrowheads="1"/>
        </xdr:cNvSpPr>
      </xdr:nvSpPr>
      <xdr:spPr bwMode="auto">
        <a:xfrm>
          <a:off x="0" y="5371147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342900</xdr:colOff>
      <xdr:row>357</xdr:row>
      <xdr:rowOff>190500</xdr:rowOff>
    </xdr:to>
    <xdr:sp macro="" textlink="">
      <xdr:nvSpPr>
        <xdr:cNvPr id="1787" name="Text Box 2"/>
        <xdr:cNvSpPr>
          <a:spLocks noChangeArrowheads="1"/>
        </xdr:cNvSpPr>
      </xdr:nvSpPr>
      <xdr:spPr bwMode="auto">
        <a:xfrm>
          <a:off x="0" y="5371147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104775</xdr:colOff>
      <xdr:row>357</xdr:row>
      <xdr:rowOff>190500</xdr:rowOff>
    </xdr:to>
    <xdr:sp macro="" textlink="">
      <xdr:nvSpPr>
        <xdr:cNvPr id="1788" name="Text Box 1"/>
        <xdr:cNvSpPr>
          <a:spLocks noChangeArrowheads="1"/>
        </xdr:cNvSpPr>
      </xdr:nvSpPr>
      <xdr:spPr bwMode="auto">
        <a:xfrm>
          <a:off x="0" y="537114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357</xdr:row>
      <xdr:rowOff>0</xdr:rowOff>
    </xdr:from>
    <xdr:to>
      <xdr:col>0</xdr:col>
      <xdr:colOff>428625</xdr:colOff>
      <xdr:row>357</xdr:row>
      <xdr:rowOff>114300</xdr:rowOff>
    </xdr:to>
    <xdr:sp macro="" textlink="">
      <xdr:nvSpPr>
        <xdr:cNvPr id="1789" name="Text Box 2"/>
        <xdr:cNvSpPr>
          <a:spLocks noChangeArrowheads="1"/>
        </xdr:cNvSpPr>
      </xdr:nvSpPr>
      <xdr:spPr bwMode="auto">
        <a:xfrm>
          <a:off x="0" y="5371147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104775</xdr:colOff>
      <xdr:row>407</xdr:row>
      <xdr:rowOff>190500</xdr:rowOff>
    </xdr:to>
    <xdr:sp macro="" textlink="">
      <xdr:nvSpPr>
        <xdr:cNvPr id="1790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104775</xdr:colOff>
      <xdr:row>407</xdr:row>
      <xdr:rowOff>190500</xdr:rowOff>
    </xdr:to>
    <xdr:sp macro="" textlink="">
      <xdr:nvSpPr>
        <xdr:cNvPr id="1791" name="Text Box 2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104775</xdr:colOff>
      <xdr:row>407</xdr:row>
      <xdr:rowOff>190500</xdr:rowOff>
    </xdr:to>
    <xdr:sp macro="" textlink="">
      <xdr:nvSpPr>
        <xdr:cNvPr id="1792" name="Text Box 1"/>
        <xdr:cNvSpPr>
          <a:spLocks noChangeArrowheads="1"/>
        </xdr:cNvSpPr>
      </xdr:nvSpPr>
      <xdr:spPr bwMode="auto">
        <a:xfrm>
          <a:off x="0" y="63827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407</xdr:row>
      <xdr:rowOff>0</xdr:rowOff>
    </xdr:from>
    <xdr:to>
      <xdr:col>0</xdr:col>
      <xdr:colOff>28575</xdr:colOff>
      <xdr:row>407</xdr:row>
      <xdr:rowOff>114300</xdr:rowOff>
    </xdr:to>
    <xdr:sp macro="" textlink="">
      <xdr:nvSpPr>
        <xdr:cNvPr id="1793" name="Text Box 2"/>
        <xdr:cNvSpPr>
          <a:spLocks noChangeArrowheads="1"/>
        </xdr:cNvSpPr>
      </xdr:nvSpPr>
      <xdr:spPr bwMode="auto">
        <a:xfrm>
          <a:off x="0" y="6382702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79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0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1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2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3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4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5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6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7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8" name="Text Box 1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382</xdr:row>
      <xdr:rowOff>0</xdr:rowOff>
    </xdr:from>
    <xdr:to>
      <xdr:col>0</xdr:col>
      <xdr:colOff>104775</xdr:colOff>
      <xdr:row>382</xdr:row>
      <xdr:rowOff>190500</xdr:rowOff>
    </xdr:to>
    <xdr:sp macro="" textlink="">
      <xdr:nvSpPr>
        <xdr:cNvPr id="1809" name="Text Box 2"/>
        <xdr:cNvSpPr>
          <a:spLocks noChangeArrowheads="1"/>
        </xdr:cNvSpPr>
      </xdr:nvSpPr>
      <xdr:spPr bwMode="auto">
        <a:xfrm>
          <a:off x="0" y="58769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1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4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5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6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7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8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29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0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1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2" name="Text Box 1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104775</xdr:colOff>
      <xdr:row>338</xdr:row>
      <xdr:rowOff>190500</xdr:rowOff>
    </xdr:to>
    <xdr:sp macro="" textlink="">
      <xdr:nvSpPr>
        <xdr:cNvPr id="1833" name="Text Box 2"/>
        <xdr:cNvSpPr>
          <a:spLocks noChangeArrowheads="1"/>
        </xdr:cNvSpPr>
      </xdr:nvSpPr>
      <xdr:spPr bwMode="auto">
        <a:xfrm>
          <a:off x="0" y="49882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371475</xdr:colOff>
      <xdr:row>348</xdr:row>
      <xdr:rowOff>190500</xdr:rowOff>
    </xdr:to>
    <xdr:sp macro="" textlink="">
      <xdr:nvSpPr>
        <xdr:cNvPr id="1834" name="Text Box 1"/>
        <xdr:cNvSpPr>
          <a:spLocks noChangeArrowheads="1"/>
        </xdr:cNvSpPr>
      </xdr:nvSpPr>
      <xdr:spPr bwMode="auto">
        <a:xfrm>
          <a:off x="0" y="519112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342900</xdr:colOff>
      <xdr:row>348</xdr:row>
      <xdr:rowOff>190500</xdr:rowOff>
    </xdr:to>
    <xdr:sp macro="" textlink="">
      <xdr:nvSpPr>
        <xdr:cNvPr id="1835" name="Text Box 2"/>
        <xdr:cNvSpPr>
          <a:spLocks noChangeArrowheads="1"/>
        </xdr:cNvSpPr>
      </xdr:nvSpPr>
      <xdr:spPr bwMode="auto">
        <a:xfrm>
          <a:off x="0" y="519112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104775</xdr:colOff>
      <xdr:row>348</xdr:row>
      <xdr:rowOff>190500</xdr:rowOff>
    </xdr:to>
    <xdr:sp macro="" textlink="">
      <xdr:nvSpPr>
        <xdr:cNvPr id="1836" name="Text Box 1"/>
        <xdr:cNvSpPr>
          <a:spLocks noChangeArrowheads="1"/>
        </xdr:cNvSpPr>
      </xdr:nvSpPr>
      <xdr:spPr bwMode="auto">
        <a:xfrm>
          <a:off x="0" y="51911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348</xdr:row>
      <xdr:rowOff>0</xdr:rowOff>
    </xdr:from>
    <xdr:to>
      <xdr:col>0</xdr:col>
      <xdr:colOff>428625</xdr:colOff>
      <xdr:row>348</xdr:row>
      <xdr:rowOff>114300</xdr:rowOff>
    </xdr:to>
    <xdr:sp macro="" textlink="">
      <xdr:nvSpPr>
        <xdr:cNvPr id="1837" name="Text Box 2"/>
        <xdr:cNvSpPr>
          <a:spLocks noChangeArrowheads="1"/>
        </xdr:cNvSpPr>
      </xdr:nvSpPr>
      <xdr:spPr bwMode="auto">
        <a:xfrm>
          <a:off x="0" y="519112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3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3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4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5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6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7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8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49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0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1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2" name="Text Box 1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354</xdr:row>
      <xdr:rowOff>0</xdr:rowOff>
    </xdr:from>
    <xdr:to>
      <xdr:col>0</xdr:col>
      <xdr:colOff>104775</xdr:colOff>
      <xdr:row>354</xdr:row>
      <xdr:rowOff>190500</xdr:rowOff>
    </xdr:to>
    <xdr:sp macro="" textlink="">
      <xdr:nvSpPr>
        <xdr:cNvPr id="1853" name="Text Box 2"/>
        <xdr:cNvSpPr>
          <a:spLocks noChangeArrowheads="1"/>
        </xdr:cNvSpPr>
      </xdr:nvSpPr>
      <xdr:spPr bwMode="auto">
        <a:xfrm>
          <a:off x="0" y="53111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371475</xdr:colOff>
      <xdr:row>343</xdr:row>
      <xdr:rowOff>190500</xdr:rowOff>
    </xdr:to>
    <xdr:sp macro="" textlink="">
      <xdr:nvSpPr>
        <xdr:cNvPr id="1854" name="Text Box 1"/>
        <xdr:cNvSpPr>
          <a:spLocks noChangeArrowheads="1"/>
        </xdr:cNvSpPr>
      </xdr:nvSpPr>
      <xdr:spPr bwMode="auto">
        <a:xfrm>
          <a:off x="0" y="5088255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342900</xdr:colOff>
      <xdr:row>343</xdr:row>
      <xdr:rowOff>190500</xdr:rowOff>
    </xdr:to>
    <xdr:sp macro="" textlink="">
      <xdr:nvSpPr>
        <xdr:cNvPr id="1855" name="Text Box 2"/>
        <xdr:cNvSpPr>
          <a:spLocks noChangeArrowheads="1"/>
        </xdr:cNvSpPr>
      </xdr:nvSpPr>
      <xdr:spPr bwMode="auto">
        <a:xfrm>
          <a:off x="0" y="5088255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104775</xdr:colOff>
      <xdr:row>343</xdr:row>
      <xdr:rowOff>190500</xdr:rowOff>
    </xdr:to>
    <xdr:sp macro="" textlink="">
      <xdr:nvSpPr>
        <xdr:cNvPr id="1856" name="Text Box 1"/>
        <xdr:cNvSpPr>
          <a:spLocks noChangeArrowheads="1"/>
        </xdr:cNvSpPr>
      </xdr:nvSpPr>
      <xdr:spPr bwMode="auto">
        <a:xfrm>
          <a:off x="0" y="50882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343</xdr:row>
      <xdr:rowOff>0</xdr:rowOff>
    </xdr:from>
    <xdr:to>
      <xdr:col>0</xdr:col>
      <xdr:colOff>428625</xdr:colOff>
      <xdr:row>343</xdr:row>
      <xdr:rowOff>114300</xdr:rowOff>
    </xdr:to>
    <xdr:sp macro="" textlink="">
      <xdr:nvSpPr>
        <xdr:cNvPr id="1857" name="Text Box 2"/>
        <xdr:cNvSpPr>
          <a:spLocks noChangeArrowheads="1"/>
        </xdr:cNvSpPr>
      </xdr:nvSpPr>
      <xdr:spPr bwMode="auto">
        <a:xfrm>
          <a:off x="0" y="5088255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58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59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0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1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2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3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4" name="Text Box 1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389</xdr:row>
      <xdr:rowOff>0</xdr:rowOff>
    </xdr:from>
    <xdr:to>
      <xdr:col>0</xdr:col>
      <xdr:colOff>104775</xdr:colOff>
      <xdr:row>389</xdr:row>
      <xdr:rowOff>190500</xdr:rowOff>
    </xdr:to>
    <xdr:sp macro="" textlink="">
      <xdr:nvSpPr>
        <xdr:cNvPr id="1865" name="Text Box 2"/>
        <xdr:cNvSpPr>
          <a:spLocks noChangeArrowheads="1"/>
        </xdr:cNvSpPr>
      </xdr:nvSpPr>
      <xdr:spPr bwMode="auto">
        <a:xfrm>
          <a:off x="0" y="60198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6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7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8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69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0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1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2" name="Text Box 1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397</xdr:row>
      <xdr:rowOff>0</xdr:rowOff>
    </xdr:from>
    <xdr:to>
      <xdr:col>0</xdr:col>
      <xdr:colOff>104775</xdr:colOff>
      <xdr:row>397</xdr:row>
      <xdr:rowOff>190500</xdr:rowOff>
    </xdr:to>
    <xdr:sp macro="" textlink="">
      <xdr:nvSpPr>
        <xdr:cNvPr id="1873" name="Text Box 2"/>
        <xdr:cNvSpPr>
          <a:spLocks noChangeArrowheads="1"/>
        </xdr:cNvSpPr>
      </xdr:nvSpPr>
      <xdr:spPr bwMode="auto">
        <a:xfrm>
          <a:off x="0" y="61798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371475</xdr:colOff>
      <xdr:row>406</xdr:row>
      <xdr:rowOff>28575</xdr:rowOff>
    </xdr:to>
    <xdr:sp macro="" textlink="">
      <xdr:nvSpPr>
        <xdr:cNvPr id="1874" name="Text Box 1"/>
        <xdr:cNvSpPr>
          <a:spLocks noChangeArrowheads="1"/>
        </xdr:cNvSpPr>
      </xdr:nvSpPr>
      <xdr:spPr bwMode="auto">
        <a:xfrm>
          <a:off x="0" y="6339840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342900</xdr:colOff>
      <xdr:row>406</xdr:row>
      <xdr:rowOff>28575</xdr:rowOff>
    </xdr:to>
    <xdr:sp macro="" textlink="">
      <xdr:nvSpPr>
        <xdr:cNvPr id="1875" name="Text Box 2"/>
        <xdr:cNvSpPr>
          <a:spLocks noChangeArrowheads="1"/>
        </xdr:cNvSpPr>
      </xdr:nvSpPr>
      <xdr:spPr bwMode="auto">
        <a:xfrm>
          <a:off x="0" y="6339840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6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7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8" name="Text Box 2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405</xdr:row>
      <xdr:rowOff>0</xdr:rowOff>
    </xdr:from>
    <xdr:to>
      <xdr:col>0</xdr:col>
      <xdr:colOff>104775</xdr:colOff>
      <xdr:row>406</xdr:row>
      <xdr:rowOff>28575</xdr:rowOff>
    </xdr:to>
    <xdr:sp macro="" textlink="">
      <xdr:nvSpPr>
        <xdr:cNvPr id="1879" name="Text Box 1"/>
        <xdr:cNvSpPr>
          <a:spLocks noChangeArrowheads="1"/>
        </xdr:cNvSpPr>
      </xdr:nvSpPr>
      <xdr:spPr bwMode="auto">
        <a:xfrm>
          <a:off x="0" y="633984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0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1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2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3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4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5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6" name="Text Box 1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401</xdr:row>
      <xdr:rowOff>0</xdr:rowOff>
    </xdr:from>
    <xdr:to>
      <xdr:col>0</xdr:col>
      <xdr:colOff>104775</xdr:colOff>
      <xdr:row>401</xdr:row>
      <xdr:rowOff>190500</xdr:rowOff>
    </xdr:to>
    <xdr:sp macro="" textlink="">
      <xdr:nvSpPr>
        <xdr:cNvPr id="1887" name="Text Box 2"/>
        <xdr:cNvSpPr>
          <a:spLocks noChangeArrowheads="1"/>
        </xdr:cNvSpPr>
      </xdr:nvSpPr>
      <xdr:spPr bwMode="auto">
        <a:xfrm>
          <a:off x="0" y="62598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88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89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0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28575</xdr:colOff>
      <xdr:row>155</xdr:row>
      <xdr:rowOff>114300</xdr:rowOff>
    </xdr:to>
    <xdr:sp macro="" textlink="">
      <xdr:nvSpPr>
        <xdr:cNvPr id="1891" name="Text Box 2"/>
        <xdr:cNvSpPr>
          <a:spLocks noChangeArrowheads="1"/>
        </xdr:cNvSpPr>
      </xdr:nvSpPr>
      <xdr:spPr bwMode="auto">
        <a:xfrm>
          <a:off x="0" y="160591500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2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3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4" name="Text Box 1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155</xdr:row>
      <xdr:rowOff>0</xdr:rowOff>
    </xdr:from>
    <xdr:to>
      <xdr:col>0</xdr:col>
      <xdr:colOff>104775</xdr:colOff>
      <xdr:row>155</xdr:row>
      <xdr:rowOff>190500</xdr:rowOff>
    </xdr:to>
    <xdr:sp macro="" textlink="">
      <xdr:nvSpPr>
        <xdr:cNvPr id="1895" name="Text Box 2"/>
        <xdr:cNvSpPr>
          <a:spLocks noChangeArrowheads="1"/>
        </xdr:cNvSpPr>
      </xdr:nvSpPr>
      <xdr:spPr bwMode="auto">
        <a:xfrm>
          <a:off x="0" y="160591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95250</xdr:rowOff>
    </xdr:from>
    <xdr:to>
      <xdr:col>0</xdr:col>
      <xdr:colOff>428625</xdr:colOff>
      <xdr:row>111</xdr:row>
      <xdr:rowOff>66675</xdr:rowOff>
    </xdr:to>
    <xdr:sp macro="" textlink="">
      <xdr:nvSpPr>
        <xdr:cNvPr id="1896" name="Text Box 2"/>
        <xdr:cNvSpPr>
          <a:spLocks noChangeArrowheads="1"/>
        </xdr:cNvSpPr>
      </xdr:nvSpPr>
      <xdr:spPr bwMode="auto">
        <a:xfrm>
          <a:off x="0" y="15217140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95250</xdr:rowOff>
    </xdr:from>
    <xdr:to>
      <xdr:col>0</xdr:col>
      <xdr:colOff>28575</xdr:colOff>
      <xdr:row>111</xdr:row>
      <xdr:rowOff>66675</xdr:rowOff>
    </xdr:to>
    <xdr:sp macro="" textlink="">
      <xdr:nvSpPr>
        <xdr:cNvPr id="1897" name="Text Box 2"/>
        <xdr:cNvSpPr>
          <a:spLocks noChangeArrowheads="1"/>
        </xdr:cNvSpPr>
      </xdr:nvSpPr>
      <xdr:spPr bwMode="auto">
        <a:xfrm>
          <a:off x="0" y="15217140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898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899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0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1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2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3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4" name="Text Box 1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104775</xdr:colOff>
      <xdr:row>110</xdr:row>
      <xdr:rowOff>190500</xdr:rowOff>
    </xdr:to>
    <xdr:sp macro="" textlink="">
      <xdr:nvSpPr>
        <xdr:cNvPr id="1905" name="Text Box 2"/>
        <xdr:cNvSpPr>
          <a:spLocks noChangeArrowheads="1"/>
        </xdr:cNvSpPr>
      </xdr:nvSpPr>
      <xdr:spPr bwMode="auto">
        <a:xfrm>
          <a:off x="0" y="152076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0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1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0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1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2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3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4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5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6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7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8" name="Text Box 1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107</xdr:row>
      <xdr:rowOff>0</xdr:rowOff>
    </xdr:from>
    <xdr:to>
      <xdr:col>0</xdr:col>
      <xdr:colOff>104775</xdr:colOff>
      <xdr:row>107</xdr:row>
      <xdr:rowOff>190500</xdr:rowOff>
    </xdr:to>
    <xdr:sp macro="" textlink="">
      <xdr:nvSpPr>
        <xdr:cNvPr id="1929" name="Text Box 2"/>
        <xdr:cNvSpPr>
          <a:spLocks noChangeArrowheads="1"/>
        </xdr:cNvSpPr>
      </xdr:nvSpPr>
      <xdr:spPr bwMode="auto">
        <a:xfrm>
          <a:off x="0" y="1514760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371475</xdr:colOff>
      <xdr:row>117</xdr:row>
      <xdr:rowOff>190500</xdr:rowOff>
    </xdr:to>
    <xdr:sp macro="" textlink="">
      <xdr:nvSpPr>
        <xdr:cNvPr id="1930" name="Text Box 1"/>
        <xdr:cNvSpPr>
          <a:spLocks noChangeArrowheads="1"/>
        </xdr:cNvSpPr>
      </xdr:nvSpPr>
      <xdr:spPr bwMode="auto">
        <a:xfrm>
          <a:off x="0" y="1535049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342900</xdr:colOff>
      <xdr:row>117</xdr:row>
      <xdr:rowOff>190500</xdr:rowOff>
    </xdr:to>
    <xdr:sp macro="" textlink="">
      <xdr:nvSpPr>
        <xdr:cNvPr id="1931" name="Text Box 2"/>
        <xdr:cNvSpPr>
          <a:spLocks noChangeArrowheads="1"/>
        </xdr:cNvSpPr>
      </xdr:nvSpPr>
      <xdr:spPr bwMode="auto">
        <a:xfrm>
          <a:off x="0" y="1535049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104775</xdr:colOff>
      <xdr:row>117</xdr:row>
      <xdr:rowOff>190500</xdr:rowOff>
    </xdr:to>
    <xdr:sp macro="" textlink="">
      <xdr:nvSpPr>
        <xdr:cNvPr id="1932" name="Text Box 1"/>
        <xdr:cNvSpPr>
          <a:spLocks noChangeArrowheads="1"/>
        </xdr:cNvSpPr>
      </xdr:nvSpPr>
      <xdr:spPr bwMode="auto">
        <a:xfrm>
          <a:off x="0" y="1535049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117</xdr:row>
      <xdr:rowOff>0</xdr:rowOff>
    </xdr:from>
    <xdr:to>
      <xdr:col>0</xdr:col>
      <xdr:colOff>428625</xdr:colOff>
      <xdr:row>117</xdr:row>
      <xdr:rowOff>114300</xdr:rowOff>
    </xdr:to>
    <xdr:sp macro="" textlink="">
      <xdr:nvSpPr>
        <xdr:cNvPr id="1933" name="Text Box 2"/>
        <xdr:cNvSpPr>
          <a:spLocks noChangeArrowheads="1"/>
        </xdr:cNvSpPr>
      </xdr:nvSpPr>
      <xdr:spPr bwMode="auto">
        <a:xfrm>
          <a:off x="0" y="1535049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3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0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1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2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3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4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5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6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7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8" name="Text Box 1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104775</xdr:colOff>
      <xdr:row>123</xdr:row>
      <xdr:rowOff>190500</xdr:rowOff>
    </xdr:to>
    <xdr:sp macro="" textlink="">
      <xdr:nvSpPr>
        <xdr:cNvPr id="1949" name="Text Box 2"/>
        <xdr:cNvSpPr>
          <a:spLocks noChangeArrowheads="1"/>
        </xdr:cNvSpPr>
      </xdr:nvSpPr>
      <xdr:spPr bwMode="auto">
        <a:xfrm>
          <a:off x="0" y="154705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371475</xdr:colOff>
      <xdr:row>112</xdr:row>
      <xdr:rowOff>190500</xdr:rowOff>
    </xdr:to>
    <xdr:sp macro="" textlink="">
      <xdr:nvSpPr>
        <xdr:cNvPr id="1950" name="Text Box 1"/>
        <xdr:cNvSpPr>
          <a:spLocks noChangeArrowheads="1"/>
        </xdr:cNvSpPr>
      </xdr:nvSpPr>
      <xdr:spPr bwMode="auto">
        <a:xfrm>
          <a:off x="0" y="152476200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342900</xdr:colOff>
      <xdr:row>112</xdr:row>
      <xdr:rowOff>190500</xdr:rowOff>
    </xdr:to>
    <xdr:sp macro="" textlink="">
      <xdr:nvSpPr>
        <xdr:cNvPr id="1951" name="Text Box 2"/>
        <xdr:cNvSpPr>
          <a:spLocks noChangeArrowheads="1"/>
        </xdr:cNvSpPr>
      </xdr:nvSpPr>
      <xdr:spPr bwMode="auto">
        <a:xfrm>
          <a:off x="0" y="152476200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104775</xdr:colOff>
      <xdr:row>112</xdr:row>
      <xdr:rowOff>190500</xdr:rowOff>
    </xdr:to>
    <xdr:sp macro="" textlink="">
      <xdr:nvSpPr>
        <xdr:cNvPr id="1952" name="Text Box 1"/>
        <xdr:cNvSpPr>
          <a:spLocks noChangeArrowheads="1"/>
        </xdr:cNvSpPr>
      </xdr:nvSpPr>
      <xdr:spPr bwMode="auto">
        <a:xfrm>
          <a:off x="0" y="1524762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428625</xdr:colOff>
      <xdr:row>112</xdr:row>
      <xdr:rowOff>114300</xdr:rowOff>
    </xdr:to>
    <xdr:sp macro="" textlink="">
      <xdr:nvSpPr>
        <xdr:cNvPr id="1953" name="Text Box 2"/>
        <xdr:cNvSpPr>
          <a:spLocks noChangeArrowheads="1"/>
        </xdr:cNvSpPr>
      </xdr:nvSpPr>
      <xdr:spPr bwMode="auto">
        <a:xfrm>
          <a:off x="0" y="152476200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371475</xdr:colOff>
      <xdr:row>139</xdr:row>
      <xdr:rowOff>190500</xdr:rowOff>
    </xdr:to>
    <xdr:sp macro="" textlink="">
      <xdr:nvSpPr>
        <xdr:cNvPr id="1954" name="Text Box 1"/>
        <xdr:cNvSpPr>
          <a:spLocks noChangeArrowheads="1"/>
        </xdr:cNvSpPr>
      </xdr:nvSpPr>
      <xdr:spPr bwMode="auto">
        <a:xfrm>
          <a:off x="0" y="1573625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342900</xdr:colOff>
      <xdr:row>139</xdr:row>
      <xdr:rowOff>190500</xdr:rowOff>
    </xdr:to>
    <xdr:sp macro="" textlink="">
      <xdr:nvSpPr>
        <xdr:cNvPr id="1955" name="Text Box 2"/>
        <xdr:cNvSpPr>
          <a:spLocks noChangeArrowheads="1"/>
        </xdr:cNvSpPr>
      </xdr:nvSpPr>
      <xdr:spPr bwMode="auto">
        <a:xfrm>
          <a:off x="0" y="1573625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104775</xdr:colOff>
      <xdr:row>139</xdr:row>
      <xdr:rowOff>190500</xdr:rowOff>
    </xdr:to>
    <xdr:sp macro="" textlink="">
      <xdr:nvSpPr>
        <xdr:cNvPr id="1956" name="Text Box 1"/>
        <xdr:cNvSpPr>
          <a:spLocks noChangeArrowheads="1"/>
        </xdr:cNvSpPr>
      </xdr:nvSpPr>
      <xdr:spPr bwMode="auto">
        <a:xfrm>
          <a:off x="0" y="157362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139</xdr:row>
      <xdr:rowOff>0</xdr:rowOff>
    </xdr:from>
    <xdr:to>
      <xdr:col>0</xdr:col>
      <xdr:colOff>428625</xdr:colOff>
      <xdr:row>139</xdr:row>
      <xdr:rowOff>114300</xdr:rowOff>
    </xdr:to>
    <xdr:sp macro="" textlink="">
      <xdr:nvSpPr>
        <xdr:cNvPr id="1957" name="Text Box 2"/>
        <xdr:cNvSpPr>
          <a:spLocks noChangeArrowheads="1"/>
        </xdr:cNvSpPr>
      </xdr:nvSpPr>
      <xdr:spPr bwMode="auto">
        <a:xfrm>
          <a:off x="0" y="1573625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5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5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4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5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6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7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8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69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0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1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2" name="Text Box 1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145</xdr:row>
      <xdr:rowOff>0</xdr:rowOff>
    </xdr:from>
    <xdr:to>
      <xdr:col>0</xdr:col>
      <xdr:colOff>104775</xdr:colOff>
      <xdr:row>145</xdr:row>
      <xdr:rowOff>190500</xdr:rowOff>
    </xdr:to>
    <xdr:sp macro="" textlink="">
      <xdr:nvSpPr>
        <xdr:cNvPr id="1973" name="Text Box 2"/>
        <xdr:cNvSpPr>
          <a:spLocks noChangeArrowheads="1"/>
        </xdr:cNvSpPr>
      </xdr:nvSpPr>
      <xdr:spPr bwMode="auto">
        <a:xfrm>
          <a:off x="0" y="158562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7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0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1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2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3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4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5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6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7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8" name="Text Box 1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1989" name="Text Box 2"/>
        <xdr:cNvSpPr>
          <a:spLocks noChangeArrowheads="1"/>
        </xdr:cNvSpPr>
      </xdr:nvSpPr>
      <xdr:spPr bwMode="auto">
        <a:xfrm>
          <a:off x="0" y="1593627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90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91" name="Text Box 2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104775</xdr:colOff>
      <xdr:row>150</xdr:row>
      <xdr:rowOff>190500</xdr:rowOff>
    </xdr:to>
    <xdr:sp macro="" textlink="">
      <xdr:nvSpPr>
        <xdr:cNvPr id="1992" name="Text Box 1"/>
        <xdr:cNvSpPr>
          <a:spLocks noChangeArrowheads="1"/>
        </xdr:cNvSpPr>
      </xdr:nvSpPr>
      <xdr:spPr bwMode="auto">
        <a:xfrm>
          <a:off x="0" y="159591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150</xdr:row>
      <xdr:rowOff>0</xdr:rowOff>
    </xdr:from>
    <xdr:to>
      <xdr:col>0</xdr:col>
      <xdr:colOff>28575</xdr:colOff>
      <xdr:row>150</xdr:row>
      <xdr:rowOff>114300</xdr:rowOff>
    </xdr:to>
    <xdr:sp macro="" textlink="">
      <xdr:nvSpPr>
        <xdr:cNvPr id="1993" name="Text Box 2"/>
        <xdr:cNvSpPr>
          <a:spLocks noChangeArrowheads="1"/>
        </xdr:cNvSpPr>
      </xdr:nvSpPr>
      <xdr:spPr bwMode="auto">
        <a:xfrm>
          <a:off x="0" y="159591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371475</xdr:colOff>
      <xdr:row>149</xdr:row>
      <xdr:rowOff>28575</xdr:rowOff>
    </xdr:to>
    <xdr:sp macro="" textlink="">
      <xdr:nvSpPr>
        <xdr:cNvPr id="1994" name="Text Box 1"/>
        <xdr:cNvSpPr>
          <a:spLocks noChangeArrowheads="1"/>
        </xdr:cNvSpPr>
      </xdr:nvSpPr>
      <xdr:spPr bwMode="auto">
        <a:xfrm>
          <a:off x="0" y="1591627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342900</xdr:colOff>
      <xdr:row>149</xdr:row>
      <xdr:rowOff>28575</xdr:rowOff>
    </xdr:to>
    <xdr:sp macro="" textlink="">
      <xdr:nvSpPr>
        <xdr:cNvPr id="1995" name="Text Box 2"/>
        <xdr:cNvSpPr>
          <a:spLocks noChangeArrowheads="1"/>
        </xdr:cNvSpPr>
      </xdr:nvSpPr>
      <xdr:spPr bwMode="auto">
        <a:xfrm>
          <a:off x="0" y="1591627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6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7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8" name="Text Box 2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149</xdr:row>
      <xdr:rowOff>28575</xdr:rowOff>
    </xdr:to>
    <xdr:sp macro="" textlink="">
      <xdr:nvSpPr>
        <xdr:cNvPr id="1999" name="Text Box 1"/>
        <xdr:cNvSpPr>
          <a:spLocks noChangeArrowheads="1"/>
        </xdr:cNvSpPr>
      </xdr:nvSpPr>
      <xdr:spPr bwMode="auto">
        <a:xfrm>
          <a:off x="0" y="1591627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200025</xdr:rowOff>
    </xdr:to>
    <xdr:sp macro="" textlink="">
      <xdr:nvSpPr>
        <xdr:cNvPr id="2006" name="Text Box 1"/>
        <xdr:cNvSpPr>
          <a:spLocks noChangeArrowheads="1"/>
        </xdr:cNvSpPr>
      </xdr:nvSpPr>
      <xdr:spPr bwMode="auto">
        <a:xfrm>
          <a:off x="0" y="76295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0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1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1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2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3" name="Text Box 1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14" name="Text Box 2"/>
        <xdr:cNvSpPr>
          <a:spLocks noChangeArrowheads="1"/>
        </xdr:cNvSpPr>
      </xdr:nvSpPr>
      <xdr:spPr bwMode="auto">
        <a:xfrm>
          <a:off x="0" y="8429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5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6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7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8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19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20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21" name="Text Box 1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603</xdr:row>
      <xdr:rowOff>0</xdr:rowOff>
    </xdr:from>
    <xdr:to>
      <xdr:col>0</xdr:col>
      <xdr:colOff>104775</xdr:colOff>
      <xdr:row>603</xdr:row>
      <xdr:rowOff>190500</xdr:rowOff>
    </xdr:to>
    <xdr:sp macro="" textlink="">
      <xdr:nvSpPr>
        <xdr:cNvPr id="2022" name="Text Box 2"/>
        <xdr:cNvSpPr>
          <a:spLocks noChangeArrowheads="1"/>
        </xdr:cNvSpPr>
      </xdr:nvSpPr>
      <xdr:spPr bwMode="auto">
        <a:xfrm>
          <a:off x="0" y="136874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3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4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5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6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7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8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29" name="Text Box 1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30" name="Text Box 2"/>
        <xdr:cNvSpPr>
          <a:spLocks noChangeArrowheads="1"/>
        </xdr:cNvSpPr>
      </xdr:nvSpPr>
      <xdr:spPr bwMode="auto">
        <a:xfrm>
          <a:off x="0" y="9029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371475</xdr:colOff>
      <xdr:row>592</xdr:row>
      <xdr:rowOff>219075</xdr:rowOff>
    </xdr:to>
    <xdr:sp macro="" textlink="">
      <xdr:nvSpPr>
        <xdr:cNvPr id="2033" name="Text Box 1"/>
        <xdr:cNvSpPr>
          <a:spLocks noChangeArrowheads="1"/>
        </xdr:cNvSpPr>
      </xdr:nvSpPr>
      <xdr:spPr bwMode="auto">
        <a:xfrm>
          <a:off x="0" y="3790950"/>
          <a:ext cx="3714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342900</xdr:colOff>
      <xdr:row>592</xdr:row>
      <xdr:rowOff>219075</xdr:rowOff>
    </xdr:to>
    <xdr:sp macro="" textlink="">
      <xdr:nvSpPr>
        <xdr:cNvPr id="2034" name="Text Box 2"/>
        <xdr:cNvSpPr>
          <a:spLocks noChangeArrowheads="1"/>
        </xdr:cNvSpPr>
      </xdr:nvSpPr>
      <xdr:spPr bwMode="auto">
        <a:xfrm>
          <a:off x="0" y="3790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3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95250</xdr:rowOff>
    </xdr:from>
    <xdr:to>
      <xdr:col>0</xdr:col>
      <xdr:colOff>428625</xdr:colOff>
      <xdr:row>600</xdr:row>
      <xdr:rowOff>66675</xdr:rowOff>
    </xdr:to>
    <xdr:sp macro="" textlink="">
      <xdr:nvSpPr>
        <xdr:cNvPr id="2038" name="Text Box 2"/>
        <xdr:cNvSpPr>
          <a:spLocks noChangeArrowheads="1"/>
        </xdr:cNvSpPr>
      </xdr:nvSpPr>
      <xdr:spPr bwMode="auto">
        <a:xfrm>
          <a:off x="0" y="5695950"/>
          <a:ext cx="4286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3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4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4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4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4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5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53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54" name="Text Box 2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219075</xdr:rowOff>
    </xdr:to>
    <xdr:sp macro="" textlink="">
      <xdr:nvSpPr>
        <xdr:cNvPr id="2057" name="Text Box 1"/>
        <xdr:cNvSpPr>
          <a:spLocks noChangeArrowheads="1"/>
        </xdr:cNvSpPr>
      </xdr:nvSpPr>
      <xdr:spPr bwMode="auto">
        <a:xfrm>
          <a:off x="0" y="3790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95250</xdr:rowOff>
    </xdr:from>
    <xdr:to>
      <xdr:col>0</xdr:col>
      <xdr:colOff>28575</xdr:colOff>
      <xdr:row>600</xdr:row>
      <xdr:rowOff>66675</xdr:rowOff>
    </xdr:to>
    <xdr:sp macro="" textlink="">
      <xdr:nvSpPr>
        <xdr:cNvPr id="2058" name="Text Box 2"/>
        <xdr:cNvSpPr>
          <a:spLocks noChangeArrowheads="1"/>
        </xdr:cNvSpPr>
      </xdr:nvSpPr>
      <xdr:spPr bwMode="auto">
        <a:xfrm>
          <a:off x="0" y="5695950"/>
          <a:ext cx="285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5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6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67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68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69" name="Text Box 1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070" name="Text Box 2"/>
        <xdr:cNvSpPr>
          <a:spLocks noChangeArrowheads="1"/>
        </xdr:cNvSpPr>
      </xdr:nvSpPr>
      <xdr:spPr bwMode="auto">
        <a:xfrm>
          <a:off x="0" y="110585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7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79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0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1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2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3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4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5" name="Text Box 1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634</xdr:row>
      <xdr:rowOff>0</xdr:rowOff>
    </xdr:from>
    <xdr:to>
      <xdr:col>0</xdr:col>
      <xdr:colOff>104775</xdr:colOff>
      <xdr:row>634</xdr:row>
      <xdr:rowOff>190500</xdr:rowOff>
    </xdr:to>
    <xdr:sp macro="" textlink="">
      <xdr:nvSpPr>
        <xdr:cNvPr id="2086" name="Text Box 2"/>
        <xdr:cNvSpPr>
          <a:spLocks noChangeArrowheads="1"/>
        </xdr:cNvSpPr>
      </xdr:nvSpPr>
      <xdr:spPr bwMode="auto">
        <a:xfrm>
          <a:off x="0" y="20116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200025</xdr:rowOff>
    </xdr:to>
    <xdr:sp macro="" textlink="">
      <xdr:nvSpPr>
        <xdr:cNvPr id="2087" name="Text Box 1"/>
        <xdr:cNvSpPr>
          <a:spLocks noChangeArrowheads="1"/>
        </xdr:cNvSpPr>
      </xdr:nvSpPr>
      <xdr:spPr bwMode="auto">
        <a:xfrm>
          <a:off x="0" y="8029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8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8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09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0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209550</xdr:rowOff>
    </xdr:to>
    <xdr:sp macro="" textlink="">
      <xdr:nvSpPr>
        <xdr:cNvPr id="2124" name="Text Box 1"/>
        <xdr:cNvSpPr>
          <a:spLocks noChangeArrowheads="1"/>
        </xdr:cNvSpPr>
      </xdr:nvSpPr>
      <xdr:spPr bwMode="auto">
        <a:xfrm>
          <a:off x="0" y="6629400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5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6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2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29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0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1" name="Text Box 1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2" name="Text Box 2"/>
        <xdr:cNvSpPr>
          <a:spLocks noChangeArrowheads="1"/>
        </xdr:cNvSpPr>
      </xdr:nvSpPr>
      <xdr:spPr bwMode="auto">
        <a:xfrm>
          <a:off x="0" y="74295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3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4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5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6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7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8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39" name="Text Box 1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0" name="Text Box 2"/>
        <xdr:cNvSpPr>
          <a:spLocks noChangeArrowheads="1"/>
        </xdr:cNvSpPr>
      </xdr:nvSpPr>
      <xdr:spPr bwMode="auto">
        <a:xfrm>
          <a:off x="0" y="126587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1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2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3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4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5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6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7" name="Text Box 1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8" name="Text Box 2"/>
        <xdr:cNvSpPr>
          <a:spLocks noChangeArrowheads="1"/>
        </xdr:cNvSpPr>
      </xdr:nvSpPr>
      <xdr:spPr bwMode="auto">
        <a:xfrm>
          <a:off x="0" y="8029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49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0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1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2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3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4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5" name="Text Box 1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601</xdr:row>
      <xdr:rowOff>190500</xdr:rowOff>
    </xdr:to>
    <xdr:sp macro="" textlink="">
      <xdr:nvSpPr>
        <xdr:cNvPr id="2156" name="Text Box 2"/>
        <xdr:cNvSpPr>
          <a:spLocks noChangeArrowheads="1"/>
        </xdr:cNvSpPr>
      </xdr:nvSpPr>
      <xdr:spPr bwMode="auto">
        <a:xfrm>
          <a:off x="0" y="98298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5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5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371475</xdr:colOff>
      <xdr:row>592</xdr:row>
      <xdr:rowOff>228600</xdr:rowOff>
    </xdr:to>
    <xdr:sp macro="" textlink="">
      <xdr:nvSpPr>
        <xdr:cNvPr id="2159" name="Text Box 1"/>
        <xdr:cNvSpPr>
          <a:spLocks noChangeArrowheads="1"/>
        </xdr:cNvSpPr>
      </xdr:nvSpPr>
      <xdr:spPr bwMode="auto">
        <a:xfrm>
          <a:off x="0" y="3790950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342900</xdr:colOff>
      <xdr:row>592</xdr:row>
      <xdr:rowOff>228600</xdr:rowOff>
    </xdr:to>
    <xdr:sp macro="" textlink="">
      <xdr:nvSpPr>
        <xdr:cNvPr id="2160" name="Text Box 2"/>
        <xdr:cNvSpPr>
          <a:spLocks noChangeArrowheads="1"/>
        </xdr:cNvSpPr>
      </xdr:nvSpPr>
      <xdr:spPr bwMode="auto">
        <a:xfrm>
          <a:off x="0" y="3790950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6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428625</xdr:colOff>
      <xdr:row>592</xdr:row>
      <xdr:rowOff>180975</xdr:rowOff>
    </xdr:to>
    <xdr:sp macro="" textlink="">
      <xdr:nvSpPr>
        <xdr:cNvPr id="2164" name="Text Box 2"/>
        <xdr:cNvSpPr>
          <a:spLocks noChangeArrowheads="1"/>
        </xdr:cNvSpPr>
      </xdr:nvSpPr>
      <xdr:spPr bwMode="auto">
        <a:xfrm>
          <a:off x="0" y="3790950"/>
          <a:ext cx="4286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6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7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7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79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80" name="Text Box 2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228600</xdr:rowOff>
    </xdr:to>
    <xdr:sp macro="" textlink="">
      <xdr:nvSpPr>
        <xdr:cNvPr id="2183" name="Text Box 1"/>
        <xdr:cNvSpPr>
          <a:spLocks noChangeArrowheads="1"/>
        </xdr:cNvSpPr>
      </xdr:nvSpPr>
      <xdr:spPr bwMode="auto">
        <a:xfrm>
          <a:off x="0" y="3790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28575</xdr:colOff>
      <xdr:row>592</xdr:row>
      <xdr:rowOff>180975</xdr:rowOff>
    </xdr:to>
    <xdr:sp macro="" textlink="">
      <xdr:nvSpPr>
        <xdr:cNvPr id="2184" name="Text Box 2"/>
        <xdr:cNvSpPr>
          <a:spLocks noChangeArrowheads="1"/>
        </xdr:cNvSpPr>
      </xdr:nvSpPr>
      <xdr:spPr bwMode="auto">
        <a:xfrm>
          <a:off x="0" y="3790950"/>
          <a:ext cx="28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5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6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7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8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89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90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91" name="Text Box 1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200025</xdr:rowOff>
    </xdr:to>
    <xdr:sp macro="" textlink="">
      <xdr:nvSpPr>
        <xdr:cNvPr id="2192" name="Text Box 2"/>
        <xdr:cNvSpPr>
          <a:spLocks noChangeArrowheads="1"/>
        </xdr:cNvSpPr>
      </xdr:nvSpPr>
      <xdr:spPr bwMode="auto">
        <a:xfrm>
          <a:off x="0" y="37909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3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4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5" name="Text Box 1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599</xdr:row>
      <xdr:rowOff>0</xdr:rowOff>
    </xdr:from>
    <xdr:to>
      <xdr:col>0</xdr:col>
      <xdr:colOff>104775</xdr:colOff>
      <xdr:row>599</xdr:row>
      <xdr:rowOff>190500</xdr:rowOff>
    </xdr:to>
    <xdr:sp macro="" textlink="">
      <xdr:nvSpPr>
        <xdr:cNvPr id="2196" name="Text Box 2"/>
        <xdr:cNvSpPr>
          <a:spLocks noChangeArrowheads="1"/>
        </xdr:cNvSpPr>
      </xdr:nvSpPr>
      <xdr:spPr bwMode="auto">
        <a:xfrm>
          <a:off x="0" y="56007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97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98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199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0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1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2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3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04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5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6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7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8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09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10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11" name="Text Box 1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611</xdr:row>
      <xdr:rowOff>0</xdr:rowOff>
    </xdr:from>
    <xdr:to>
      <xdr:col>0</xdr:col>
      <xdr:colOff>104775</xdr:colOff>
      <xdr:row>611</xdr:row>
      <xdr:rowOff>190500</xdr:rowOff>
    </xdr:to>
    <xdr:sp macro="" textlink="">
      <xdr:nvSpPr>
        <xdr:cNvPr id="2212" name="Text Box 2"/>
        <xdr:cNvSpPr>
          <a:spLocks noChangeArrowheads="1"/>
        </xdr:cNvSpPr>
      </xdr:nvSpPr>
      <xdr:spPr bwMode="auto">
        <a:xfrm>
          <a:off x="0" y="15287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601</xdr:row>
      <xdr:rowOff>0</xdr:rowOff>
    </xdr:from>
    <xdr:to>
      <xdr:col>0</xdr:col>
      <xdr:colOff>104775</xdr:colOff>
      <xdr:row>602</xdr:row>
      <xdr:rowOff>9525</xdr:rowOff>
    </xdr:to>
    <xdr:sp macro="" textlink="">
      <xdr:nvSpPr>
        <xdr:cNvPr id="2213" name="Text Box 1"/>
        <xdr:cNvSpPr>
          <a:spLocks noChangeArrowheads="1"/>
        </xdr:cNvSpPr>
      </xdr:nvSpPr>
      <xdr:spPr bwMode="auto">
        <a:xfrm>
          <a:off x="0" y="702945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1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2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3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4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5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6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7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8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49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0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1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2" name="Text Box 1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592</xdr:row>
      <xdr:rowOff>0</xdr:rowOff>
    </xdr:from>
    <xdr:to>
      <xdr:col>0</xdr:col>
      <xdr:colOff>104775</xdr:colOff>
      <xdr:row>592</xdr:row>
      <xdr:rowOff>190500</xdr:rowOff>
    </xdr:to>
    <xdr:sp macro="" textlink="">
      <xdr:nvSpPr>
        <xdr:cNvPr id="2253" name="Text Box 2"/>
        <xdr:cNvSpPr>
          <a:spLocks noChangeArrowheads="1"/>
        </xdr:cNvSpPr>
      </xdr:nvSpPr>
      <xdr:spPr bwMode="auto">
        <a:xfrm>
          <a:off x="0" y="3790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5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8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69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0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1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2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3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4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5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6" name="Text Box 1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596</xdr:row>
      <xdr:rowOff>0</xdr:rowOff>
    </xdr:from>
    <xdr:to>
      <xdr:col>0</xdr:col>
      <xdr:colOff>104775</xdr:colOff>
      <xdr:row>596</xdr:row>
      <xdr:rowOff>190500</xdr:rowOff>
    </xdr:to>
    <xdr:sp macro="" textlink="">
      <xdr:nvSpPr>
        <xdr:cNvPr id="2277" name="Text Box 2"/>
        <xdr:cNvSpPr>
          <a:spLocks noChangeArrowheads="1"/>
        </xdr:cNvSpPr>
      </xdr:nvSpPr>
      <xdr:spPr bwMode="auto">
        <a:xfrm>
          <a:off x="0" y="50006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78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79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0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1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2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3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4" name="Text Box 1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617</xdr:row>
      <xdr:rowOff>0</xdr:rowOff>
    </xdr:from>
    <xdr:to>
      <xdr:col>0</xdr:col>
      <xdr:colOff>104775</xdr:colOff>
      <xdr:row>617</xdr:row>
      <xdr:rowOff>190500</xdr:rowOff>
    </xdr:to>
    <xdr:sp macro="" textlink="">
      <xdr:nvSpPr>
        <xdr:cNvPr id="2285" name="Text Box 2"/>
        <xdr:cNvSpPr>
          <a:spLocks noChangeArrowheads="1"/>
        </xdr:cNvSpPr>
      </xdr:nvSpPr>
      <xdr:spPr bwMode="auto">
        <a:xfrm>
          <a:off x="0" y="16716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6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7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8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89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0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1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2" name="Text Box 1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625</xdr:row>
      <xdr:rowOff>0</xdr:rowOff>
    </xdr:from>
    <xdr:to>
      <xdr:col>0</xdr:col>
      <xdr:colOff>104775</xdr:colOff>
      <xdr:row>625</xdr:row>
      <xdr:rowOff>190500</xdr:rowOff>
    </xdr:to>
    <xdr:sp macro="" textlink="">
      <xdr:nvSpPr>
        <xdr:cNvPr id="2293" name="Text Box 2"/>
        <xdr:cNvSpPr>
          <a:spLocks noChangeArrowheads="1"/>
        </xdr:cNvSpPr>
      </xdr:nvSpPr>
      <xdr:spPr bwMode="auto">
        <a:xfrm>
          <a:off x="0" y="1831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371475</xdr:colOff>
      <xdr:row>634</xdr:row>
      <xdr:rowOff>28575</xdr:rowOff>
    </xdr:to>
    <xdr:sp macro="" textlink="">
      <xdr:nvSpPr>
        <xdr:cNvPr id="2294" name="Text Box 1"/>
        <xdr:cNvSpPr>
          <a:spLocks noChangeArrowheads="1"/>
        </xdr:cNvSpPr>
      </xdr:nvSpPr>
      <xdr:spPr bwMode="auto">
        <a:xfrm>
          <a:off x="0" y="19916775"/>
          <a:ext cx="3714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342900</xdr:colOff>
      <xdr:row>634</xdr:row>
      <xdr:rowOff>28575</xdr:rowOff>
    </xdr:to>
    <xdr:sp macro="" textlink="">
      <xdr:nvSpPr>
        <xdr:cNvPr id="2295" name="Text Box 2"/>
        <xdr:cNvSpPr>
          <a:spLocks noChangeArrowheads="1"/>
        </xdr:cNvSpPr>
      </xdr:nvSpPr>
      <xdr:spPr bwMode="auto">
        <a:xfrm>
          <a:off x="0" y="19916775"/>
          <a:ext cx="3429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6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7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8" name="Text Box 2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633</xdr:row>
      <xdr:rowOff>0</xdr:rowOff>
    </xdr:from>
    <xdr:to>
      <xdr:col>0</xdr:col>
      <xdr:colOff>104775</xdr:colOff>
      <xdr:row>634</xdr:row>
      <xdr:rowOff>28575</xdr:rowOff>
    </xdr:to>
    <xdr:sp macro="" textlink="">
      <xdr:nvSpPr>
        <xdr:cNvPr id="2299" name="Text Box 1"/>
        <xdr:cNvSpPr>
          <a:spLocks noChangeArrowheads="1"/>
        </xdr:cNvSpPr>
      </xdr:nvSpPr>
      <xdr:spPr bwMode="auto">
        <a:xfrm>
          <a:off x="0" y="19916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0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1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2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3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4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5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6" name="Text Box 1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629</xdr:row>
      <xdr:rowOff>0</xdr:rowOff>
    </xdr:from>
    <xdr:to>
      <xdr:col>0</xdr:col>
      <xdr:colOff>104775</xdr:colOff>
      <xdr:row>629</xdr:row>
      <xdr:rowOff>190500</xdr:rowOff>
    </xdr:to>
    <xdr:sp macro="" textlink="">
      <xdr:nvSpPr>
        <xdr:cNvPr id="2307" name="Text Box 2"/>
        <xdr:cNvSpPr>
          <a:spLocks noChangeArrowheads="1"/>
        </xdr:cNvSpPr>
      </xdr:nvSpPr>
      <xdr:spPr bwMode="auto">
        <a:xfrm>
          <a:off x="0" y="191166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9"/>
  <sheetViews>
    <sheetView tabSelected="1" topLeftCell="A379" workbookViewId="0">
      <selection activeCell="Q392" sqref="Q392"/>
    </sheetView>
  </sheetViews>
  <sheetFormatPr defaultRowHeight="15.75" x14ac:dyDescent="0.25"/>
  <cols>
    <col min="1" max="1" width="12.140625" style="9" customWidth="1"/>
    <col min="2" max="2" width="3.85546875" style="10" customWidth="1"/>
    <col min="3" max="3" width="37.5703125" style="9" customWidth="1"/>
    <col min="4" max="4" width="11.140625" style="9" customWidth="1"/>
    <col min="5" max="5" width="12.7109375" style="9" customWidth="1"/>
    <col min="6" max="6" width="4.85546875" style="9" customWidth="1"/>
    <col min="7" max="7" width="4" style="9" customWidth="1"/>
    <col min="8" max="8" width="2" style="9" customWidth="1"/>
    <col min="9" max="9" width="5.140625" style="9" bestFit="1" customWidth="1"/>
    <col min="10" max="10" width="4.28515625" style="10" customWidth="1"/>
    <col min="11" max="11" width="3.140625" style="9" customWidth="1"/>
    <col min="12" max="12" width="4" style="12" customWidth="1"/>
    <col min="13" max="13" width="2.85546875" style="10" customWidth="1"/>
    <col min="14" max="14" width="8.28515625" style="9" customWidth="1"/>
    <col min="15" max="15" width="17.140625" style="13" bestFit="1" customWidth="1"/>
    <col min="16" max="16" width="18" style="14" bestFit="1" customWidth="1"/>
    <col min="17" max="17" width="18.140625" style="14" customWidth="1"/>
    <col min="18" max="18" width="20" style="81" hidden="1" customWidth="1"/>
  </cols>
  <sheetData>
    <row r="1" spans="1:18" x14ac:dyDescent="0.25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</row>
    <row r="2" spans="1:18" x14ac:dyDescent="0.25">
      <c r="A2" s="174" t="s">
        <v>136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18" x14ac:dyDescent="0.2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3"/>
    </row>
    <row r="4" spans="1:18" x14ac:dyDescent="0.25">
      <c r="A4" s="1" t="s">
        <v>1</v>
      </c>
      <c r="B4" s="2"/>
      <c r="C4" s="3"/>
      <c r="D4" s="4" t="s">
        <v>2</v>
      </c>
      <c r="E4" s="2" t="s">
        <v>3</v>
      </c>
      <c r="F4" s="3"/>
      <c r="G4" s="3"/>
      <c r="H4" s="3"/>
      <c r="I4" s="3"/>
      <c r="J4" s="3"/>
      <c r="K4" s="1"/>
      <c r="L4" s="1"/>
      <c r="M4" s="3"/>
      <c r="N4" s="3"/>
      <c r="O4" s="3"/>
      <c r="P4" s="3"/>
      <c r="Q4" s="3"/>
      <c r="R4" s="82"/>
    </row>
    <row r="5" spans="1:18" x14ac:dyDescent="0.25">
      <c r="A5" s="1" t="s">
        <v>4</v>
      </c>
      <c r="B5" s="2"/>
      <c r="C5" s="3"/>
      <c r="D5" s="4" t="s">
        <v>2</v>
      </c>
      <c r="E5" s="2" t="s">
        <v>5</v>
      </c>
      <c r="F5" s="3"/>
      <c r="G5" s="3"/>
      <c r="H5" s="3"/>
      <c r="I5" s="3"/>
      <c r="J5" s="3"/>
      <c r="K5" s="1"/>
      <c r="L5" s="1"/>
      <c r="M5" s="3"/>
      <c r="N5" s="3"/>
      <c r="O5" s="3"/>
      <c r="P5" s="3"/>
      <c r="Q5" s="3"/>
      <c r="R5" s="82"/>
    </row>
    <row r="6" spans="1:18" x14ac:dyDescent="0.25">
      <c r="A6" s="1" t="s">
        <v>6</v>
      </c>
      <c r="B6" s="2"/>
      <c r="C6" s="3"/>
      <c r="D6" s="4" t="s">
        <v>2</v>
      </c>
      <c r="E6" s="2" t="s">
        <v>7</v>
      </c>
      <c r="F6" s="3"/>
      <c r="G6" s="3"/>
      <c r="H6" s="3"/>
      <c r="I6" s="3"/>
      <c r="J6" s="3"/>
      <c r="K6" s="1"/>
      <c r="L6" s="1"/>
      <c r="M6" s="3"/>
      <c r="N6" s="3"/>
      <c r="O6" s="3"/>
      <c r="P6" s="3"/>
      <c r="Q6" s="3"/>
      <c r="R6" s="82"/>
    </row>
    <row r="7" spans="1:18" x14ac:dyDescent="0.25">
      <c r="A7" s="1" t="s">
        <v>8</v>
      </c>
      <c r="B7" s="2"/>
      <c r="C7" s="3"/>
      <c r="D7" s="4" t="s">
        <v>2</v>
      </c>
      <c r="E7" s="2" t="s">
        <v>9</v>
      </c>
      <c r="F7" s="3"/>
      <c r="G7" s="3"/>
      <c r="H7" s="3"/>
      <c r="I7" s="3"/>
      <c r="J7" s="3"/>
      <c r="K7" s="1"/>
      <c r="L7" s="1"/>
      <c r="M7" s="3"/>
      <c r="N7" s="3"/>
      <c r="O7" s="3"/>
      <c r="P7" s="3"/>
      <c r="Q7" s="3"/>
      <c r="R7" s="82"/>
    </row>
    <row r="8" spans="1:18" x14ac:dyDescent="0.25">
      <c r="A8" s="1" t="s">
        <v>10</v>
      </c>
      <c r="B8" s="2"/>
      <c r="C8" s="1"/>
      <c r="D8" s="4" t="s">
        <v>2</v>
      </c>
      <c r="E8" s="2" t="s">
        <v>167</v>
      </c>
      <c r="F8" s="3"/>
      <c r="G8" s="3"/>
      <c r="H8" s="2"/>
      <c r="I8" s="3"/>
      <c r="J8" s="4"/>
      <c r="K8" s="1"/>
      <c r="L8" s="1"/>
      <c r="M8" s="2"/>
      <c r="N8" s="3"/>
      <c r="O8" s="5"/>
      <c r="P8" s="6"/>
      <c r="Q8" s="6"/>
      <c r="R8" s="82"/>
    </row>
    <row r="9" spans="1:18" x14ac:dyDescent="0.25">
      <c r="A9" s="1" t="s">
        <v>11</v>
      </c>
      <c r="B9" s="2"/>
      <c r="C9" s="1"/>
      <c r="D9" s="4" t="s">
        <v>2</v>
      </c>
      <c r="E9" s="2" t="s">
        <v>12</v>
      </c>
      <c r="F9" s="3"/>
      <c r="G9" s="3"/>
      <c r="H9" s="2"/>
      <c r="I9" s="3"/>
      <c r="J9" s="4"/>
      <c r="K9" s="1"/>
      <c r="L9" s="1"/>
      <c r="M9" s="2"/>
      <c r="N9" s="3"/>
      <c r="O9" s="5"/>
      <c r="P9" s="6"/>
      <c r="Q9" s="6"/>
      <c r="R9" s="82"/>
    </row>
    <row r="10" spans="1:18" x14ac:dyDescent="0.25">
      <c r="A10" s="1" t="s">
        <v>13</v>
      </c>
      <c r="B10" s="2"/>
      <c r="C10" s="1"/>
      <c r="D10" s="4" t="s">
        <v>2</v>
      </c>
      <c r="E10" s="175">
        <f>P685</f>
        <v>4680228000</v>
      </c>
      <c r="F10" s="175"/>
      <c r="G10" s="175"/>
      <c r="H10" s="7"/>
      <c r="I10" s="7"/>
      <c r="J10" s="7"/>
      <c r="K10" s="1"/>
      <c r="L10" s="1"/>
      <c r="M10" s="8"/>
      <c r="N10" s="3"/>
      <c r="O10" s="5"/>
      <c r="P10" s="6"/>
      <c r="Q10" s="6"/>
      <c r="R10" s="82"/>
    </row>
    <row r="11" spans="1:18" x14ac:dyDescent="0.25">
      <c r="A11" s="1"/>
      <c r="B11" s="2"/>
      <c r="C11" s="2"/>
      <c r="D11" s="2"/>
      <c r="E11" s="2"/>
      <c r="F11" s="3"/>
      <c r="G11" s="3"/>
      <c r="H11" s="3"/>
      <c r="I11" s="3"/>
      <c r="J11" s="2"/>
      <c r="K11" s="3"/>
      <c r="L11" s="4"/>
      <c r="M11" s="2"/>
      <c r="N11" s="3"/>
      <c r="O11" s="5"/>
      <c r="P11" s="6"/>
      <c r="Q11" s="6"/>
      <c r="R11" s="82"/>
    </row>
    <row r="12" spans="1:18" x14ac:dyDescent="0.25">
      <c r="C12" s="11"/>
      <c r="D12" s="11"/>
      <c r="E12" s="11"/>
      <c r="F12" s="11"/>
      <c r="G12" s="11"/>
      <c r="H12" s="11"/>
      <c r="I12" s="11"/>
      <c r="K12" s="11"/>
      <c r="N12" s="11"/>
    </row>
    <row r="13" spans="1:18" ht="15.75" customHeight="1" x14ac:dyDescent="0.25">
      <c r="A13" s="170" t="s">
        <v>14</v>
      </c>
      <c r="B13" s="166" t="s">
        <v>15</v>
      </c>
      <c r="C13" s="167"/>
      <c r="D13" s="170" t="s">
        <v>16</v>
      </c>
      <c r="E13" s="15" t="s">
        <v>17</v>
      </c>
      <c r="F13" s="172" t="s">
        <v>18</v>
      </c>
      <c r="G13" s="172"/>
      <c r="H13" s="172"/>
      <c r="I13" s="172"/>
      <c r="J13" s="172"/>
      <c r="K13" s="172"/>
      <c r="L13" s="172"/>
      <c r="M13" s="172"/>
      <c r="N13" s="172"/>
      <c r="O13" s="170" t="s">
        <v>19</v>
      </c>
      <c r="P13" s="157" t="s">
        <v>20</v>
      </c>
      <c r="Q13" s="157" t="s">
        <v>103</v>
      </c>
    </row>
    <row r="14" spans="1:18" ht="31.5" x14ac:dyDescent="0.25">
      <c r="A14" s="171"/>
      <c r="B14" s="168"/>
      <c r="C14" s="169"/>
      <c r="D14" s="171"/>
      <c r="E14" s="16" t="s">
        <v>21</v>
      </c>
      <c r="F14" s="172"/>
      <c r="G14" s="172"/>
      <c r="H14" s="172"/>
      <c r="I14" s="172"/>
      <c r="J14" s="172"/>
      <c r="K14" s="172"/>
      <c r="L14" s="172"/>
      <c r="M14" s="172"/>
      <c r="N14" s="17" t="s">
        <v>22</v>
      </c>
      <c r="O14" s="171"/>
      <c r="P14" s="178"/>
      <c r="Q14" s="158"/>
    </row>
    <row r="15" spans="1:18" x14ac:dyDescent="0.25">
      <c r="A15" s="18">
        <v>1</v>
      </c>
      <c r="B15" s="19"/>
      <c r="C15" s="20">
        <v>2</v>
      </c>
      <c r="D15" s="17">
        <v>3</v>
      </c>
      <c r="E15" s="17">
        <v>4</v>
      </c>
      <c r="F15" s="159">
        <v>5</v>
      </c>
      <c r="G15" s="160"/>
      <c r="H15" s="160"/>
      <c r="I15" s="160"/>
      <c r="J15" s="160"/>
      <c r="K15" s="160"/>
      <c r="L15" s="160"/>
      <c r="M15" s="161"/>
      <c r="N15" s="17"/>
      <c r="O15" s="17">
        <v>6</v>
      </c>
      <c r="P15" s="21">
        <v>7</v>
      </c>
      <c r="Q15" s="93"/>
    </row>
    <row r="16" spans="1:18" ht="30.75" customHeight="1" x14ac:dyDescent="0.25">
      <c r="A16" s="133" t="s">
        <v>101</v>
      </c>
      <c r="B16" s="162" t="s">
        <v>23</v>
      </c>
      <c r="C16" s="163"/>
      <c r="D16" s="134">
        <v>1</v>
      </c>
      <c r="E16" s="134"/>
      <c r="F16" s="127"/>
      <c r="G16" s="127"/>
      <c r="H16" s="127"/>
      <c r="I16" s="127"/>
      <c r="J16" s="127"/>
      <c r="K16" s="127"/>
      <c r="L16" s="128"/>
      <c r="M16" s="127"/>
      <c r="N16" s="129"/>
      <c r="O16" s="130"/>
      <c r="P16" s="131">
        <f>P18+P157+P104</f>
        <v>1655848000</v>
      </c>
      <c r="Q16" s="132"/>
    </row>
    <row r="17" spans="1:18" x14ac:dyDescent="0.25">
      <c r="A17" s="27"/>
      <c r="B17" s="28"/>
      <c r="C17" s="29"/>
      <c r="D17" s="30"/>
      <c r="E17" s="30"/>
      <c r="F17" s="22"/>
      <c r="G17" s="22"/>
      <c r="H17" s="22"/>
      <c r="I17" s="22"/>
      <c r="J17" s="22"/>
      <c r="K17" s="22"/>
      <c r="L17" s="23"/>
      <c r="M17" s="22"/>
      <c r="N17" s="24"/>
      <c r="O17" s="25"/>
      <c r="P17" s="26"/>
      <c r="Q17" s="89"/>
    </row>
    <row r="18" spans="1:18" ht="45.75" customHeight="1" x14ac:dyDescent="0.25">
      <c r="A18" s="108" t="s">
        <v>24</v>
      </c>
      <c r="B18" s="149" t="s">
        <v>107</v>
      </c>
      <c r="C18" s="150"/>
      <c r="D18" s="109"/>
      <c r="E18" s="109" t="s">
        <v>53</v>
      </c>
      <c r="F18" s="110"/>
      <c r="G18" s="110"/>
      <c r="H18" s="110"/>
      <c r="I18" s="110"/>
      <c r="J18" s="111"/>
      <c r="K18" s="110"/>
      <c r="L18" s="112"/>
      <c r="M18" s="111"/>
      <c r="N18" s="97"/>
      <c r="O18" s="113"/>
      <c r="P18" s="114">
        <f>P20+P49+P63+P97+P27+P78</f>
        <v>919578000</v>
      </c>
      <c r="Q18" s="152" t="s">
        <v>133</v>
      </c>
      <c r="R18" s="82"/>
    </row>
    <row r="19" spans="1:18" x14ac:dyDescent="0.25">
      <c r="A19" s="31"/>
      <c r="B19" s="35"/>
      <c r="C19" s="36"/>
      <c r="D19" s="32"/>
      <c r="E19" s="32"/>
      <c r="F19" s="1"/>
      <c r="G19" s="1"/>
      <c r="H19" s="1"/>
      <c r="I19" s="1"/>
      <c r="J19" s="2"/>
      <c r="K19" s="1"/>
      <c r="L19" s="4"/>
      <c r="M19" s="2"/>
      <c r="N19" s="24"/>
      <c r="O19" s="33"/>
      <c r="P19" s="34"/>
      <c r="Q19" s="152"/>
      <c r="R19" s="82"/>
    </row>
    <row r="20" spans="1:18" ht="18" x14ac:dyDescent="0.25">
      <c r="A20" s="37" t="s">
        <v>26</v>
      </c>
      <c r="B20" s="38" t="s">
        <v>27</v>
      </c>
      <c r="C20" s="1"/>
      <c r="D20" s="32"/>
      <c r="E20" s="32"/>
      <c r="F20" s="1"/>
      <c r="G20" s="1"/>
      <c r="H20" s="1"/>
      <c r="I20" s="1"/>
      <c r="J20" s="2"/>
      <c r="K20" s="1"/>
      <c r="L20" s="4"/>
      <c r="M20" s="2"/>
      <c r="N20" s="24"/>
      <c r="O20" s="33"/>
      <c r="P20" s="39">
        <f>P21</f>
        <v>5280000</v>
      </c>
      <c r="Q20" s="152"/>
      <c r="R20" s="82"/>
    </row>
    <row r="21" spans="1:18" x14ac:dyDescent="0.25">
      <c r="A21" s="37">
        <v>521211</v>
      </c>
      <c r="B21" s="40" t="s">
        <v>28</v>
      </c>
      <c r="C21" s="1"/>
      <c r="D21" s="32"/>
      <c r="E21" s="32"/>
      <c r="F21" s="1"/>
      <c r="G21" s="1"/>
      <c r="H21" s="1"/>
      <c r="I21" s="1"/>
      <c r="J21" s="2"/>
      <c r="K21" s="1"/>
      <c r="L21" s="41"/>
      <c r="M21" s="36"/>
      <c r="N21" s="42"/>
      <c r="O21" s="43"/>
      <c r="P21" s="34">
        <f>SUM(P22:P25)</f>
        <v>5280000</v>
      </c>
      <c r="Q21" s="152"/>
    </row>
    <row r="22" spans="1:18" x14ac:dyDescent="0.25">
      <c r="A22" s="37"/>
      <c r="B22" s="38"/>
      <c r="C22" s="45" t="s">
        <v>37</v>
      </c>
      <c r="D22" s="46"/>
      <c r="E22" s="46"/>
      <c r="F22" s="45"/>
      <c r="G22" s="45"/>
      <c r="H22" s="47"/>
      <c r="I22" s="45">
        <v>1</v>
      </c>
      <c r="J22" s="48" t="s">
        <v>32</v>
      </c>
      <c r="K22" s="47"/>
      <c r="L22" s="49"/>
      <c r="M22" s="48"/>
      <c r="N22" s="50">
        <f>I22</f>
        <v>1</v>
      </c>
      <c r="O22" s="43">
        <v>1000000</v>
      </c>
      <c r="P22" s="51">
        <f>O22*N22</f>
        <v>1000000</v>
      </c>
      <c r="Q22" s="152"/>
    </row>
    <row r="23" spans="1:18" x14ac:dyDescent="0.25">
      <c r="A23" s="37"/>
      <c r="B23" s="38"/>
      <c r="C23" s="45" t="s">
        <v>38</v>
      </c>
      <c r="D23" s="46"/>
      <c r="E23" s="46"/>
      <c r="F23" s="45"/>
      <c r="G23" s="45"/>
      <c r="H23" s="47"/>
      <c r="I23" s="45">
        <v>1</v>
      </c>
      <c r="J23" s="48" t="s">
        <v>32</v>
      </c>
      <c r="K23" s="47"/>
      <c r="L23" s="49"/>
      <c r="M23" s="48"/>
      <c r="N23" s="50">
        <f t="shared" ref="N23:N24" si="0">I23</f>
        <v>1</v>
      </c>
      <c r="O23" s="43">
        <v>1000000</v>
      </c>
      <c r="P23" s="51">
        <f>O23*N23</f>
        <v>1000000</v>
      </c>
      <c r="Q23" s="152"/>
    </row>
    <row r="24" spans="1:18" x14ac:dyDescent="0.25">
      <c r="A24" s="37"/>
      <c r="B24" s="38"/>
      <c r="C24" s="45" t="s">
        <v>39</v>
      </c>
      <c r="D24" s="46"/>
      <c r="E24" s="46"/>
      <c r="F24" s="45"/>
      <c r="G24" s="45"/>
      <c r="H24" s="47"/>
      <c r="I24" s="45">
        <v>1</v>
      </c>
      <c r="J24" s="48" t="s">
        <v>32</v>
      </c>
      <c r="K24" s="47"/>
      <c r="L24" s="49"/>
      <c r="M24" s="48"/>
      <c r="N24" s="50">
        <f t="shared" si="0"/>
        <v>1</v>
      </c>
      <c r="O24" s="43">
        <v>2000000</v>
      </c>
      <c r="P24" s="51">
        <f>O24*N24</f>
        <v>2000000</v>
      </c>
      <c r="Q24" s="152"/>
    </row>
    <row r="25" spans="1:18" x14ac:dyDescent="0.25">
      <c r="A25" s="37"/>
      <c r="B25" s="44"/>
      <c r="C25" s="45" t="s">
        <v>29</v>
      </c>
      <c r="D25" s="46"/>
      <c r="E25" s="46"/>
      <c r="F25" s="45">
        <v>20</v>
      </c>
      <c r="G25" s="45" t="s">
        <v>30</v>
      </c>
      <c r="H25" s="47" t="s">
        <v>31</v>
      </c>
      <c r="I25" s="45">
        <v>1</v>
      </c>
      <c r="J25" s="48" t="s">
        <v>32</v>
      </c>
      <c r="K25" s="47" t="s">
        <v>31</v>
      </c>
      <c r="L25" s="49">
        <v>1</v>
      </c>
      <c r="M25" s="48" t="s">
        <v>33</v>
      </c>
      <c r="N25" s="50">
        <f>F25*I25</f>
        <v>20</v>
      </c>
      <c r="O25" s="43">
        <v>64000</v>
      </c>
      <c r="P25" s="51">
        <f>O25*N25</f>
        <v>1280000</v>
      </c>
      <c r="Q25" s="152"/>
    </row>
    <row r="26" spans="1:18" ht="15.75" customHeight="1" x14ac:dyDescent="0.25">
      <c r="A26" s="37"/>
      <c r="B26" s="44"/>
      <c r="C26" s="45"/>
      <c r="D26" s="46"/>
      <c r="E26" s="46"/>
      <c r="F26" s="45"/>
      <c r="G26" s="45"/>
      <c r="H26" s="47"/>
      <c r="I26" s="45"/>
      <c r="J26" s="48"/>
      <c r="K26" s="47"/>
      <c r="L26" s="49"/>
      <c r="M26" s="48"/>
      <c r="N26" s="50"/>
      <c r="O26" s="43"/>
      <c r="P26" s="51"/>
      <c r="Q26" s="61"/>
    </row>
    <row r="27" spans="1:18" ht="18" x14ac:dyDescent="0.25">
      <c r="A27" s="37" t="s">
        <v>34</v>
      </c>
      <c r="B27" s="38" t="s">
        <v>99</v>
      </c>
      <c r="C27" s="45"/>
      <c r="D27" s="46"/>
      <c r="E27" s="46"/>
      <c r="F27" s="45"/>
      <c r="G27" s="45"/>
      <c r="H27" s="47"/>
      <c r="I27" s="45"/>
      <c r="J27" s="48"/>
      <c r="K27" s="47"/>
      <c r="L27" s="49"/>
      <c r="M27" s="48"/>
      <c r="N27" s="50"/>
      <c r="O27" s="43"/>
      <c r="P27" s="39">
        <f>P30+P34+P37+P46+P28+P32</f>
        <v>647238000</v>
      </c>
      <c r="Q27" s="61" t="s">
        <v>108</v>
      </c>
    </row>
    <row r="28" spans="1:18" x14ac:dyDescent="0.25">
      <c r="A28" s="37">
        <v>521114</v>
      </c>
      <c r="B28" s="38" t="s">
        <v>35</v>
      </c>
      <c r="C28" s="2"/>
      <c r="D28" s="24"/>
      <c r="E28" s="24"/>
      <c r="N28" s="24"/>
      <c r="O28" s="33"/>
      <c r="P28" s="34">
        <f>SUM(P29)</f>
        <v>2100000</v>
      </c>
      <c r="Q28" s="61" t="s">
        <v>109</v>
      </c>
      <c r="R28" s="82"/>
    </row>
    <row r="29" spans="1:18" x14ac:dyDescent="0.25">
      <c r="A29" s="52"/>
      <c r="B29" s="44"/>
      <c r="C29" s="45" t="s">
        <v>36</v>
      </c>
      <c r="D29" s="46"/>
      <c r="E29" s="46"/>
      <c r="F29" s="45"/>
      <c r="G29" s="45"/>
      <c r="H29" s="47"/>
      <c r="I29" s="45">
        <v>6</v>
      </c>
      <c r="J29" s="48" t="s">
        <v>32</v>
      </c>
      <c r="K29" s="47"/>
      <c r="L29" s="49"/>
      <c r="M29" s="48"/>
      <c r="N29" s="50">
        <f>I29</f>
        <v>6</v>
      </c>
      <c r="O29" s="43">
        <v>350000</v>
      </c>
      <c r="P29" s="51">
        <f>O29*N29</f>
        <v>2100000</v>
      </c>
      <c r="Q29" s="61" t="s">
        <v>110</v>
      </c>
      <c r="R29" s="82"/>
    </row>
    <row r="30" spans="1:18" x14ac:dyDescent="0.25">
      <c r="A30" s="37">
        <v>521211</v>
      </c>
      <c r="B30" s="40" t="s">
        <v>28</v>
      </c>
      <c r="C30" s="1"/>
      <c r="D30" s="32"/>
      <c r="E30" s="32"/>
      <c r="F30" s="1"/>
      <c r="G30" s="1"/>
      <c r="H30" s="1"/>
      <c r="I30" s="1"/>
      <c r="J30" s="2"/>
      <c r="K30" s="1"/>
      <c r="L30" s="41"/>
      <c r="M30" s="36"/>
      <c r="N30" s="42"/>
      <c r="O30" s="43"/>
      <c r="P30" s="34">
        <f>SUM(P31)</f>
        <v>134400000</v>
      </c>
      <c r="Q30" s="61" t="s">
        <v>111</v>
      </c>
    </row>
    <row r="31" spans="1:18" x14ac:dyDescent="0.25">
      <c r="A31" s="37"/>
      <c r="B31" s="44"/>
      <c r="C31" s="45" t="s">
        <v>29</v>
      </c>
      <c r="D31" s="46"/>
      <c r="E31" s="46"/>
      <c r="F31" s="45">
        <v>35</v>
      </c>
      <c r="G31" s="45" t="s">
        <v>30</v>
      </c>
      <c r="H31" s="47" t="s">
        <v>31</v>
      </c>
      <c r="I31" s="45">
        <v>6</v>
      </c>
      <c r="J31" s="48" t="s">
        <v>32</v>
      </c>
      <c r="K31" s="47" t="s">
        <v>31</v>
      </c>
      <c r="L31" s="49">
        <v>1</v>
      </c>
      <c r="M31" s="48" t="s">
        <v>33</v>
      </c>
      <c r="N31" s="50">
        <f>F31*I31</f>
        <v>210</v>
      </c>
      <c r="O31" s="43">
        <v>640000</v>
      </c>
      <c r="P31" s="51">
        <f>O31*N31</f>
        <v>134400000</v>
      </c>
      <c r="Q31" s="61" t="s">
        <v>112</v>
      </c>
    </row>
    <row r="32" spans="1:18" x14ac:dyDescent="0.25">
      <c r="A32" s="37">
        <v>521219</v>
      </c>
      <c r="B32" s="40" t="s">
        <v>71</v>
      </c>
      <c r="C32" s="1"/>
      <c r="D32" s="46"/>
      <c r="E32" s="46"/>
      <c r="F32" s="45"/>
      <c r="G32" s="45"/>
      <c r="H32" s="47"/>
      <c r="I32" s="45"/>
      <c r="J32" s="48"/>
      <c r="K32" s="47"/>
      <c r="L32" s="49"/>
      <c r="M32" s="48"/>
      <c r="N32" s="50"/>
      <c r="O32" s="43"/>
      <c r="P32" s="34">
        <f>SUM(P33)</f>
        <v>18000000</v>
      </c>
      <c r="Q32" s="61" t="s">
        <v>113</v>
      </c>
    </row>
    <row r="33" spans="1:18" x14ac:dyDescent="0.25">
      <c r="A33" s="37"/>
      <c r="B33" s="44"/>
      <c r="C33" s="45" t="s">
        <v>72</v>
      </c>
      <c r="D33" s="46"/>
      <c r="E33" s="46"/>
      <c r="F33" s="45">
        <v>6</v>
      </c>
      <c r="G33" s="45" t="s">
        <v>73</v>
      </c>
      <c r="H33" s="47" t="s">
        <v>31</v>
      </c>
      <c r="I33" s="45">
        <v>1</v>
      </c>
      <c r="J33" s="48" t="s">
        <v>32</v>
      </c>
      <c r="K33" s="47" t="s">
        <v>31</v>
      </c>
      <c r="L33" s="49">
        <v>1</v>
      </c>
      <c r="M33" s="48" t="s">
        <v>33</v>
      </c>
      <c r="N33" s="50">
        <f>F33*I33</f>
        <v>6</v>
      </c>
      <c r="O33" s="43">
        <v>3000000</v>
      </c>
      <c r="P33" s="51">
        <f>O33*N33</f>
        <v>18000000</v>
      </c>
      <c r="Q33" s="61"/>
    </row>
    <row r="34" spans="1:18" x14ac:dyDescent="0.25">
      <c r="A34" s="37">
        <v>522151</v>
      </c>
      <c r="B34" s="40" t="s">
        <v>40</v>
      </c>
      <c r="C34" s="1"/>
      <c r="D34" s="32"/>
      <c r="E34" s="32"/>
      <c r="F34" s="1"/>
      <c r="G34" s="1"/>
      <c r="H34" s="1"/>
      <c r="I34" s="2"/>
      <c r="J34" s="48"/>
      <c r="K34" s="47"/>
      <c r="L34" s="49"/>
      <c r="M34" s="48"/>
      <c r="N34" s="50"/>
      <c r="O34" s="53"/>
      <c r="P34" s="34">
        <f>SUM(P35:P36)</f>
        <v>88800000</v>
      </c>
      <c r="Q34" s="61"/>
    </row>
    <row r="35" spans="1:18" x14ac:dyDescent="0.25">
      <c r="A35" s="37"/>
      <c r="B35" s="44"/>
      <c r="C35" s="45" t="s">
        <v>41</v>
      </c>
      <c r="D35" s="46"/>
      <c r="E35" s="46"/>
      <c r="F35" s="45">
        <v>4</v>
      </c>
      <c r="G35" s="45" t="s">
        <v>30</v>
      </c>
      <c r="H35" s="47" t="s">
        <v>31</v>
      </c>
      <c r="I35" s="45">
        <v>2</v>
      </c>
      <c r="J35" s="48" t="s">
        <v>42</v>
      </c>
      <c r="K35" s="47" t="s">
        <v>31</v>
      </c>
      <c r="L35" s="49">
        <v>6</v>
      </c>
      <c r="M35" s="48" t="s">
        <v>32</v>
      </c>
      <c r="N35" s="50">
        <f>L35*I35*F35</f>
        <v>48</v>
      </c>
      <c r="O35" s="53">
        <v>1500000</v>
      </c>
      <c r="P35" s="54">
        <f>O35*N35</f>
        <v>72000000</v>
      </c>
      <c r="Q35" s="61"/>
    </row>
    <row r="36" spans="1:18" x14ac:dyDescent="0.25">
      <c r="A36" s="37"/>
      <c r="B36" s="44"/>
      <c r="C36" s="45" t="s">
        <v>43</v>
      </c>
      <c r="D36" s="46"/>
      <c r="E36" s="46"/>
      <c r="F36" s="45">
        <v>2</v>
      </c>
      <c r="G36" s="45" t="s">
        <v>30</v>
      </c>
      <c r="H36" s="47" t="s">
        <v>31</v>
      </c>
      <c r="I36" s="45">
        <v>2</v>
      </c>
      <c r="J36" s="48" t="s">
        <v>42</v>
      </c>
      <c r="K36" s="47" t="s">
        <v>31</v>
      </c>
      <c r="L36" s="49">
        <v>6</v>
      </c>
      <c r="M36" s="48" t="s">
        <v>32</v>
      </c>
      <c r="N36" s="50">
        <f t="shared" ref="N36" si="1">L36*I36*F36</f>
        <v>24</v>
      </c>
      <c r="O36" s="53">
        <v>700000</v>
      </c>
      <c r="P36" s="54">
        <f>O36*N36</f>
        <v>16800000</v>
      </c>
      <c r="Q36" s="61"/>
    </row>
    <row r="37" spans="1:18" x14ac:dyDescent="0.25">
      <c r="A37" s="37">
        <v>524111</v>
      </c>
      <c r="B37" s="38" t="s">
        <v>60</v>
      </c>
      <c r="C37" s="10"/>
      <c r="D37" s="64"/>
      <c r="E37" s="64"/>
      <c r="G37" s="10"/>
      <c r="H37" s="10"/>
      <c r="K37" s="11"/>
      <c r="L37" s="49"/>
      <c r="M37" s="48"/>
      <c r="N37" s="50"/>
      <c r="O37" s="53"/>
      <c r="P37" s="34">
        <f>SUM(P39:P45)</f>
        <v>393138000</v>
      </c>
      <c r="Q37" s="61"/>
      <c r="R37" s="81">
        <v>0</v>
      </c>
    </row>
    <row r="38" spans="1:18" x14ac:dyDescent="0.25">
      <c r="A38" s="37"/>
      <c r="B38" s="38"/>
      <c r="C38" s="65" t="s">
        <v>114</v>
      </c>
      <c r="D38" s="66"/>
      <c r="E38" s="66"/>
      <c r="G38" s="10"/>
      <c r="H38" s="10"/>
      <c r="K38" s="11"/>
      <c r="L38" s="49"/>
      <c r="M38" s="48"/>
      <c r="N38" s="50"/>
      <c r="O38" s="53"/>
      <c r="P38" s="51"/>
      <c r="Q38" s="61"/>
      <c r="R38" s="81" t="e">
        <f>P580+P46+P494+P174+P60+P170+#REF!+P188+P37+P507+P73+#REF!+#REF!+#REF!+P88+P92+P480+P522+P526+P557+P566+P655+P659+P673+P124+P141+P155+#REF!+#REF!</f>
        <v>#REF!</v>
      </c>
    </row>
    <row r="39" spans="1:18" x14ac:dyDescent="0.25">
      <c r="A39" s="37"/>
      <c r="B39" s="44"/>
      <c r="C39" s="10" t="s">
        <v>74</v>
      </c>
      <c r="D39" s="64"/>
      <c r="E39" s="64"/>
      <c r="F39" s="9">
        <v>3</v>
      </c>
      <c r="G39" s="9" t="s">
        <v>30</v>
      </c>
      <c r="H39" s="10" t="s">
        <v>31</v>
      </c>
      <c r="I39" s="12">
        <v>1</v>
      </c>
      <c r="J39" s="10" t="s">
        <v>47</v>
      </c>
      <c r="K39" s="11" t="s">
        <v>31</v>
      </c>
      <c r="L39" s="12">
        <v>6</v>
      </c>
      <c r="M39" s="10" t="s">
        <v>48</v>
      </c>
      <c r="N39" s="50">
        <f>L39*I39*F39</f>
        <v>18</v>
      </c>
      <c r="O39" s="53">
        <v>6291000</v>
      </c>
      <c r="P39" s="54">
        <f>O39*N39</f>
        <v>113238000</v>
      </c>
      <c r="Q39" s="61"/>
    </row>
    <row r="40" spans="1:18" x14ac:dyDescent="0.25">
      <c r="A40" s="37"/>
      <c r="B40" s="44"/>
      <c r="C40" s="10" t="s">
        <v>62</v>
      </c>
      <c r="D40" s="64"/>
      <c r="E40" s="64"/>
      <c r="F40" s="9">
        <v>3</v>
      </c>
      <c r="G40" s="9" t="s">
        <v>30</v>
      </c>
      <c r="H40" s="10" t="s">
        <v>31</v>
      </c>
      <c r="I40" s="12">
        <v>3</v>
      </c>
      <c r="J40" s="10" t="s">
        <v>33</v>
      </c>
      <c r="K40" s="11" t="s">
        <v>31</v>
      </c>
      <c r="L40" s="12">
        <v>6</v>
      </c>
      <c r="M40" s="10" t="s">
        <v>48</v>
      </c>
      <c r="N40" s="50">
        <f>L40*I40*F40</f>
        <v>54</v>
      </c>
      <c r="O40" s="53">
        <v>454000</v>
      </c>
      <c r="P40" s="54">
        <f>O40*N40</f>
        <v>24516000</v>
      </c>
      <c r="Q40" s="61"/>
      <c r="R40" s="81" t="e">
        <f>R37-R38</f>
        <v>#REF!</v>
      </c>
    </row>
    <row r="41" spans="1:18" x14ac:dyDescent="0.25">
      <c r="A41" s="37"/>
      <c r="B41" s="44"/>
      <c r="C41" s="45" t="s">
        <v>63</v>
      </c>
      <c r="D41" s="46"/>
      <c r="E41" s="46"/>
      <c r="F41" s="45">
        <v>3</v>
      </c>
      <c r="G41" s="45" t="s">
        <v>30</v>
      </c>
      <c r="H41" s="47" t="s">
        <v>31</v>
      </c>
      <c r="I41" s="45">
        <v>2</v>
      </c>
      <c r="J41" s="48" t="s">
        <v>33</v>
      </c>
      <c r="K41" s="47" t="s">
        <v>31</v>
      </c>
      <c r="L41" s="49">
        <v>6</v>
      </c>
      <c r="M41" s="48" t="s">
        <v>48</v>
      </c>
      <c r="N41" s="50">
        <f>L41*I41*F41</f>
        <v>36</v>
      </c>
      <c r="O41" s="53">
        <v>750000</v>
      </c>
      <c r="P41" s="54">
        <f>O41*N41</f>
        <v>27000000</v>
      </c>
      <c r="Q41" s="61"/>
    </row>
    <row r="42" spans="1:18" x14ac:dyDescent="0.25">
      <c r="A42" s="37"/>
      <c r="B42" s="44"/>
      <c r="C42" s="65" t="s">
        <v>115</v>
      </c>
      <c r="D42" s="66"/>
      <c r="E42" s="66"/>
      <c r="F42" s="45"/>
      <c r="G42" s="45"/>
      <c r="H42" s="47"/>
      <c r="I42" s="45"/>
      <c r="J42" s="48"/>
      <c r="K42" s="47"/>
      <c r="L42" s="49"/>
      <c r="M42" s="48"/>
      <c r="N42" s="50"/>
      <c r="O42" s="53"/>
      <c r="P42" s="54"/>
      <c r="Q42" s="61" t="s">
        <v>125</v>
      </c>
    </row>
    <row r="43" spans="1:18" x14ac:dyDescent="0.25">
      <c r="A43" s="37"/>
      <c r="B43" s="44"/>
      <c r="C43" s="10" t="s">
        <v>74</v>
      </c>
      <c r="D43" s="64"/>
      <c r="E43" s="64"/>
      <c r="F43" s="9">
        <v>8</v>
      </c>
      <c r="G43" s="9" t="s">
        <v>30</v>
      </c>
      <c r="H43" s="10" t="s">
        <v>31</v>
      </c>
      <c r="I43" s="12">
        <v>1</v>
      </c>
      <c r="J43" s="10" t="s">
        <v>47</v>
      </c>
      <c r="K43" s="11" t="s">
        <v>31</v>
      </c>
      <c r="L43" s="12">
        <v>6</v>
      </c>
      <c r="M43" s="10" t="s">
        <v>48</v>
      </c>
      <c r="N43" s="50">
        <f>L43*I43*F43</f>
        <v>48</v>
      </c>
      <c r="O43" s="53">
        <v>3100000</v>
      </c>
      <c r="P43" s="54">
        <f>O43*N43</f>
        <v>148800000</v>
      </c>
      <c r="Q43" s="61" t="s">
        <v>124</v>
      </c>
    </row>
    <row r="44" spans="1:18" x14ac:dyDescent="0.25">
      <c r="A44" s="37"/>
      <c r="B44" s="44"/>
      <c r="C44" s="10" t="s">
        <v>62</v>
      </c>
      <c r="D44" s="64"/>
      <c r="E44" s="64"/>
      <c r="F44" s="9">
        <v>8</v>
      </c>
      <c r="G44" s="9" t="s">
        <v>30</v>
      </c>
      <c r="H44" s="10" t="s">
        <v>31</v>
      </c>
      <c r="I44" s="12">
        <v>2</v>
      </c>
      <c r="J44" s="10" t="s">
        <v>33</v>
      </c>
      <c r="K44" s="11" t="s">
        <v>31</v>
      </c>
      <c r="L44" s="12">
        <v>6</v>
      </c>
      <c r="M44" s="10" t="s">
        <v>48</v>
      </c>
      <c r="N44" s="50">
        <f>L44*I44*F44</f>
        <v>96</v>
      </c>
      <c r="O44" s="53">
        <v>454000</v>
      </c>
      <c r="P44" s="54">
        <f>O44*N44</f>
        <v>43584000</v>
      </c>
      <c r="Q44" s="61"/>
    </row>
    <row r="45" spans="1:18" x14ac:dyDescent="0.25">
      <c r="A45" s="37"/>
      <c r="B45" s="44"/>
      <c r="C45" s="45" t="s">
        <v>63</v>
      </c>
      <c r="D45" s="46"/>
      <c r="E45" s="46"/>
      <c r="F45" s="45">
        <v>8</v>
      </c>
      <c r="G45" s="45" t="s">
        <v>30</v>
      </c>
      <c r="H45" s="47" t="s">
        <v>31</v>
      </c>
      <c r="I45" s="45">
        <v>1</v>
      </c>
      <c r="J45" s="48" t="s">
        <v>33</v>
      </c>
      <c r="K45" s="47" t="s">
        <v>31</v>
      </c>
      <c r="L45" s="49">
        <v>6</v>
      </c>
      <c r="M45" s="48" t="s">
        <v>48</v>
      </c>
      <c r="N45" s="50">
        <f>L45*I45*F45</f>
        <v>48</v>
      </c>
      <c r="O45" s="53">
        <v>750000</v>
      </c>
      <c r="P45" s="54">
        <f>O45*N45</f>
        <v>36000000</v>
      </c>
      <c r="Q45" s="61"/>
    </row>
    <row r="46" spans="1:18" x14ac:dyDescent="0.25">
      <c r="A46" s="31" t="s">
        <v>44</v>
      </c>
      <c r="B46" s="56" t="s">
        <v>45</v>
      </c>
      <c r="C46" s="57"/>
      <c r="D46" s="58"/>
      <c r="E46" s="58"/>
      <c r="F46" s="57"/>
      <c r="G46" s="57"/>
      <c r="H46" s="57"/>
      <c r="I46" s="57"/>
      <c r="J46" s="57"/>
      <c r="K46" s="57"/>
      <c r="L46" s="59"/>
      <c r="M46" s="60"/>
      <c r="N46" s="50"/>
      <c r="O46" s="61"/>
      <c r="P46" s="62">
        <f>SUM(P47)</f>
        <v>10800000</v>
      </c>
      <c r="Q46" s="61"/>
    </row>
    <row r="47" spans="1:18" x14ac:dyDescent="0.25">
      <c r="A47" s="37"/>
      <c r="B47" s="44"/>
      <c r="C47" s="45" t="s">
        <v>46</v>
      </c>
      <c r="D47" s="46"/>
      <c r="E47" s="46"/>
      <c r="F47" s="45">
        <v>12</v>
      </c>
      <c r="G47" s="45" t="s">
        <v>30</v>
      </c>
      <c r="H47" s="47" t="s">
        <v>31</v>
      </c>
      <c r="I47" s="45">
        <v>1</v>
      </c>
      <c r="J47" s="48" t="s">
        <v>47</v>
      </c>
      <c r="K47" s="47" t="s">
        <v>31</v>
      </c>
      <c r="L47" s="49">
        <v>6</v>
      </c>
      <c r="M47" s="48" t="s">
        <v>48</v>
      </c>
      <c r="N47" s="50">
        <f>F47*I47*L47</f>
        <v>72</v>
      </c>
      <c r="O47" s="53">
        <v>150000</v>
      </c>
      <c r="P47" s="51">
        <f>O47*N47</f>
        <v>10800000</v>
      </c>
      <c r="Q47" s="61"/>
    </row>
    <row r="48" spans="1:18" x14ac:dyDescent="0.25">
      <c r="A48" s="37"/>
      <c r="B48" s="44"/>
      <c r="C48" s="45"/>
      <c r="D48" s="46"/>
      <c r="E48" s="46"/>
      <c r="F48" s="45"/>
      <c r="G48" s="45"/>
      <c r="H48" s="47"/>
      <c r="I48" s="45"/>
      <c r="J48" s="48"/>
      <c r="K48" s="47"/>
      <c r="L48" s="49"/>
      <c r="M48" s="48"/>
      <c r="N48" s="50"/>
      <c r="O48" s="53"/>
      <c r="P48" s="51"/>
      <c r="Q48" s="61"/>
    </row>
    <row r="49" spans="1:18" ht="18" x14ac:dyDescent="0.25">
      <c r="A49" s="37" t="s">
        <v>49</v>
      </c>
      <c r="B49" s="38" t="s">
        <v>100</v>
      </c>
      <c r="C49" s="2"/>
      <c r="D49" s="63"/>
      <c r="E49" s="63"/>
      <c r="F49" s="2"/>
      <c r="G49" s="2"/>
      <c r="H49" s="2"/>
      <c r="I49" s="1"/>
      <c r="J49" s="2"/>
      <c r="K49" s="1"/>
      <c r="L49" s="41"/>
      <c r="M49" s="36"/>
      <c r="N49" s="42"/>
      <c r="O49" s="43"/>
      <c r="P49" s="39">
        <f>P52+P57+P60+P50</f>
        <v>51300000</v>
      </c>
      <c r="Q49" s="61"/>
    </row>
    <row r="50" spans="1:18" x14ac:dyDescent="0.25">
      <c r="A50" s="37">
        <v>521114</v>
      </c>
      <c r="B50" s="38" t="s">
        <v>35</v>
      </c>
      <c r="C50" s="2"/>
      <c r="D50" s="24"/>
      <c r="E50" s="24"/>
      <c r="N50" s="24"/>
      <c r="O50" s="33"/>
      <c r="P50" s="34">
        <f>SUM(P51)</f>
        <v>750000</v>
      </c>
      <c r="Q50" s="61"/>
      <c r="R50" s="82"/>
    </row>
    <row r="51" spans="1:18" x14ac:dyDescent="0.25">
      <c r="A51" s="52"/>
      <c r="B51" s="44"/>
      <c r="C51" s="45" t="s">
        <v>36</v>
      </c>
      <c r="D51" s="46"/>
      <c r="E51" s="46"/>
      <c r="F51" s="45"/>
      <c r="G51" s="45"/>
      <c r="H51" s="47"/>
      <c r="I51" s="45">
        <v>3</v>
      </c>
      <c r="J51" s="48" t="s">
        <v>32</v>
      </c>
      <c r="K51" s="47"/>
      <c r="L51" s="49"/>
      <c r="M51" s="48"/>
      <c r="N51" s="50">
        <f>I51</f>
        <v>3</v>
      </c>
      <c r="O51" s="43">
        <v>250000</v>
      </c>
      <c r="P51" s="51">
        <f>O51*N51</f>
        <v>750000</v>
      </c>
      <c r="Q51" s="61"/>
      <c r="R51" s="82"/>
    </row>
    <row r="52" spans="1:18" x14ac:dyDescent="0.25">
      <c r="A52" s="37">
        <v>521211</v>
      </c>
      <c r="B52" s="40" t="s">
        <v>28</v>
      </c>
      <c r="C52" s="1"/>
      <c r="D52" s="32"/>
      <c r="E52" s="32"/>
      <c r="F52" s="1"/>
      <c r="G52" s="1"/>
      <c r="H52" s="1"/>
      <c r="I52" s="1"/>
      <c r="J52" s="2"/>
      <c r="K52" s="1"/>
      <c r="L52" s="41"/>
      <c r="M52" s="36"/>
      <c r="N52" s="42"/>
      <c r="O52" s="43"/>
      <c r="P52" s="34">
        <f>SUM(P53:P56)</f>
        <v>21600000</v>
      </c>
      <c r="Q52" s="61"/>
    </row>
    <row r="53" spans="1:18" x14ac:dyDescent="0.25">
      <c r="A53" s="37"/>
      <c r="B53" s="38"/>
      <c r="C53" s="45" t="s">
        <v>37</v>
      </c>
      <c r="D53" s="46"/>
      <c r="E53" s="46"/>
      <c r="F53" s="45"/>
      <c r="G53" s="45"/>
      <c r="H53" s="47"/>
      <c r="I53" s="45">
        <v>3</v>
      </c>
      <c r="J53" s="48" t="s">
        <v>32</v>
      </c>
      <c r="K53" s="47"/>
      <c r="L53" s="49"/>
      <c r="M53" s="48"/>
      <c r="N53" s="50">
        <f>I53</f>
        <v>3</v>
      </c>
      <c r="O53" s="43">
        <v>1000000</v>
      </c>
      <c r="P53" s="51">
        <f>O53*N53</f>
        <v>3000000</v>
      </c>
      <c r="Q53" s="61"/>
    </row>
    <row r="54" spans="1:18" x14ac:dyDescent="0.25">
      <c r="A54" s="37"/>
      <c r="B54" s="38"/>
      <c r="C54" s="45" t="s">
        <v>38</v>
      </c>
      <c r="D54" s="46"/>
      <c r="E54" s="46"/>
      <c r="F54" s="45"/>
      <c r="G54" s="45"/>
      <c r="H54" s="47"/>
      <c r="I54" s="45">
        <v>3</v>
      </c>
      <c r="J54" s="48" t="s">
        <v>32</v>
      </c>
      <c r="K54" s="47"/>
      <c r="L54" s="49"/>
      <c r="M54" s="48"/>
      <c r="N54" s="50">
        <f t="shared" ref="N54:N55" si="2">I54</f>
        <v>3</v>
      </c>
      <c r="O54" s="43">
        <v>1000000</v>
      </c>
      <c r="P54" s="51">
        <f>O54*N54</f>
        <v>3000000</v>
      </c>
      <c r="Q54" s="61"/>
    </row>
    <row r="55" spans="1:18" x14ac:dyDescent="0.25">
      <c r="A55" s="37"/>
      <c r="B55" s="38"/>
      <c r="C55" s="45" t="s">
        <v>39</v>
      </c>
      <c r="D55" s="46"/>
      <c r="E55" s="46"/>
      <c r="F55" s="45"/>
      <c r="G55" s="45"/>
      <c r="H55" s="47"/>
      <c r="I55" s="45">
        <v>3</v>
      </c>
      <c r="J55" s="48" t="s">
        <v>32</v>
      </c>
      <c r="K55" s="47"/>
      <c r="L55" s="49"/>
      <c r="M55" s="48"/>
      <c r="N55" s="50">
        <f t="shared" si="2"/>
        <v>3</v>
      </c>
      <c r="O55" s="43">
        <v>2000000</v>
      </c>
      <c r="P55" s="51">
        <f>O55*N55</f>
        <v>6000000</v>
      </c>
      <c r="Q55" s="61"/>
    </row>
    <row r="56" spans="1:18" x14ac:dyDescent="0.25">
      <c r="A56" s="37"/>
      <c r="B56" s="44"/>
      <c r="C56" s="45" t="s">
        <v>29</v>
      </c>
      <c r="D56" s="46"/>
      <c r="E56" s="46"/>
      <c r="F56" s="45">
        <v>30</v>
      </c>
      <c r="G56" s="45" t="s">
        <v>30</v>
      </c>
      <c r="H56" s="47" t="s">
        <v>31</v>
      </c>
      <c r="I56" s="45">
        <v>5</v>
      </c>
      <c r="J56" s="48" t="s">
        <v>32</v>
      </c>
      <c r="K56" s="47" t="s">
        <v>31</v>
      </c>
      <c r="L56" s="49">
        <v>1</v>
      </c>
      <c r="M56" s="48" t="s">
        <v>33</v>
      </c>
      <c r="N56" s="50">
        <f>F56*I56</f>
        <v>150</v>
      </c>
      <c r="O56" s="43">
        <v>64000</v>
      </c>
      <c r="P56" s="51">
        <f>O56*N56</f>
        <v>9600000</v>
      </c>
      <c r="Q56" s="61"/>
    </row>
    <row r="57" spans="1:18" x14ac:dyDescent="0.25">
      <c r="A57" s="37">
        <v>522151</v>
      </c>
      <c r="B57" s="40" t="s">
        <v>40</v>
      </c>
      <c r="C57" s="1"/>
      <c r="D57" s="32"/>
      <c r="E57" s="32"/>
      <c r="F57" s="1"/>
      <c r="G57" s="1"/>
      <c r="H57" s="1"/>
      <c r="I57" s="2"/>
      <c r="J57" s="48"/>
      <c r="K57" s="47"/>
      <c r="L57" s="49"/>
      <c r="M57" s="48"/>
      <c r="N57" s="50"/>
      <c r="O57" s="53"/>
      <c r="P57" s="34">
        <f>SUM(P58:P59)</f>
        <v>22200000</v>
      </c>
      <c r="Q57" s="61"/>
    </row>
    <row r="58" spans="1:18" x14ac:dyDescent="0.25">
      <c r="A58" s="37"/>
      <c r="B58" s="44"/>
      <c r="C58" s="45" t="s">
        <v>41</v>
      </c>
      <c r="D58" s="46"/>
      <c r="E58" s="46"/>
      <c r="F58" s="45">
        <v>2</v>
      </c>
      <c r="G58" s="45" t="s">
        <v>30</v>
      </c>
      <c r="H58" s="47" t="s">
        <v>31</v>
      </c>
      <c r="I58" s="45">
        <v>2</v>
      </c>
      <c r="J58" s="48" t="s">
        <v>42</v>
      </c>
      <c r="K58" s="47" t="s">
        <v>31</v>
      </c>
      <c r="L58" s="49">
        <v>3</v>
      </c>
      <c r="M58" s="48" t="s">
        <v>32</v>
      </c>
      <c r="N58" s="50">
        <f>L58*I58*F58</f>
        <v>12</v>
      </c>
      <c r="O58" s="53">
        <v>1500000</v>
      </c>
      <c r="P58" s="54">
        <f>O58*N58</f>
        <v>18000000</v>
      </c>
      <c r="Q58" s="61"/>
    </row>
    <row r="59" spans="1:18" x14ac:dyDescent="0.25">
      <c r="A59" s="37"/>
      <c r="B59" s="44"/>
      <c r="C59" s="45" t="s">
        <v>43</v>
      </c>
      <c r="D59" s="46"/>
      <c r="E59" s="46"/>
      <c r="F59" s="45">
        <v>1</v>
      </c>
      <c r="G59" s="45" t="s">
        <v>30</v>
      </c>
      <c r="H59" s="47" t="s">
        <v>31</v>
      </c>
      <c r="I59" s="45">
        <v>2</v>
      </c>
      <c r="J59" s="48" t="s">
        <v>42</v>
      </c>
      <c r="K59" s="47" t="s">
        <v>31</v>
      </c>
      <c r="L59" s="49">
        <v>3</v>
      </c>
      <c r="M59" s="48" t="s">
        <v>32</v>
      </c>
      <c r="N59" s="50">
        <f t="shared" ref="N59" si="3">L59*I59*F59</f>
        <v>6</v>
      </c>
      <c r="O59" s="53">
        <v>700000</v>
      </c>
      <c r="P59" s="54">
        <f>O59*N59</f>
        <v>4200000</v>
      </c>
      <c r="Q59" s="61"/>
    </row>
    <row r="60" spans="1:18" x14ac:dyDescent="0.25">
      <c r="A60" s="31" t="s">
        <v>44</v>
      </c>
      <c r="B60" s="56" t="s">
        <v>45</v>
      </c>
      <c r="C60" s="57"/>
      <c r="D60" s="58"/>
      <c r="E60" s="58"/>
      <c r="F60" s="57"/>
      <c r="G60" s="57"/>
      <c r="H60" s="57"/>
      <c r="I60" s="57"/>
      <c r="J60" s="57"/>
      <c r="K60" s="57"/>
      <c r="L60" s="59"/>
      <c r="M60" s="60"/>
      <c r="N60" s="50"/>
      <c r="O60" s="61"/>
      <c r="P60" s="62">
        <f>SUM(P61)</f>
        <v>6750000</v>
      </c>
      <c r="Q60" s="61"/>
    </row>
    <row r="61" spans="1:18" x14ac:dyDescent="0.25">
      <c r="A61" s="37"/>
      <c r="B61" s="44"/>
      <c r="C61" s="45" t="s">
        <v>46</v>
      </c>
      <c r="D61" s="46"/>
      <c r="E61" s="46"/>
      <c r="F61" s="45">
        <v>15</v>
      </c>
      <c r="G61" s="45" t="s">
        <v>30</v>
      </c>
      <c r="H61" s="47" t="s">
        <v>31</v>
      </c>
      <c r="I61" s="45">
        <v>1</v>
      </c>
      <c r="J61" s="48" t="s">
        <v>47</v>
      </c>
      <c r="K61" s="47" t="s">
        <v>31</v>
      </c>
      <c r="L61" s="49">
        <v>3</v>
      </c>
      <c r="M61" s="48" t="s">
        <v>48</v>
      </c>
      <c r="N61" s="50">
        <f>F61*I61*L61</f>
        <v>45</v>
      </c>
      <c r="O61" s="53">
        <v>150000</v>
      </c>
      <c r="P61" s="51">
        <f>O61*N61</f>
        <v>6750000</v>
      </c>
      <c r="Q61" s="61"/>
    </row>
    <row r="62" spans="1:18" x14ac:dyDescent="0.25">
      <c r="A62" s="37"/>
      <c r="B62" s="44"/>
      <c r="C62" s="45"/>
      <c r="D62" s="46"/>
      <c r="E62" s="46"/>
      <c r="F62" s="45"/>
      <c r="G62" s="45"/>
      <c r="H62" s="47"/>
      <c r="I62" s="45"/>
      <c r="J62" s="48"/>
      <c r="K62" s="47"/>
      <c r="L62" s="49"/>
      <c r="M62" s="48"/>
      <c r="N62" s="50"/>
      <c r="O62" s="53"/>
      <c r="P62" s="51"/>
      <c r="Q62" s="61"/>
    </row>
    <row r="63" spans="1:18" ht="18" x14ac:dyDescent="0.25">
      <c r="A63" s="37" t="s">
        <v>50</v>
      </c>
      <c r="B63" s="38" t="s">
        <v>54</v>
      </c>
      <c r="C63" s="2"/>
      <c r="D63" s="63"/>
      <c r="E63" s="63"/>
      <c r="F63" s="2"/>
      <c r="G63" s="2"/>
      <c r="H63" s="2"/>
      <c r="I63" s="1"/>
      <c r="J63" s="2"/>
      <c r="K63" s="1"/>
      <c r="L63" s="41"/>
      <c r="M63" s="36"/>
      <c r="N63" s="42"/>
      <c r="O63" s="43"/>
      <c r="P63" s="39">
        <f>P66+P70+P73+P64</f>
        <v>49550000</v>
      </c>
      <c r="Q63" s="61"/>
    </row>
    <row r="64" spans="1:18" x14ac:dyDescent="0.25">
      <c r="A64" s="37">
        <v>521114</v>
      </c>
      <c r="B64" s="38" t="s">
        <v>35</v>
      </c>
      <c r="C64" s="2"/>
      <c r="D64" s="24"/>
      <c r="E64" s="24"/>
      <c r="N64" s="24"/>
      <c r="O64" s="33"/>
      <c r="P64" s="34">
        <f>SUM(P65)</f>
        <v>250000</v>
      </c>
      <c r="Q64" s="61"/>
      <c r="R64" s="82"/>
    </row>
    <row r="65" spans="1:18" x14ac:dyDescent="0.25">
      <c r="A65" s="52"/>
      <c r="B65" s="44"/>
      <c r="C65" s="45" t="s">
        <v>36</v>
      </c>
      <c r="D65" s="46"/>
      <c r="E65" s="46"/>
      <c r="F65" s="45"/>
      <c r="G65" s="45"/>
      <c r="H65" s="47"/>
      <c r="I65" s="45">
        <v>1</v>
      </c>
      <c r="J65" s="48" t="s">
        <v>32</v>
      </c>
      <c r="K65" s="47"/>
      <c r="L65" s="49"/>
      <c r="M65" s="48"/>
      <c r="N65" s="50">
        <f>I65</f>
        <v>1</v>
      </c>
      <c r="O65" s="43">
        <v>250000</v>
      </c>
      <c r="P65" s="51">
        <f>O65*N65</f>
        <v>250000</v>
      </c>
      <c r="Q65" s="61"/>
      <c r="R65" s="82"/>
    </row>
    <row r="66" spans="1:18" x14ac:dyDescent="0.25">
      <c r="A66" s="37">
        <v>521211</v>
      </c>
      <c r="B66" s="40" t="s">
        <v>28</v>
      </c>
      <c r="C66" s="1"/>
      <c r="D66" s="32"/>
      <c r="E66" s="32"/>
      <c r="F66" s="1"/>
      <c r="G66" s="1"/>
      <c r="H66" s="1"/>
      <c r="I66" s="1"/>
      <c r="J66" s="2"/>
      <c r="K66" s="1"/>
      <c r="L66" s="41"/>
      <c r="M66" s="36"/>
      <c r="N66" s="42"/>
      <c r="O66" s="43"/>
      <c r="P66" s="34">
        <f>SUM(P67:P69)</f>
        <v>4000000</v>
      </c>
      <c r="Q66" s="61"/>
    </row>
    <row r="67" spans="1:18" x14ac:dyDescent="0.25">
      <c r="A67" s="37"/>
      <c r="B67" s="38"/>
      <c r="C67" s="45" t="s">
        <v>37</v>
      </c>
      <c r="D67" s="46"/>
      <c r="E67" s="46"/>
      <c r="F67" s="45"/>
      <c r="G67" s="45"/>
      <c r="H67" s="47"/>
      <c r="I67" s="45">
        <v>1</v>
      </c>
      <c r="J67" s="48" t="s">
        <v>32</v>
      </c>
      <c r="K67" s="47"/>
      <c r="L67" s="49"/>
      <c r="M67" s="48"/>
      <c r="N67" s="50">
        <f>I67</f>
        <v>1</v>
      </c>
      <c r="O67" s="43">
        <v>1000000</v>
      </c>
      <c r="P67" s="51">
        <f>O67*N67</f>
        <v>1000000</v>
      </c>
      <c r="Q67" s="61"/>
    </row>
    <row r="68" spans="1:18" x14ac:dyDescent="0.25">
      <c r="A68" s="37"/>
      <c r="B68" s="38"/>
      <c r="C68" s="45" t="s">
        <v>38</v>
      </c>
      <c r="D68" s="46"/>
      <c r="E68" s="46"/>
      <c r="F68" s="45"/>
      <c r="G68" s="45"/>
      <c r="H68" s="47"/>
      <c r="I68" s="45">
        <v>1</v>
      </c>
      <c r="J68" s="48" t="s">
        <v>32</v>
      </c>
      <c r="K68" s="47"/>
      <c r="L68" s="49"/>
      <c r="M68" s="48"/>
      <c r="N68" s="50">
        <f t="shared" ref="N68:N69" si="4">I68</f>
        <v>1</v>
      </c>
      <c r="O68" s="43">
        <v>1000000</v>
      </c>
      <c r="P68" s="51">
        <f>O68*N68</f>
        <v>1000000</v>
      </c>
      <c r="Q68" s="61"/>
    </row>
    <row r="69" spans="1:18" x14ac:dyDescent="0.25">
      <c r="A69" s="37"/>
      <c r="B69" s="38"/>
      <c r="C69" s="45" t="s">
        <v>39</v>
      </c>
      <c r="D69" s="46"/>
      <c r="E69" s="46"/>
      <c r="F69" s="45"/>
      <c r="G69" s="45"/>
      <c r="H69" s="47"/>
      <c r="I69" s="45">
        <v>1</v>
      </c>
      <c r="J69" s="48" t="s">
        <v>32</v>
      </c>
      <c r="K69" s="47"/>
      <c r="L69" s="49"/>
      <c r="M69" s="48"/>
      <c r="N69" s="50">
        <f t="shared" si="4"/>
        <v>1</v>
      </c>
      <c r="O69" s="43">
        <v>2000000</v>
      </c>
      <c r="P69" s="51">
        <f>O69*N69</f>
        <v>2000000</v>
      </c>
      <c r="Q69" s="61"/>
    </row>
    <row r="70" spans="1:18" x14ac:dyDescent="0.25">
      <c r="A70" s="37">
        <v>522151</v>
      </c>
      <c r="B70" s="40" t="s">
        <v>40</v>
      </c>
      <c r="C70" s="1"/>
      <c r="D70" s="32"/>
      <c r="E70" s="32"/>
      <c r="F70" s="1"/>
      <c r="G70" s="1"/>
      <c r="H70" s="1"/>
      <c r="I70" s="2"/>
      <c r="J70" s="48"/>
      <c r="K70" s="47"/>
      <c r="L70" s="49"/>
      <c r="M70" s="48"/>
      <c r="N70" s="50"/>
      <c r="O70" s="53"/>
      <c r="P70" s="34">
        <f>SUM(P71:P72)</f>
        <v>14800000</v>
      </c>
      <c r="Q70" s="61"/>
    </row>
    <row r="71" spans="1:18" x14ac:dyDescent="0.25">
      <c r="A71" s="37"/>
      <c r="B71" s="44"/>
      <c r="C71" s="45" t="s">
        <v>41</v>
      </c>
      <c r="D71" s="46"/>
      <c r="E71" s="46"/>
      <c r="F71" s="45">
        <v>4</v>
      </c>
      <c r="G71" s="45" t="s">
        <v>30</v>
      </c>
      <c r="H71" s="47" t="s">
        <v>31</v>
      </c>
      <c r="I71" s="45">
        <v>2</v>
      </c>
      <c r="J71" s="48" t="s">
        <v>42</v>
      </c>
      <c r="K71" s="47" t="s">
        <v>31</v>
      </c>
      <c r="L71" s="49">
        <v>1</v>
      </c>
      <c r="M71" s="48" t="s">
        <v>32</v>
      </c>
      <c r="N71" s="50">
        <f>L71*I71*F71</f>
        <v>8</v>
      </c>
      <c r="O71" s="53">
        <v>1500000</v>
      </c>
      <c r="P71" s="54">
        <f>O71*N71</f>
        <v>12000000</v>
      </c>
      <c r="Q71" s="61"/>
    </row>
    <row r="72" spans="1:18" x14ac:dyDescent="0.25">
      <c r="A72" s="37"/>
      <c r="B72" s="44"/>
      <c r="C72" s="45" t="s">
        <v>43</v>
      </c>
      <c r="D72" s="46"/>
      <c r="E72" s="46"/>
      <c r="F72" s="45">
        <v>2</v>
      </c>
      <c r="G72" s="45" t="s">
        <v>30</v>
      </c>
      <c r="H72" s="47" t="s">
        <v>31</v>
      </c>
      <c r="I72" s="45">
        <v>2</v>
      </c>
      <c r="J72" s="48" t="s">
        <v>42</v>
      </c>
      <c r="K72" s="47" t="s">
        <v>31</v>
      </c>
      <c r="L72" s="49">
        <v>1</v>
      </c>
      <c r="M72" s="48" t="s">
        <v>32</v>
      </c>
      <c r="N72" s="50">
        <f t="shared" ref="N72" si="5">L72*I72*F72</f>
        <v>4</v>
      </c>
      <c r="O72" s="53">
        <v>700000</v>
      </c>
      <c r="P72" s="54">
        <f>O72*N72</f>
        <v>2800000</v>
      </c>
      <c r="Q72" s="61"/>
    </row>
    <row r="73" spans="1:18" x14ac:dyDescent="0.25">
      <c r="A73" s="31" t="s">
        <v>44</v>
      </c>
      <c r="B73" s="56" t="s">
        <v>45</v>
      </c>
      <c r="C73" s="57"/>
      <c r="D73" s="58"/>
      <c r="E73" s="58"/>
      <c r="F73" s="57"/>
      <c r="G73" s="57"/>
      <c r="H73" s="57"/>
      <c r="I73" s="57"/>
      <c r="J73" s="57"/>
      <c r="K73" s="57"/>
      <c r="L73" s="59"/>
      <c r="M73" s="60"/>
      <c r="N73" s="50"/>
      <c r="O73" s="61"/>
      <c r="P73" s="62">
        <f>SUM(P74:P76)</f>
        <v>30500000</v>
      </c>
      <c r="Q73" s="61"/>
    </row>
    <row r="74" spans="1:18" x14ac:dyDescent="0.25">
      <c r="A74" s="37"/>
      <c r="B74" s="44"/>
      <c r="C74" s="45" t="s">
        <v>55</v>
      </c>
      <c r="D74" s="46"/>
      <c r="E74" s="46"/>
      <c r="F74" s="45">
        <v>25</v>
      </c>
      <c r="G74" s="45" t="s">
        <v>30</v>
      </c>
      <c r="H74" s="47" t="s">
        <v>31</v>
      </c>
      <c r="I74" s="45">
        <v>2</v>
      </c>
      <c r="J74" s="48" t="s">
        <v>33</v>
      </c>
      <c r="K74" s="47" t="s">
        <v>31</v>
      </c>
      <c r="L74" s="49">
        <v>1</v>
      </c>
      <c r="M74" s="48" t="s">
        <v>48</v>
      </c>
      <c r="N74" s="50">
        <f>F74*I74*L74</f>
        <v>50</v>
      </c>
      <c r="O74" s="53">
        <v>330000</v>
      </c>
      <c r="P74" s="51">
        <f>O74*N74</f>
        <v>16500000</v>
      </c>
      <c r="Q74" s="61"/>
    </row>
    <row r="75" spans="1:18" x14ac:dyDescent="0.25">
      <c r="A75" s="37"/>
      <c r="B75" s="44"/>
      <c r="C75" s="45" t="s">
        <v>46</v>
      </c>
      <c r="D75" s="46"/>
      <c r="E75" s="46"/>
      <c r="F75" s="45">
        <v>25</v>
      </c>
      <c r="G75" s="45" t="s">
        <v>30</v>
      </c>
      <c r="H75" s="47" t="s">
        <v>31</v>
      </c>
      <c r="I75" s="45">
        <v>2</v>
      </c>
      <c r="J75" s="48" t="s">
        <v>47</v>
      </c>
      <c r="K75" s="47" t="s">
        <v>31</v>
      </c>
      <c r="L75" s="49">
        <v>1</v>
      </c>
      <c r="M75" s="48" t="s">
        <v>48</v>
      </c>
      <c r="N75" s="50">
        <f>F75*I75*L75</f>
        <v>50</v>
      </c>
      <c r="O75" s="53">
        <v>150000</v>
      </c>
      <c r="P75" s="51">
        <f>O75*N75</f>
        <v>7500000</v>
      </c>
      <c r="Q75" s="61"/>
    </row>
    <row r="76" spans="1:18" x14ac:dyDescent="0.25">
      <c r="A76" s="37"/>
      <c r="B76" s="44"/>
      <c r="C76" s="45" t="s">
        <v>56</v>
      </c>
      <c r="D76" s="46"/>
      <c r="E76" s="46"/>
      <c r="F76" s="45">
        <v>25</v>
      </c>
      <c r="G76" s="45" t="s">
        <v>30</v>
      </c>
      <c r="H76" s="47" t="s">
        <v>31</v>
      </c>
      <c r="I76" s="45">
        <v>2</v>
      </c>
      <c r="J76" s="48" t="s">
        <v>33</v>
      </c>
      <c r="K76" s="47" t="s">
        <v>31</v>
      </c>
      <c r="L76" s="49">
        <v>1</v>
      </c>
      <c r="M76" s="48" t="s">
        <v>48</v>
      </c>
      <c r="N76" s="50">
        <f>F76*I76*L76</f>
        <v>50</v>
      </c>
      <c r="O76" s="53">
        <v>130000</v>
      </c>
      <c r="P76" s="51">
        <f>O76*N76</f>
        <v>6500000</v>
      </c>
      <c r="Q76" s="61"/>
    </row>
    <row r="77" spans="1:18" x14ac:dyDescent="0.25">
      <c r="A77" s="37"/>
      <c r="B77" s="44"/>
      <c r="C77" s="45"/>
      <c r="D77" s="46"/>
      <c r="E77" s="46"/>
      <c r="F77" s="45"/>
      <c r="G77" s="45"/>
      <c r="H77" s="47"/>
      <c r="I77" s="45"/>
      <c r="J77" s="48"/>
      <c r="K77" s="47"/>
      <c r="L77" s="49"/>
      <c r="M77" s="48"/>
      <c r="N77" s="50"/>
      <c r="O77" s="53"/>
      <c r="P77" s="51"/>
      <c r="Q77" s="61"/>
    </row>
    <row r="78" spans="1:18" ht="18" x14ac:dyDescent="0.25">
      <c r="A78" s="37" t="s">
        <v>116</v>
      </c>
      <c r="B78" s="38" t="s">
        <v>95</v>
      </c>
      <c r="C78" s="45"/>
      <c r="D78" s="46"/>
      <c r="E78" s="46"/>
      <c r="F78" s="45"/>
      <c r="G78" s="45"/>
      <c r="H78" s="47"/>
      <c r="I78" s="45"/>
      <c r="J78" s="48"/>
      <c r="K78" s="47"/>
      <c r="L78" s="49"/>
      <c r="M78" s="48"/>
      <c r="N78" s="50"/>
      <c r="O78" s="43"/>
      <c r="P78" s="39">
        <f>P81+P85+P88+P79+P92</f>
        <v>161930000</v>
      </c>
      <c r="Q78" s="61"/>
    </row>
    <row r="79" spans="1:18" x14ac:dyDescent="0.25">
      <c r="A79" s="37">
        <v>521114</v>
      </c>
      <c r="B79" s="38" t="s">
        <v>35</v>
      </c>
      <c r="C79" s="2"/>
      <c r="D79" s="24"/>
      <c r="E79" s="24"/>
      <c r="N79" s="24"/>
      <c r="O79" s="33"/>
      <c r="P79" s="34">
        <f>SUM(P80)</f>
        <v>250000</v>
      </c>
      <c r="Q79" s="61"/>
      <c r="R79" s="82"/>
    </row>
    <row r="80" spans="1:18" x14ac:dyDescent="0.25">
      <c r="A80" s="52"/>
      <c r="B80" s="44"/>
      <c r="C80" s="45" t="s">
        <v>36</v>
      </c>
      <c r="D80" s="46"/>
      <c r="E80" s="46"/>
      <c r="F80" s="45"/>
      <c r="G80" s="45"/>
      <c r="H80" s="47"/>
      <c r="I80" s="45">
        <v>1</v>
      </c>
      <c r="J80" s="48" t="s">
        <v>32</v>
      </c>
      <c r="K80" s="47"/>
      <c r="L80" s="49"/>
      <c r="M80" s="48"/>
      <c r="N80" s="50">
        <f>I80</f>
        <v>1</v>
      </c>
      <c r="O80" s="43">
        <v>250000</v>
      </c>
      <c r="P80" s="51">
        <f>O80*N80</f>
        <v>250000</v>
      </c>
      <c r="Q80" s="61"/>
      <c r="R80" s="82"/>
    </row>
    <row r="81" spans="1:17" x14ac:dyDescent="0.25">
      <c r="A81" s="37">
        <v>521211</v>
      </c>
      <c r="B81" s="40" t="s">
        <v>28</v>
      </c>
      <c r="C81" s="1"/>
      <c r="D81" s="32"/>
      <c r="E81" s="32"/>
      <c r="F81" s="1"/>
      <c r="G81" s="1"/>
      <c r="H81" s="1"/>
      <c r="I81" s="1"/>
      <c r="J81" s="2"/>
      <c r="K81" s="1"/>
      <c r="L81" s="41"/>
      <c r="M81" s="36"/>
      <c r="N81" s="42"/>
      <c r="O81" s="43"/>
      <c r="P81" s="34">
        <f>SUM(P82:P84)</f>
        <v>4500000</v>
      </c>
      <c r="Q81" s="61"/>
    </row>
    <row r="82" spans="1:17" x14ac:dyDescent="0.25">
      <c r="A82" s="37"/>
      <c r="B82" s="38"/>
      <c r="C82" s="45" t="s">
        <v>37</v>
      </c>
      <c r="D82" s="46"/>
      <c r="E82" s="46"/>
      <c r="F82" s="45"/>
      <c r="G82" s="45"/>
      <c r="H82" s="47"/>
      <c r="I82" s="45">
        <v>1</v>
      </c>
      <c r="J82" s="48" t="s">
        <v>32</v>
      </c>
      <c r="K82" s="47"/>
      <c r="L82" s="49"/>
      <c r="M82" s="48"/>
      <c r="N82" s="50">
        <f>I82</f>
        <v>1</v>
      </c>
      <c r="O82" s="43">
        <v>1000000</v>
      </c>
      <c r="P82" s="51">
        <f>O82*N82</f>
        <v>1000000</v>
      </c>
      <c r="Q82" s="61"/>
    </row>
    <row r="83" spans="1:17" x14ac:dyDescent="0.25">
      <c r="A83" s="37"/>
      <c r="B83" s="38"/>
      <c r="C83" s="45" t="s">
        <v>38</v>
      </c>
      <c r="D83" s="46"/>
      <c r="E83" s="46"/>
      <c r="F83" s="45"/>
      <c r="G83" s="45"/>
      <c r="H83" s="47"/>
      <c r="I83" s="45">
        <v>1</v>
      </c>
      <c r="J83" s="48" t="s">
        <v>32</v>
      </c>
      <c r="K83" s="47"/>
      <c r="L83" s="49"/>
      <c r="M83" s="48"/>
      <c r="N83" s="50">
        <f t="shared" ref="N83:N84" si="6">I83</f>
        <v>1</v>
      </c>
      <c r="O83" s="43">
        <v>1000000</v>
      </c>
      <c r="P83" s="51">
        <f>O83*N83</f>
        <v>1000000</v>
      </c>
      <c r="Q83" s="61"/>
    </row>
    <row r="84" spans="1:17" x14ac:dyDescent="0.25">
      <c r="A84" s="37"/>
      <c r="B84" s="38"/>
      <c r="C84" s="45" t="s">
        <v>39</v>
      </c>
      <c r="D84" s="46"/>
      <c r="E84" s="46"/>
      <c r="F84" s="45"/>
      <c r="G84" s="45"/>
      <c r="H84" s="47"/>
      <c r="I84" s="45">
        <v>1</v>
      </c>
      <c r="J84" s="48" t="s">
        <v>32</v>
      </c>
      <c r="K84" s="47"/>
      <c r="L84" s="49"/>
      <c r="M84" s="48"/>
      <c r="N84" s="50">
        <f t="shared" si="6"/>
        <v>1</v>
      </c>
      <c r="O84" s="43">
        <v>2500000</v>
      </c>
      <c r="P84" s="51">
        <f>O84*N84</f>
        <v>2500000</v>
      </c>
      <c r="Q84" s="61"/>
    </row>
    <row r="85" spans="1:17" x14ac:dyDescent="0.25">
      <c r="A85" s="37">
        <v>522151</v>
      </c>
      <c r="B85" s="40" t="s">
        <v>40</v>
      </c>
      <c r="C85" s="1"/>
      <c r="D85" s="32"/>
      <c r="E85" s="32"/>
      <c r="F85" s="1"/>
      <c r="G85" s="1"/>
      <c r="H85" s="1"/>
      <c r="I85" s="2"/>
      <c r="J85" s="48"/>
      <c r="K85" s="47"/>
      <c r="L85" s="49"/>
      <c r="M85" s="48"/>
      <c r="N85" s="50"/>
      <c r="O85" s="53"/>
      <c r="P85" s="34">
        <f>SUM(P86:P87)</f>
        <v>20800000</v>
      </c>
      <c r="Q85" s="61"/>
    </row>
    <row r="86" spans="1:17" x14ac:dyDescent="0.25">
      <c r="A86" s="37"/>
      <c r="B86" s="44"/>
      <c r="C86" s="45" t="s">
        <v>41</v>
      </c>
      <c r="D86" s="46"/>
      <c r="E86" s="46"/>
      <c r="F86" s="45">
        <v>6</v>
      </c>
      <c r="G86" s="45" t="s">
        <v>30</v>
      </c>
      <c r="H86" s="47" t="s">
        <v>31</v>
      </c>
      <c r="I86" s="45">
        <v>2</v>
      </c>
      <c r="J86" s="48" t="s">
        <v>42</v>
      </c>
      <c r="K86" s="47" t="s">
        <v>31</v>
      </c>
      <c r="L86" s="49">
        <v>1</v>
      </c>
      <c r="M86" s="48" t="s">
        <v>32</v>
      </c>
      <c r="N86" s="50">
        <f t="shared" ref="N86:N87" si="7">L86*I86*F86</f>
        <v>12</v>
      </c>
      <c r="O86" s="53">
        <v>1500000</v>
      </c>
      <c r="P86" s="54">
        <f>O86*N86</f>
        <v>18000000</v>
      </c>
      <c r="Q86" s="61"/>
    </row>
    <row r="87" spans="1:17" x14ac:dyDescent="0.25">
      <c r="A87" s="37"/>
      <c r="B87" s="44"/>
      <c r="C87" s="45" t="s">
        <v>43</v>
      </c>
      <c r="D87" s="46"/>
      <c r="E87" s="46"/>
      <c r="F87" s="45">
        <v>2</v>
      </c>
      <c r="G87" s="45" t="s">
        <v>30</v>
      </c>
      <c r="H87" s="47" t="s">
        <v>31</v>
      </c>
      <c r="I87" s="45">
        <v>2</v>
      </c>
      <c r="J87" s="48" t="s">
        <v>42</v>
      </c>
      <c r="K87" s="47" t="s">
        <v>31</v>
      </c>
      <c r="L87" s="49">
        <v>1</v>
      </c>
      <c r="M87" s="48" t="s">
        <v>32</v>
      </c>
      <c r="N87" s="50">
        <f t="shared" si="7"/>
        <v>4</v>
      </c>
      <c r="O87" s="53">
        <v>700000</v>
      </c>
      <c r="P87" s="54">
        <f>O87*N87</f>
        <v>2800000</v>
      </c>
      <c r="Q87" s="61"/>
    </row>
    <row r="88" spans="1:17" x14ac:dyDescent="0.25">
      <c r="A88" s="55" t="s">
        <v>44</v>
      </c>
      <c r="B88" s="56" t="s">
        <v>45</v>
      </c>
      <c r="C88" s="57"/>
      <c r="D88" s="58"/>
      <c r="E88" s="58"/>
      <c r="F88" s="57"/>
      <c r="G88" s="57"/>
      <c r="H88" s="57"/>
      <c r="I88" s="57"/>
      <c r="J88" s="57"/>
      <c r="K88" s="57"/>
      <c r="L88" s="59"/>
      <c r="M88" s="60"/>
      <c r="N88" s="50"/>
      <c r="O88" s="61"/>
      <c r="P88" s="62">
        <f>SUM(P89:P91)</f>
        <v>18300000</v>
      </c>
      <c r="Q88" s="61" t="s">
        <v>105</v>
      </c>
    </row>
    <row r="89" spans="1:17" x14ac:dyDescent="0.25">
      <c r="A89" s="37"/>
      <c r="B89" s="44"/>
      <c r="C89" s="45" t="s">
        <v>55</v>
      </c>
      <c r="D89" s="46"/>
      <c r="E89" s="46"/>
      <c r="F89" s="45">
        <v>30</v>
      </c>
      <c r="G89" s="45" t="s">
        <v>30</v>
      </c>
      <c r="H89" s="47" t="s">
        <v>31</v>
      </c>
      <c r="I89" s="45">
        <v>1</v>
      </c>
      <c r="J89" s="48" t="s">
        <v>33</v>
      </c>
      <c r="K89" s="47" t="s">
        <v>31</v>
      </c>
      <c r="L89" s="49">
        <v>1</v>
      </c>
      <c r="M89" s="48" t="s">
        <v>48</v>
      </c>
      <c r="N89" s="50">
        <f>F89*I89*L89</f>
        <v>30</v>
      </c>
      <c r="O89" s="53">
        <v>330000</v>
      </c>
      <c r="P89" s="51">
        <f>O89*N89</f>
        <v>9900000</v>
      </c>
      <c r="Q89" s="153"/>
    </row>
    <row r="90" spans="1:17" x14ac:dyDescent="0.25">
      <c r="A90" s="37"/>
      <c r="B90" s="44"/>
      <c r="C90" s="45" t="s">
        <v>46</v>
      </c>
      <c r="D90" s="46"/>
      <c r="E90" s="46"/>
      <c r="F90" s="45">
        <v>30</v>
      </c>
      <c r="G90" s="45" t="s">
        <v>30</v>
      </c>
      <c r="H90" s="47" t="s">
        <v>31</v>
      </c>
      <c r="I90" s="45">
        <v>1</v>
      </c>
      <c r="J90" s="48" t="s">
        <v>47</v>
      </c>
      <c r="K90" s="47" t="s">
        <v>31</v>
      </c>
      <c r="L90" s="49">
        <v>1</v>
      </c>
      <c r="M90" s="48" t="s">
        <v>48</v>
      </c>
      <c r="N90" s="50">
        <f>F90*I90*L90</f>
        <v>30</v>
      </c>
      <c r="O90" s="53">
        <v>150000</v>
      </c>
      <c r="P90" s="51">
        <f>O90*N90</f>
        <v>4500000</v>
      </c>
      <c r="Q90" s="153"/>
    </row>
    <row r="91" spans="1:17" x14ac:dyDescent="0.25">
      <c r="A91" s="37"/>
      <c r="B91" s="44"/>
      <c r="C91" s="45" t="s">
        <v>56</v>
      </c>
      <c r="D91" s="46"/>
      <c r="E91" s="46"/>
      <c r="F91" s="45">
        <v>30</v>
      </c>
      <c r="G91" s="45" t="s">
        <v>30</v>
      </c>
      <c r="H91" s="47" t="s">
        <v>31</v>
      </c>
      <c r="I91" s="45">
        <v>1</v>
      </c>
      <c r="J91" s="48" t="s">
        <v>33</v>
      </c>
      <c r="K91" s="47" t="s">
        <v>31</v>
      </c>
      <c r="L91" s="49">
        <v>1</v>
      </c>
      <c r="M91" s="48" t="s">
        <v>48</v>
      </c>
      <c r="N91" s="50">
        <f>F91*I91*L91</f>
        <v>30</v>
      </c>
      <c r="O91" s="53">
        <v>130000</v>
      </c>
      <c r="P91" s="51">
        <f>O91*N91</f>
        <v>3900000</v>
      </c>
      <c r="Q91" s="153"/>
    </row>
    <row r="92" spans="1:17" x14ac:dyDescent="0.25">
      <c r="A92" s="55" t="s">
        <v>104</v>
      </c>
      <c r="B92" s="56" t="s">
        <v>68</v>
      </c>
      <c r="C92" s="57"/>
      <c r="D92" s="58"/>
      <c r="E92" s="58"/>
      <c r="F92" s="57"/>
      <c r="G92" s="57"/>
      <c r="H92" s="57"/>
      <c r="I92" s="57"/>
      <c r="J92" s="57"/>
      <c r="K92" s="57"/>
      <c r="L92" s="59"/>
      <c r="M92" s="60"/>
      <c r="N92" s="50"/>
      <c r="O92" s="61"/>
      <c r="P92" s="62">
        <f>SUM(P93:P95)</f>
        <v>118080000</v>
      </c>
      <c r="Q92" s="151" t="s">
        <v>118</v>
      </c>
    </row>
    <row r="93" spans="1:17" x14ac:dyDescent="0.25">
      <c r="A93" s="37"/>
      <c r="B93" s="44"/>
      <c r="C93" s="45" t="s">
        <v>69</v>
      </c>
      <c r="D93" s="46"/>
      <c r="E93" s="46"/>
      <c r="F93" s="45">
        <v>12</v>
      </c>
      <c r="G93" s="45" t="s">
        <v>30</v>
      </c>
      <c r="H93" s="47" t="s">
        <v>31</v>
      </c>
      <c r="I93" s="45">
        <v>2</v>
      </c>
      <c r="J93" s="48" t="s">
        <v>33</v>
      </c>
      <c r="K93" s="47" t="s">
        <v>31</v>
      </c>
      <c r="L93" s="49">
        <v>1</v>
      </c>
      <c r="M93" s="48" t="s">
        <v>48</v>
      </c>
      <c r="N93" s="50">
        <f>F93*I93*L93</f>
        <v>24</v>
      </c>
      <c r="O93" s="53">
        <v>650000</v>
      </c>
      <c r="P93" s="51">
        <f>O93*N93</f>
        <v>15600000</v>
      </c>
      <c r="Q93" s="152"/>
    </row>
    <row r="94" spans="1:17" x14ac:dyDescent="0.25">
      <c r="A94" s="37"/>
      <c r="B94" s="44"/>
      <c r="C94" s="45" t="s">
        <v>70</v>
      </c>
      <c r="D94" s="46"/>
      <c r="E94" s="46"/>
      <c r="F94" s="45">
        <v>12</v>
      </c>
      <c r="G94" s="45" t="s">
        <v>30</v>
      </c>
      <c r="H94" s="47" t="s">
        <v>31</v>
      </c>
      <c r="I94" s="45">
        <v>1</v>
      </c>
      <c r="J94" s="48" t="s">
        <v>47</v>
      </c>
      <c r="K94" s="47" t="s">
        <v>31</v>
      </c>
      <c r="L94" s="49">
        <v>1</v>
      </c>
      <c r="M94" s="48" t="s">
        <v>48</v>
      </c>
      <c r="N94" s="50">
        <f>F94*I94*L94</f>
        <v>12</v>
      </c>
      <c r="O94" s="53">
        <v>8000000</v>
      </c>
      <c r="P94" s="51">
        <f>O94*N94</f>
        <v>96000000</v>
      </c>
      <c r="Q94" s="152"/>
    </row>
    <row r="95" spans="1:17" x14ac:dyDescent="0.25">
      <c r="A95" s="37"/>
      <c r="B95" s="44"/>
      <c r="C95" s="45" t="s">
        <v>56</v>
      </c>
      <c r="D95" s="46"/>
      <c r="E95" s="46"/>
      <c r="F95" s="45">
        <v>12</v>
      </c>
      <c r="G95" s="45" t="s">
        <v>30</v>
      </c>
      <c r="H95" s="47" t="s">
        <v>31</v>
      </c>
      <c r="I95" s="45">
        <v>3</v>
      </c>
      <c r="J95" s="48" t="s">
        <v>33</v>
      </c>
      <c r="K95" s="47" t="s">
        <v>31</v>
      </c>
      <c r="L95" s="49">
        <v>1</v>
      </c>
      <c r="M95" s="48" t="s">
        <v>48</v>
      </c>
      <c r="N95" s="50">
        <f>F95*I95*L95</f>
        <v>36</v>
      </c>
      <c r="O95" s="53">
        <v>180000</v>
      </c>
      <c r="P95" s="51">
        <f>O95*N95</f>
        <v>6480000</v>
      </c>
      <c r="Q95" s="152"/>
    </row>
    <row r="96" spans="1:17" x14ac:dyDescent="0.25">
      <c r="A96" s="37"/>
      <c r="B96" s="44"/>
      <c r="C96" s="45"/>
      <c r="D96" s="46"/>
      <c r="E96" s="46"/>
      <c r="F96" s="45"/>
      <c r="G96" s="45"/>
      <c r="H96" s="47"/>
      <c r="I96" s="45"/>
      <c r="J96" s="48"/>
      <c r="K96" s="47"/>
      <c r="L96" s="49"/>
      <c r="M96" s="48"/>
      <c r="N96" s="50"/>
      <c r="O96" s="53"/>
      <c r="P96" s="51"/>
      <c r="Q96" s="152"/>
    </row>
    <row r="97" spans="1:17" ht="18" x14ac:dyDescent="0.25">
      <c r="A97" s="37" t="s">
        <v>117</v>
      </c>
      <c r="B97" s="38" t="s">
        <v>51</v>
      </c>
      <c r="C97" s="45"/>
      <c r="D97" s="46"/>
      <c r="E97" s="46"/>
      <c r="F97" s="45"/>
      <c r="G97" s="45"/>
      <c r="H97" s="47"/>
      <c r="I97" s="45"/>
      <c r="J97" s="48"/>
      <c r="K97" s="47"/>
      <c r="L97" s="49"/>
      <c r="M97" s="48"/>
      <c r="N97" s="50"/>
      <c r="O97" s="43"/>
      <c r="P97" s="39">
        <f>P98</f>
        <v>4280000</v>
      </c>
      <c r="Q97" s="61"/>
    </row>
    <row r="98" spans="1:17" x14ac:dyDescent="0.25">
      <c r="A98" s="37">
        <v>521211</v>
      </c>
      <c r="B98" s="40" t="s">
        <v>28</v>
      </c>
      <c r="C98" s="1"/>
      <c r="D98" s="32"/>
      <c r="E98" s="32"/>
      <c r="F98" s="1"/>
      <c r="G98" s="1"/>
      <c r="H98" s="1"/>
      <c r="I98" s="1"/>
      <c r="J98" s="2"/>
      <c r="K98" s="1"/>
      <c r="L98" s="41"/>
      <c r="M98" s="36"/>
      <c r="N98" s="42"/>
      <c r="O98" s="43"/>
      <c r="P98" s="34">
        <f>SUM(P99:P102)</f>
        <v>4280000</v>
      </c>
      <c r="Q98" s="61"/>
    </row>
    <row r="99" spans="1:17" x14ac:dyDescent="0.25">
      <c r="A99" s="37"/>
      <c r="B99" s="38"/>
      <c r="C99" s="45" t="s">
        <v>37</v>
      </c>
      <c r="D99" s="46"/>
      <c r="E99" s="46"/>
      <c r="F99" s="45"/>
      <c r="G99" s="45"/>
      <c r="H99" s="47"/>
      <c r="I99" s="45">
        <v>1</v>
      </c>
      <c r="J99" s="48" t="s">
        <v>32</v>
      </c>
      <c r="K99" s="47"/>
      <c r="L99" s="49"/>
      <c r="M99" s="48"/>
      <c r="N99" s="50">
        <f>I99</f>
        <v>1</v>
      </c>
      <c r="O99" s="43">
        <v>500000</v>
      </c>
      <c r="P99" s="51">
        <f>O99*N99</f>
        <v>500000</v>
      </c>
      <c r="Q99" s="61"/>
    </row>
    <row r="100" spans="1:17" x14ac:dyDescent="0.25">
      <c r="A100" s="37"/>
      <c r="B100" s="38"/>
      <c r="C100" s="45" t="s">
        <v>38</v>
      </c>
      <c r="D100" s="46"/>
      <c r="E100" s="46"/>
      <c r="F100" s="45"/>
      <c r="G100" s="45"/>
      <c r="H100" s="47"/>
      <c r="I100" s="45">
        <v>1</v>
      </c>
      <c r="J100" s="48" t="s">
        <v>32</v>
      </c>
      <c r="K100" s="47"/>
      <c r="L100" s="49"/>
      <c r="M100" s="48"/>
      <c r="N100" s="50">
        <f t="shared" ref="N100:N101" si="8">I100</f>
        <v>1</v>
      </c>
      <c r="O100" s="43">
        <v>500000</v>
      </c>
      <c r="P100" s="51">
        <f>O100*N100</f>
        <v>500000</v>
      </c>
      <c r="Q100" s="61"/>
    </row>
    <row r="101" spans="1:17" x14ac:dyDescent="0.25">
      <c r="A101" s="37"/>
      <c r="B101" s="38"/>
      <c r="C101" s="45" t="s">
        <v>39</v>
      </c>
      <c r="D101" s="46"/>
      <c r="E101" s="46"/>
      <c r="F101" s="45"/>
      <c r="G101" s="45"/>
      <c r="H101" s="47"/>
      <c r="I101" s="45">
        <v>1</v>
      </c>
      <c r="J101" s="48" t="s">
        <v>32</v>
      </c>
      <c r="K101" s="47"/>
      <c r="L101" s="49"/>
      <c r="M101" s="48"/>
      <c r="N101" s="50">
        <f t="shared" si="8"/>
        <v>1</v>
      </c>
      <c r="O101" s="43">
        <v>2000000</v>
      </c>
      <c r="P101" s="51">
        <f>O101*N101</f>
        <v>2000000</v>
      </c>
      <c r="Q101" s="61"/>
    </row>
    <row r="102" spans="1:17" x14ac:dyDescent="0.25">
      <c r="A102" s="37"/>
      <c r="B102" s="44"/>
      <c r="C102" s="45" t="s">
        <v>29</v>
      </c>
      <c r="D102" s="46"/>
      <c r="E102" s="46"/>
      <c r="F102" s="45">
        <v>20</v>
      </c>
      <c r="G102" s="45" t="s">
        <v>30</v>
      </c>
      <c r="H102" s="47" t="s">
        <v>31</v>
      </c>
      <c r="I102" s="45">
        <v>1</v>
      </c>
      <c r="J102" s="48" t="s">
        <v>32</v>
      </c>
      <c r="K102" s="47" t="s">
        <v>31</v>
      </c>
      <c r="L102" s="49">
        <v>1</v>
      </c>
      <c r="M102" s="48" t="s">
        <v>33</v>
      </c>
      <c r="N102" s="50">
        <f>F102*I102</f>
        <v>20</v>
      </c>
      <c r="O102" s="43">
        <v>64000</v>
      </c>
      <c r="P102" s="51">
        <f>O102*N102</f>
        <v>1280000</v>
      </c>
      <c r="Q102" s="61"/>
    </row>
    <row r="103" spans="1:17" x14ac:dyDescent="0.25">
      <c r="A103" s="37"/>
      <c r="B103" s="44"/>
      <c r="C103" s="45"/>
      <c r="D103" s="46"/>
      <c r="E103" s="46"/>
      <c r="F103" s="45"/>
      <c r="G103" s="45"/>
      <c r="H103" s="47"/>
      <c r="I103" s="45"/>
      <c r="J103" s="48"/>
      <c r="K103" s="47"/>
      <c r="L103" s="49"/>
      <c r="M103" s="48"/>
      <c r="N103" s="50"/>
      <c r="O103" s="53"/>
      <c r="P103" s="51"/>
      <c r="Q103" s="61"/>
    </row>
    <row r="104" spans="1:17" ht="31.5" customHeight="1" x14ac:dyDescent="0.25">
      <c r="A104" s="108" t="s">
        <v>52</v>
      </c>
      <c r="B104" s="149" t="s">
        <v>169</v>
      </c>
      <c r="C104" s="150"/>
      <c r="D104" s="116"/>
      <c r="E104" s="109" t="s">
        <v>120</v>
      </c>
      <c r="F104" s="117"/>
      <c r="G104" s="117"/>
      <c r="H104" s="118"/>
      <c r="I104" s="117"/>
      <c r="J104" s="119"/>
      <c r="K104" s="118"/>
      <c r="L104" s="120"/>
      <c r="M104" s="119"/>
      <c r="N104" s="121"/>
      <c r="O104" s="123"/>
      <c r="P104" s="114">
        <f>P106+P113+P128+P135+P150</f>
        <v>326780000</v>
      </c>
      <c r="Q104" s="115"/>
    </row>
    <row r="105" spans="1:17" x14ac:dyDescent="0.25">
      <c r="A105" s="37"/>
      <c r="B105" s="44"/>
      <c r="C105" s="45"/>
      <c r="D105" s="46"/>
      <c r="E105" s="46"/>
      <c r="F105" s="45"/>
      <c r="G105" s="45"/>
      <c r="H105" s="47"/>
      <c r="I105" s="45"/>
      <c r="J105" s="48"/>
      <c r="K105" s="47"/>
      <c r="L105" s="49"/>
      <c r="M105" s="48"/>
      <c r="N105" s="50"/>
      <c r="O105" s="43"/>
      <c r="P105" s="51"/>
      <c r="Q105" s="107"/>
    </row>
    <row r="106" spans="1:17" ht="18" x14ac:dyDescent="0.25">
      <c r="A106" s="37" t="s">
        <v>26</v>
      </c>
      <c r="B106" s="38" t="s">
        <v>27</v>
      </c>
      <c r="C106" s="1"/>
      <c r="D106" s="32"/>
      <c r="E106" s="32"/>
      <c r="F106" s="1"/>
      <c r="G106" s="1"/>
      <c r="H106" s="1"/>
      <c r="I106" s="1"/>
      <c r="J106" s="2"/>
      <c r="K106" s="1"/>
      <c r="L106" s="4"/>
      <c r="M106" s="2"/>
      <c r="N106" s="24"/>
      <c r="O106" s="33"/>
      <c r="P106" s="39">
        <f>P107</f>
        <v>5280000</v>
      </c>
      <c r="Q106" s="107"/>
    </row>
    <row r="107" spans="1:17" x14ac:dyDescent="0.25">
      <c r="A107" s="37">
        <v>521211</v>
      </c>
      <c r="B107" s="40" t="s">
        <v>28</v>
      </c>
      <c r="C107" s="1"/>
      <c r="D107" s="32"/>
      <c r="E107" s="32"/>
      <c r="F107" s="1"/>
      <c r="G107" s="1"/>
      <c r="H107" s="1"/>
      <c r="I107" s="1"/>
      <c r="J107" s="2"/>
      <c r="K107" s="1"/>
      <c r="L107" s="41"/>
      <c r="M107" s="95"/>
      <c r="N107" s="42"/>
      <c r="O107" s="43"/>
      <c r="P107" s="34">
        <f>SUM(P108:P111)</f>
        <v>5280000</v>
      </c>
      <c r="Q107" s="107"/>
    </row>
    <row r="108" spans="1:17" x14ac:dyDescent="0.25">
      <c r="A108" s="37"/>
      <c r="B108" s="38"/>
      <c r="C108" s="45" t="s">
        <v>37</v>
      </c>
      <c r="D108" s="46"/>
      <c r="E108" s="46"/>
      <c r="F108" s="45"/>
      <c r="G108" s="45"/>
      <c r="H108" s="47"/>
      <c r="I108" s="45">
        <v>1</v>
      </c>
      <c r="J108" s="48" t="s">
        <v>32</v>
      </c>
      <c r="K108" s="47"/>
      <c r="L108" s="49"/>
      <c r="M108" s="48"/>
      <c r="N108" s="50">
        <f>I108</f>
        <v>1</v>
      </c>
      <c r="O108" s="43">
        <v>1000000</v>
      </c>
      <c r="P108" s="51">
        <f>O108*N108</f>
        <v>1000000</v>
      </c>
      <c r="Q108" s="107"/>
    </row>
    <row r="109" spans="1:17" x14ac:dyDescent="0.25">
      <c r="A109" s="37"/>
      <c r="B109" s="38"/>
      <c r="C109" s="45" t="s">
        <v>38</v>
      </c>
      <c r="D109" s="46"/>
      <c r="E109" s="46"/>
      <c r="F109" s="45"/>
      <c r="G109" s="45"/>
      <c r="H109" s="47"/>
      <c r="I109" s="45">
        <v>1</v>
      </c>
      <c r="J109" s="48" t="s">
        <v>32</v>
      </c>
      <c r="K109" s="47"/>
      <c r="L109" s="49"/>
      <c r="M109" s="48"/>
      <c r="N109" s="50">
        <f t="shared" ref="N109:N110" si="9">I109</f>
        <v>1</v>
      </c>
      <c r="O109" s="43">
        <v>1000000</v>
      </c>
      <c r="P109" s="51">
        <f>O109*N109</f>
        <v>1000000</v>
      </c>
      <c r="Q109" s="107"/>
    </row>
    <row r="110" spans="1:17" x14ac:dyDescent="0.25">
      <c r="A110" s="37"/>
      <c r="B110" s="38"/>
      <c r="C110" s="45" t="s">
        <v>39</v>
      </c>
      <c r="D110" s="46"/>
      <c r="E110" s="46"/>
      <c r="F110" s="45"/>
      <c r="G110" s="45"/>
      <c r="H110" s="47"/>
      <c r="I110" s="45">
        <v>1</v>
      </c>
      <c r="J110" s="48" t="s">
        <v>32</v>
      </c>
      <c r="K110" s="47"/>
      <c r="L110" s="49"/>
      <c r="M110" s="48"/>
      <c r="N110" s="50">
        <f t="shared" si="9"/>
        <v>1</v>
      </c>
      <c r="O110" s="43">
        <v>2000000</v>
      </c>
      <c r="P110" s="51">
        <f>O110*N110</f>
        <v>2000000</v>
      </c>
      <c r="Q110" s="107"/>
    </row>
    <row r="111" spans="1:17" x14ac:dyDescent="0.25">
      <c r="A111" s="37"/>
      <c r="B111" s="44"/>
      <c r="C111" s="45" t="s">
        <v>29</v>
      </c>
      <c r="D111" s="46"/>
      <c r="E111" s="46"/>
      <c r="F111" s="45">
        <v>20</v>
      </c>
      <c r="G111" s="45" t="s">
        <v>30</v>
      </c>
      <c r="H111" s="47" t="s">
        <v>31</v>
      </c>
      <c r="I111" s="45">
        <v>1</v>
      </c>
      <c r="J111" s="48" t="s">
        <v>32</v>
      </c>
      <c r="K111" s="47" t="s">
        <v>31</v>
      </c>
      <c r="L111" s="49">
        <v>1</v>
      </c>
      <c r="M111" s="48" t="s">
        <v>33</v>
      </c>
      <c r="N111" s="50">
        <f>F111*I111</f>
        <v>20</v>
      </c>
      <c r="O111" s="43">
        <v>64000</v>
      </c>
      <c r="P111" s="51">
        <f>O111*N111</f>
        <v>1280000</v>
      </c>
      <c r="Q111" s="107"/>
    </row>
    <row r="112" spans="1:17" x14ac:dyDescent="0.25">
      <c r="A112" s="37"/>
      <c r="B112" s="44"/>
      <c r="C112" s="45"/>
      <c r="D112" s="46"/>
      <c r="E112" s="46"/>
      <c r="F112" s="45"/>
      <c r="G112" s="45"/>
      <c r="H112" s="47"/>
      <c r="I112" s="45"/>
      <c r="J112" s="48"/>
      <c r="K112" s="47"/>
      <c r="L112" s="49"/>
      <c r="M112" s="48"/>
      <c r="N112" s="50"/>
      <c r="O112" s="43"/>
      <c r="P112" s="51"/>
      <c r="Q112" s="107"/>
    </row>
    <row r="113" spans="1:17" ht="18" x14ac:dyDescent="0.25">
      <c r="A113" s="37" t="s">
        <v>34</v>
      </c>
      <c r="B113" s="38" t="s">
        <v>141</v>
      </c>
      <c r="C113" s="65"/>
      <c r="D113" s="66"/>
      <c r="E113" s="66"/>
      <c r="F113" s="45"/>
      <c r="G113" s="45"/>
      <c r="H113" s="47"/>
      <c r="I113" s="45"/>
      <c r="J113" s="48"/>
      <c r="K113" s="47"/>
      <c r="L113" s="49"/>
      <c r="M113" s="48"/>
      <c r="N113" s="50"/>
      <c r="O113" s="43"/>
      <c r="P113" s="39">
        <f>P116+P121+P124+P114</f>
        <v>114350000</v>
      </c>
      <c r="Q113" s="107"/>
    </row>
    <row r="114" spans="1:17" x14ac:dyDescent="0.25">
      <c r="A114" s="37">
        <v>521114</v>
      </c>
      <c r="B114" s="38" t="s">
        <v>35</v>
      </c>
      <c r="C114" s="2"/>
      <c r="D114" s="24"/>
      <c r="E114" s="24"/>
      <c r="N114" s="24"/>
      <c r="O114" s="33"/>
      <c r="P114" s="34">
        <f>SUM(P115)</f>
        <v>500000</v>
      </c>
      <c r="Q114" s="107"/>
    </row>
    <row r="115" spans="1:17" x14ac:dyDescent="0.25">
      <c r="A115" s="52"/>
      <c r="B115" s="44"/>
      <c r="C115" s="45" t="s">
        <v>36</v>
      </c>
      <c r="D115" s="46"/>
      <c r="E115" s="46"/>
      <c r="F115" s="45"/>
      <c r="G115" s="45"/>
      <c r="H115" s="47"/>
      <c r="I115" s="45">
        <v>5</v>
      </c>
      <c r="J115" s="48" t="s">
        <v>32</v>
      </c>
      <c r="K115" s="47"/>
      <c r="L115" s="49"/>
      <c r="M115" s="48"/>
      <c r="N115" s="50">
        <f>I115</f>
        <v>5</v>
      </c>
      <c r="O115" s="43">
        <v>100000</v>
      </c>
      <c r="P115" s="51">
        <f>O115*N115</f>
        <v>500000</v>
      </c>
      <c r="Q115" s="107"/>
    </row>
    <row r="116" spans="1:17" x14ac:dyDescent="0.25">
      <c r="A116" s="37">
        <v>521211</v>
      </c>
      <c r="B116" s="40" t="s">
        <v>28</v>
      </c>
      <c r="C116" s="1"/>
      <c r="D116" s="32"/>
      <c r="E116" s="32"/>
      <c r="F116" s="1"/>
      <c r="G116" s="1"/>
      <c r="H116" s="1"/>
      <c r="I116" s="1"/>
      <c r="J116" s="2"/>
      <c r="K116" s="1"/>
      <c r="L116" s="41"/>
      <c r="M116" s="95"/>
      <c r="N116" s="42"/>
      <c r="O116" s="43"/>
      <c r="P116" s="34">
        <f>SUM(P117:P120)</f>
        <v>29600000</v>
      </c>
      <c r="Q116" s="107"/>
    </row>
    <row r="117" spans="1:17" x14ac:dyDescent="0.25">
      <c r="A117" s="37"/>
      <c r="B117" s="38"/>
      <c r="C117" s="45" t="s">
        <v>37</v>
      </c>
      <c r="D117" s="46"/>
      <c r="E117" s="46"/>
      <c r="F117" s="45"/>
      <c r="G117" s="45"/>
      <c r="H117" s="47"/>
      <c r="I117" s="45">
        <v>5</v>
      </c>
      <c r="J117" s="48" t="s">
        <v>32</v>
      </c>
      <c r="K117" s="47"/>
      <c r="L117" s="49"/>
      <c r="M117" s="48"/>
      <c r="N117" s="50">
        <f>I117</f>
        <v>5</v>
      </c>
      <c r="O117" s="43">
        <v>1000000</v>
      </c>
      <c r="P117" s="51">
        <f>O117*N117</f>
        <v>5000000</v>
      </c>
      <c r="Q117" s="107"/>
    </row>
    <row r="118" spans="1:17" x14ac:dyDescent="0.25">
      <c r="A118" s="37"/>
      <c r="B118" s="38"/>
      <c r="C118" s="45" t="s">
        <v>38</v>
      </c>
      <c r="D118" s="46"/>
      <c r="E118" s="46"/>
      <c r="F118" s="45"/>
      <c r="G118" s="45"/>
      <c r="H118" s="47"/>
      <c r="I118" s="45">
        <v>5</v>
      </c>
      <c r="J118" s="48" t="s">
        <v>32</v>
      </c>
      <c r="K118" s="47"/>
      <c r="L118" s="49"/>
      <c r="M118" s="48"/>
      <c r="N118" s="50">
        <f>I118</f>
        <v>5</v>
      </c>
      <c r="O118" s="43">
        <v>1000000</v>
      </c>
      <c r="P118" s="51">
        <f>O118*N118</f>
        <v>5000000</v>
      </c>
      <c r="Q118" s="107"/>
    </row>
    <row r="119" spans="1:17" x14ac:dyDescent="0.25">
      <c r="A119" s="37"/>
      <c r="B119" s="38"/>
      <c r="C119" s="45" t="s">
        <v>39</v>
      </c>
      <c r="D119" s="46"/>
      <c r="E119" s="46"/>
      <c r="F119" s="45"/>
      <c r="G119" s="45"/>
      <c r="H119" s="47"/>
      <c r="I119" s="45">
        <v>5</v>
      </c>
      <c r="J119" s="48" t="s">
        <v>32</v>
      </c>
      <c r="K119" s="47"/>
      <c r="L119" s="49"/>
      <c r="M119" s="48"/>
      <c r="N119" s="50">
        <f>I119</f>
        <v>5</v>
      </c>
      <c r="O119" s="43">
        <v>2000000</v>
      </c>
      <c r="P119" s="51">
        <f>O119*N119</f>
        <v>10000000</v>
      </c>
      <c r="Q119" s="107"/>
    </row>
    <row r="120" spans="1:17" x14ac:dyDescent="0.25">
      <c r="A120" s="37"/>
      <c r="B120" s="44"/>
      <c r="C120" s="45" t="s">
        <v>29</v>
      </c>
      <c r="D120" s="46"/>
      <c r="E120" s="46"/>
      <c r="F120" s="45">
        <v>30</v>
      </c>
      <c r="G120" s="45" t="s">
        <v>30</v>
      </c>
      <c r="H120" s="47" t="s">
        <v>31</v>
      </c>
      <c r="I120" s="45">
        <v>5</v>
      </c>
      <c r="J120" s="48" t="s">
        <v>32</v>
      </c>
      <c r="K120" s="47" t="s">
        <v>31</v>
      </c>
      <c r="L120" s="49">
        <v>1</v>
      </c>
      <c r="M120" s="48" t="s">
        <v>33</v>
      </c>
      <c r="N120" s="50">
        <f>F120*I120</f>
        <v>150</v>
      </c>
      <c r="O120" s="43">
        <v>64000</v>
      </c>
      <c r="P120" s="51">
        <f>O120*N120</f>
        <v>9600000</v>
      </c>
      <c r="Q120" s="107"/>
    </row>
    <row r="121" spans="1:17" x14ac:dyDescent="0.25">
      <c r="A121" s="37">
        <v>522151</v>
      </c>
      <c r="B121" s="40" t="s">
        <v>40</v>
      </c>
      <c r="C121" s="1"/>
      <c r="D121" s="32"/>
      <c r="E121" s="32"/>
      <c r="F121" s="1"/>
      <c r="G121" s="1"/>
      <c r="H121" s="1"/>
      <c r="I121" s="2"/>
      <c r="J121" s="48"/>
      <c r="K121" s="47"/>
      <c r="L121" s="49"/>
      <c r="M121" s="48"/>
      <c r="N121" s="50"/>
      <c r="O121" s="53"/>
      <c r="P121" s="34">
        <f>SUM(P122:P123)</f>
        <v>37000000</v>
      </c>
      <c r="Q121" s="107"/>
    </row>
    <row r="122" spans="1:17" x14ac:dyDescent="0.25">
      <c r="A122" s="37"/>
      <c r="B122" s="44"/>
      <c r="C122" s="45" t="s">
        <v>41</v>
      </c>
      <c r="D122" s="46"/>
      <c r="E122" s="46"/>
      <c r="F122" s="45">
        <v>2</v>
      </c>
      <c r="G122" s="45" t="s">
        <v>30</v>
      </c>
      <c r="H122" s="47" t="s">
        <v>31</v>
      </c>
      <c r="I122" s="45">
        <v>2</v>
      </c>
      <c r="J122" s="48" t="s">
        <v>42</v>
      </c>
      <c r="K122" s="47" t="s">
        <v>31</v>
      </c>
      <c r="L122" s="49">
        <v>5</v>
      </c>
      <c r="M122" s="48" t="s">
        <v>32</v>
      </c>
      <c r="N122" s="50">
        <f>L122*I122*F122</f>
        <v>20</v>
      </c>
      <c r="O122" s="53">
        <v>1500000</v>
      </c>
      <c r="P122" s="54">
        <f>O122*N122</f>
        <v>30000000</v>
      </c>
      <c r="Q122" s="107"/>
    </row>
    <row r="123" spans="1:17" x14ac:dyDescent="0.25">
      <c r="A123" s="37"/>
      <c r="B123" s="44"/>
      <c r="C123" s="45" t="s">
        <v>43</v>
      </c>
      <c r="D123" s="46"/>
      <c r="E123" s="46"/>
      <c r="F123" s="45">
        <v>1</v>
      </c>
      <c r="G123" s="45" t="s">
        <v>30</v>
      </c>
      <c r="H123" s="47" t="s">
        <v>31</v>
      </c>
      <c r="I123" s="45">
        <v>2</v>
      </c>
      <c r="J123" s="48" t="s">
        <v>42</v>
      </c>
      <c r="K123" s="47" t="s">
        <v>31</v>
      </c>
      <c r="L123" s="49">
        <v>5</v>
      </c>
      <c r="M123" s="48" t="s">
        <v>32</v>
      </c>
      <c r="N123" s="50">
        <f t="shared" ref="N123" si="10">L123*I123*F123</f>
        <v>10</v>
      </c>
      <c r="O123" s="53">
        <v>700000</v>
      </c>
      <c r="P123" s="54">
        <f>O123*N123</f>
        <v>7000000</v>
      </c>
      <c r="Q123" s="107"/>
    </row>
    <row r="124" spans="1:17" x14ac:dyDescent="0.25">
      <c r="A124" s="31" t="s">
        <v>44</v>
      </c>
      <c r="B124" s="56" t="s">
        <v>45</v>
      </c>
      <c r="C124" s="57"/>
      <c r="D124" s="58"/>
      <c r="E124" s="58"/>
      <c r="F124" s="57"/>
      <c r="G124" s="57"/>
      <c r="H124" s="57"/>
      <c r="I124" s="57"/>
      <c r="J124" s="57"/>
      <c r="K124" s="57"/>
      <c r="L124" s="59"/>
      <c r="M124" s="60"/>
      <c r="N124" s="50"/>
      <c r="O124" s="107"/>
      <c r="P124" s="62">
        <f>SUM(P125:P126)</f>
        <v>47250000</v>
      </c>
      <c r="Q124" s="107"/>
    </row>
    <row r="125" spans="1:17" x14ac:dyDescent="0.25">
      <c r="A125" s="37"/>
      <c r="B125" s="44"/>
      <c r="C125" s="45" t="s">
        <v>145</v>
      </c>
      <c r="D125" s="46"/>
      <c r="E125" s="46"/>
      <c r="F125" s="45">
        <v>3</v>
      </c>
      <c r="G125" s="45" t="s">
        <v>30</v>
      </c>
      <c r="H125" s="47" t="s">
        <v>31</v>
      </c>
      <c r="I125" s="45">
        <v>1</v>
      </c>
      <c r="J125" s="48" t="s">
        <v>47</v>
      </c>
      <c r="K125" s="47" t="s">
        <v>31</v>
      </c>
      <c r="L125" s="49">
        <v>5</v>
      </c>
      <c r="M125" s="48" t="s">
        <v>48</v>
      </c>
      <c r="N125" s="50">
        <f>F125*I125*L125</f>
        <v>15</v>
      </c>
      <c r="O125" s="53">
        <v>150000</v>
      </c>
      <c r="P125" s="51">
        <f>O125*N125</f>
        <v>2250000</v>
      </c>
      <c r="Q125" s="107"/>
    </row>
    <row r="126" spans="1:17" x14ac:dyDescent="0.25">
      <c r="A126" s="37"/>
      <c r="B126" s="44"/>
      <c r="C126" s="45" t="s">
        <v>142</v>
      </c>
      <c r="D126" s="46"/>
      <c r="E126" s="46"/>
      <c r="F126" s="45">
        <v>30</v>
      </c>
      <c r="G126" s="45" t="s">
        <v>30</v>
      </c>
      <c r="H126" s="47" t="s">
        <v>31</v>
      </c>
      <c r="I126" s="45">
        <v>1</v>
      </c>
      <c r="J126" s="48" t="s">
        <v>33</v>
      </c>
      <c r="K126" s="47" t="s">
        <v>31</v>
      </c>
      <c r="L126" s="49">
        <v>5</v>
      </c>
      <c r="M126" s="48" t="s">
        <v>48</v>
      </c>
      <c r="N126" s="50">
        <f>F126*I126*L126</f>
        <v>150</v>
      </c>
      <c r="O126" s="53">
        <v>300000</v>
      </c>
      <c r="P126" s="51">
        <f>O126*N126</f>
        <v>45000000</v>
      </c>
      <c r="Q126" s="107"/>
    </row>
    <row r="127" spans="1:17" x14ac:dyDescent="0.25">
      <c r="A127" s="37"/>
      <c r="B127" s="44"/>
      <c r="C127" s="45"/>
      <c r="D127" s="46"/>
      <c r="E127" s="46"/>
      <c r="F127" s="45"/>
      <c r="G127" s="45"/>
      <c r="H127" s="47"/>
      <c r="I127" s="45"/>
      <c r="J127" s="48"/>
      <c r="K127" s="47"/>
      <c r="L127" s="49"/>
      <c r="M127" s="48"/>
      <c r="N127" s="50"/>
      <c r="O127" s="43"/>
      <c r="P127" s="51"/>
      <c r="Q127" s="107"/>
    </row>
    <row r="128" spans="1:17" ht="18" x14ac:dyDescent="0.25">
      <c r="A128" s="136" t="s">
        <v>49</v>
      </c>
      <c r="B128" s="137" t="s">
        <v>172</v>
      </c>
      <c r="C128" s="138"/>
      <c r="D128" s="139"/>
      <c r="E128" s="139"/>
      <c r="F128" s="138"/>
      <c r="G128" s="138"/>
      <c r="H128" s="140"/>
      <c r="I128" s="138"/>
      <c r="J128" s="141"/>
      <c r="K128" s="140"/>
      <c r="L128" s="142"/>
      <c r="M128" s="141"/>
      <c r="N128" s="143"/>
      <c r="O128" s="144"/>
      <c r="P128" s="145">
        <f>SUM(P130:P133)</f>
        <v>180000000</v>
      </c>
      <c r="Q128" s="146"/>
    </row>
    <row r="129" spans="1:17" x14ac:dyDescent="0.25">
      <c r="A129" s="136">
        <v>522131</v>
      </c>
      <c r="B129" s="137" t="s">
        <v>170</v>
      </c>
      <c r="C129" s="138"/>
      <c r="D129" s="139"/>
      <c r="E129" s="139"/>
      <c r="F129" s="138"/>
      <c r="G129" s="138"/>
      <c r="H129" s="140"/>
      <c r="I129" s="138"/>
      <c r="J129" s="141"/>
      <c r="K129" s="140"/>
      <c r="L129" s="142"/>
      <c r="M129" s="141"/>
      <c r="N129" s="143"/>
      <c r="O129" s="144"/>
      <c r="P129" s="147"/>
      <c r="Q129" s="146"/>
    </row>
    <row r="130" spans="1:17" x14ac:dyDescent="0.25">
      <c r="A130" s="136"/>
      <c r="B130" s="148"/>
      <c r="C130" s="138" t="s">
        <v>171</v>
      </c>
      <c r="D130" s="139"/>
      <c r="E130" s="139"/>
      <c r="F130" s="138"/>
      <c r="G130" s="138"/>
      <c r="H130" s="140"/>
      <c r="I130" s="138">
        <v>1</v>
      </c>
      <c r="J130" s="141" t="s">
        <v>32</v>
      </c>
      <c r="K130" s="140"/>
      <c r="L130" s="142"/>
      <c r="M130" s="141"/>
      <c r="N130" s="143">
        <v>1</v>
      </c>
      <c r="O130" s="144">
        <v>45000000</v>
      </c>
      <c r="P130" s="147">
        <f>O130</f>
        <v>45000000</v>
      </c>
      <c r="Q130" s="146"/>
    </row>
    <row r="131" spans="1:17" x14ac:dyDescent="0.25">
      <c r="A131" s="136"/>
      <c r="B131" s="148"/>
      <c r="C131" s="138" t="s">
        <v>173</v>
      </c>
      <c r="D131" s="139"/>
      <c r="E131" s="139"/>
      <c r="F131" s="138"/>
      <c r="G131" s="138"/>
      <c r="H131" s="140"/>
      <c r="I131" s="138">
        <v>1</v>
      </c>
      <c r="J131" s="141" t="s">
        <v>32</v>
      </c>
      <c r="K131" s="140"/>
      <c r="L131" s="142"/>
      <c r="M131" s="141"/>
      <c r="N131" s="143">
        <v>1</v>
      </c>
      <c r="O131" s="144">
        <v>45000000</v>
      </c>
      <c r="P131" s="147">
        <f>O131</f>
        <v>45000000</v>
      </c>
      <c r="Q131" s="146"/>
    </row>
    <row r="132" spans="1:17" x14ac:dyDescent="0.25">
      <c r="A132" s="136"/>
      <c r="B132" s="148"/>
      <c r="C132" s="138" t="s">
        <v>174</v>
      </c>
      <c r="D132" s="139"/>
      <c r="E132" s="139"/>
      <c r="F132" s="138"/>
      <c r="G132" s="138"/>
      <c r="H132" s="140"/>
      <c r="I132" s="138">
        <v>1</v>
      </c>
      <c r="J132" s="141" t="s">
        <v>32</v>
      </c>
      <c r="K132" s="140"/>
      <c r="L132" s="142"/>
      <c r="M132" s="141"/>
      <c r="N132" s="143">
        <v>1</v>
      </c>
      <c r="O132" s="144">
        <v>45000000</v>
      </c>
      <c r="P132" s="147">
        <f>O132</f>
        <v>45000000</v>
      </c>
      <c r="Q132" s="146"/>
    </row>
    <row r="133" spans="1:17" x14ac:dyDescent="0.25">
      <c r="A133" s="136"/>
      <c r="B133" s="148"/>
      <c r="C133" s="138" t="s">
        <v>143</v>
      </c>
      <c r="D133" s="139"/>
      <c r="E133" s="139"/>
      <c r="F133" s="138"/>
      <c r="G133" s="138"/>
      <c r="H133" s="140"/>
      <c r="I133" s="138">
        <v>1</v>
      </c>
      <c r="J133" s="141" t="s">
        <v>32</v>
      </c>
      <c r="K133" s="140"/>
      <c r="L133" s="142"/>
      <c r="M133" s="141"/>
      <c r="N133" s="143">
        <v>1</v>
      </c>
      <c r="O133" s="144">
        <v>45000000</v>
      </c>
      <c r="P133" s="147">
        <f>O133</f>
        <v>45000000</v>
      </c>
      <c r="Q133" s="146"/>
    </row>
    <row r="134" spans="1:17" x14ac:dyDescent="0.25">
      <c r="A134" s="37"/>
      <c r="B134" s="44"/>
      <c r="C134" s="45"/>
      <c r="D134" s="46"/>
      <c r="E134" s="46"/>
      <c r="F134" s="45"/>
      <c r="G134" s="45"/>
      <c r="H134" s="47"/>
      <c r="I134" s="45"/>
      <c r="J134" s="48"/>
      <c r="K134" s="47"/>
      <c r="L134" s="49"/>
      <c r="M134" s="48"/>
      <c r="N134" s="50"/>
      <c r="O134" s="43"/>
      <c r="P134" s="51"/>
      <c r="Q134" s="107"/>
    </row>
    <row r="135" spans="1:17" ht="18" x14ac:dyDescent="0.25">
      <c r="A135" s="37" t="s">
        <v>50</v>
      </c>
      <c r="B135" s="38" t="s">
        <v>144</v>
      </c>
      <c r="C135" s="45"/>
      <c r="D135" s="46"/>
      <c r="E135" s="46"/>
      <c r="F135" s="45"/>
      <c r="G135" s="45"/>
      <c r="H135" s="47"/>
      <c r="I135" s="45"/>
      <c r="J135" s="48"/>
      <c r="K135" s="47"/>
      <c r="L135" s="49"/>
      <c r="M135" s="48"/>
      <c r="N135" s="50"/>
      <c r="O135" s="43"/>
      <c r="P135" s="39">
        <f>P136+P138+P143+P146</f>
        <v>22870000</v>
      </c>
      <c r="Q135" s="107"/>
    </row>
    <row r="136" spans="1:17" x14ac:dyDescent="0.25">
      <c r="A136" s="37">
        <v>521114</v>
      </c>
      <c r="B136" s="38" t="s">
        <v>35</v>
      </c>
      <c r="C136" s="2"/>
      <c r="D136" s="24"/>
      <c r="E136" s="24"/>
      <c r="N136" s="24"/>
      <c r="O136" s="33"/>
      <c r="P136" s="34">
        <f>SUM(P137)</f>
        <v>100000</v>
      </c>
      <c r="Q136" s="107"/>
    </row>
    <row r="137" spans="1:17" x14ac:dyDescent="0.25">
      <c r="A137" s="52"/>
      <c r="B137" s="44"/>
      <c r="C137" s="45" t="s">
        <v>36</v>
      </c>
      <c r="D137" s="46"/>
      <c r="E137" s="46"/>
      <c r="F137" s="45"/>
      <c r="G137" s="45"/>
      <c r="H137" s="47"/>
      <c r="I137" s="45">
        <v>1</v>
      </c>
      <c r="J137" s="48" t="s">
        <v>32</v>
      </c>
      <c r="K137" s="47"/>
      <c r="L137" s="49"/>
      <c r="M137" s="48"/>
      <c r="N137" s="50">
        <f>I137</f>
        <v>1</v>
      </c>
      <c r="O137" s="43">
        <v>100000</v>
      </c>
      <c r="P137" s="51">
        <f>O137*N137</f>
        <v>100000</v>
      </c>
      <c r="Q137" s="107"/>
    </row>
    <row r="138" spans="1:17" x14ac:dyDescent="0.25">
      <c r="A138" s="37">
        <v>521211</v>
      </c>
      <c r="B138" s="40" t="s">
        <v>28</v>
      </c>
      <c r="C138" s="1"/>
      <c r="D138" s="32"/>
      <c r="E138" s="32"/>
      <c r="F138" s="1"/>
      <c r="G138" s="1"/>
      <c r="H138" s="1"/>
      <c r="I138" s="1"/>
      <c r="J138" s="2"/>
      <c r="K138" s="1"/>
      <c r="L138" s="41"/>
      <c r="M138" s="95"/>
      <c r="N138" s="42"/>
      <c r="O138" s="43"/>
      <c r="P138" s="34">
        <f>SUM(P139:P142)</f>
        <v>5920000</v>
      </c>
      <c r="Q138" s="107"/>
    </row>
    <row r="139" spans="1:17" x14ac:dyDescent="0.25">
      <c r="A139" s="37"/>
      <c r="B139" s="38"/>
      <c r="C139" s="45" t="s">
        <v>37</v>
      </c>
      <c r="D139" s="46"/>
      <c r="E139" s="46"/>
      <c r="F139" s="45"/>
      <c r="G139" s="45"/>
      <c r="H139" s="47"/>
      <c r="I139" s="45">
        <v>1</v>
      </c>
      <c r="J139" s="48" t="s">
        <v>32</v>
      </c>
      <c r="K139" s="47"/>
      <c r="L139" s="49"/>
      <c r="M139" s="48"/>
      <c r="N139" s="50">
        <f>I139</f>
        <v>1</v>
      </c>
      <c r="O139" s="43">
        <v>1000000</v>
      </c>
      <c r="P139" s="51">
        <f>O139*N139</f>
        <v>1000000</v>
      </c>
      <c r="Q139" s="107"/>
    </row>
    <row r="140" spans="1:17" x14ac:dyDescent="0.25">
      <c r="A140" s="37"/>
      <c r="B140" s="38"/>
      <c r="C140" s="45" t="s">
        <v>38</v>
      </c>
      <c r="D140" s="46"/>
      <c r="E140" s="46"/>
      <c r="F140" s="45"/>
      <c r="G140" s="45"/>
      <c r="H140" s="47"/>
      <c r="I140" s="45">
        <v>1</v>
      </c>
      <c r="J140" s="48" t="s">
        <v>32</v>
      </c>
      <c r="K140" s="47"/>
      <c r="L140" s="49"/>
      <c r="M140" s="48"/>
      <c r="N140" s="50">
        <f>I140</f>
        <v>1</v>
      </c>
      <c r="O140" s="43">
        <v>1000000</v>
      </c>
      <c r="P140" s="51">
        <f>O140*N140</f>
        <v>1000000</v>
      </c>
      <c r="Q140" s="107"/>
    </row>
    <row r="141" spans="1:17" x14ac:dyDescent="0.25">
      <c r="A141" s="37"/>
      <c r="B141" s="38"/>
      <c r="C141" s="45" t="s">
        <v>39</v>
      </c>
      <c r="D141" s="46"/>
      <c r="E141" s="46"/>
      <c r="F141" s="45"/>
      <c r="G141" s="45"/>
      <c r="H141" s="47"/>
      <c r="I141" s="45">
        <v>1</v>
      </c>
      <c r="J141" s="48" t="s">
        <v>32</v>
      </c>
      <c r="K141" s="47"/>
      <c r="L141" s="49"/>
      <c r="M141" s="48"/>
      <c r="N141" s="50">
        <f>I141</f>
        <v>1</v>
      </c>
      <c r="O141" s="43">
        <v>2000000</v>
      </c>
      <c r="P141" s="51">
        <f>O141*N141</f>
        <v>2000000</v>
      </c>
      <c r="Q141" s="107"/>
    </row>
    <row r="142" spans="1:17" x14ac:dyDescent="0.25">
      <c r="A142" s="37"/>
      <c r="B142" s="44"/>
      <c r="C142" s="45" t="s">
        <v>29</v>
      </c>
      <c r="D142" s="46"/>
      <c r="E142" s="46"/>
      <c r="F142" s="45">
        <v>30</v>
      </c>
      <c r="G142" s="45" t="s">
        <v>30</v>
      </c>
      <c r="H142" s="47" t="s">
        <v>31</v>
      </c>
      <c r="I142" s="45">
        <v>1</v>
      </c>
      <c r="J142" s="48" t="s">
        <v>32</v>
      </c>
      <c r="K142" s="47" t="s">
        <v>31</v>
      </c>
      <c r="L142" s="49">
        <v>1</v>
      </c>
      <c r="M142" s="48" t="s">
        <v>33</v>
      </c>
      <c r="N142" s="50">
        <f>F142*I142</f>
        <v>30</v>
      </c>
      <c r="O142" s="43">
        <v>64000</v>
      </c>
      <c r="P142" s="51">
        <f>O142*N142</f>
        <v>1920000</v>
      </c>
      <c r="Q142" s="107"/>
    </row>
    <row r="143" spans="1:17" x14ac:dyDescent="0.25">
      <c r="A143" s="37">
        <v>522151</v>
      </c>
      <c r="B143" s="40" t="s">
        <v>40</v>
      </c>
      <c r="C143" s="1"/>
      <c r="D143" s="32"/>
      <c r="E143" s="32"/>
      <c r="F143" s="1"/>
      <c r="G143" s="1"/>
      <c r="H143" s="1"/>
      <c r="I143" s="2"/>
      <c r="J143" s="48"/>
      <c r="K143" s="47"/>
      <c r="L143" s="49"/>
      <c r="M143" s="48"/>
      <c r="N143" s="50"/>
      <c r="O143" s="53"/>
      <c r="P143" s="34">
        <f>SUM(P144:P145)</f>
        <v>7400000</v>
      </c>
      <c r="Q143" s="107"/>
    </row>
    <row r="144" spans="1:17" x14ac:dyDescent="0.25">
      <c r="A144" s="37"/>
      <c r="B144" s="44"/>
      <c r="C144" s="45" t="s">
        <v>41</v>
      </c>
      <c r="D144" s="46"/>
      <c r="E144" s="46"/>
      <c r="F144" s="45">
        <v>2</v>
      </c>
      <c r="G144" s="45" t="s">
        <v>30</v>
      </c>
      <c r="H144" s="47" t="s">
        <v>31</v>
      </c>
      <c r="I144" s="45">
        <v>2</v>
      </c>
      <c r="J144" s="48" t="s">
        <v>42</v>
      </c>
      <c r="K144" s="47" t="s">
        <v>31</v>
      </c>
      <c r="L144" s="49">
        <v>1</v>
      </c>
      <c r="M144" s="48" t="s">
        <v>32</v>
      </c>
      <c r="N144" s="50">
        <f>L144*I144*F144</f>
        <v>4</v>
      </c>
      <c r="O144" s="53">
        <v>1500000</v>
      </c>
      <c r="P144" s="54">
        <f>O144*N144</f>
        <v>6000000</v>
      </c>
      <c r="Q144" s="107"/>
    </row>
    <row r="145" spans="1:18" x14ac:dyDescent="0.25">
      <c r="A145" s="37"/>
      <c r="B145" s="44"/>
      <c r="C145" s="45" t="s">
        <v>43</v>
      </c>
      <c r="D145" s="46"/>
      <c r="E145" s="46"/>
      <c r="F145" s="45">
        <v>1</v>
      </c>
      <c r="G145" s="45" t="s">
        <v>30</v>
      </c>
      <c r="H145" s="47" t="s">
        <v>31</v>
      </c>
      <c r="I145" s="45">
        <v>2</v>
      </c>
      <c r="J145" s="48" t="s">
        <v>42</v>
      </c>
      <c r="K145" s="47" t="s">
        <v>31</v>
      </c>
      <c r="L145" s="49">
        <v>1</v>
      </c>
      <c r="M145" s="48" t="s">
        <v>32</v>
      </c>
      <c r="N145" s="50">
        <f t="shared" ref="N145" si="11">L145*I145*F145</f>
        <v>2</v>
      </c>
      <c r="O145" s="53">
        <v>700000</v>
      </c>
      <c r="P145" s="54">
        <f>O145*N145</f>
        <v>1400000</v>
      </c>
      <c r="Q145" s="107"/>
    </row>
    <row r="146" spans="1:18" x14ac:dyDescent="0.25">
      <c r="A146" s="31" t="s">
        <v>44</v>
      </c>
      <c r="B146" s="56" t="s">
        <v>45</v>
      </c>
      <c r="C146" s="57"/>
      <c r="D146" s="58"/>
      <c r="E146" s="58"/>
      <c r="F146" s="57"/>
      <c r="G146" s="57"/>
      <c r="H146" s="57"/>
      <c r="I146" s="57"/>
      <c r="J146" s="57"/>
      <c r="K146" s="57"/>
      <c r="L146" s="59"/>
      <c r="M146" s="60"/>
      <c r="N146" s="50"/>
      <c r="O146" s="107"/>
      <c r="P146" s="62">
        <f>SUM(P147:P148)</f>
        <v>9450000</v>
      </c>
      <c r="Q146" s="107"/>
    </row>
    <row r="147" spans="1:18" x14ac:dyDescent="0.25">
      <c r="A147" s="37"/>
      <c r="B147" s="44"/>
      <c r="C147" s="45" t="s">
        <v>145</v>
      </c>
      <c r="D147" s="46"/>
      <c r="E147" s="46"/>
      <c r="F147" s="45">
        <v>3</v>
      </c>
      <c r="G147" s="45" t="s">
        <v>30</v>
      </c>
      <c r="H147" s="47" t="s">
        <v>31</v>
      </c>
      <c r="I147" s="45">
        <v>1</v>
      </c>
      <c r="J147" s="48" t="s">
        <v>47</v>
      </c>
      <c r="K147" s="47" t="s">
        <v>31</v>
      </c>
      <c r="L147" s="49">
        <v>1</v>
      </c>
      <c r="M147" s="48" t="s">
        <v>48</v>
      </c>
      <c r="N147" s="50">
        <f>F147*I147*L147</f>
        <v>3</v>
      </c>
      <c r="O147" s="53">
        <v>150000</v>
      </c>
      <c r="P147" s="51">
        <f>O147*N147</f>
        <v>450000</v>
      </c>
      <c r="Q147" s="107"/>
    </row>
    <row r="148" spans="1:18" x14ac:dyDescent="0.25">
      <c r="A148" s="37"/>
      <c r="B148" s="44"/>
      <c r="C148" s="45" t="s">
        <v>142</v>
      </c>
      <c r="D148" s="46"/>
      <c r="E148" s="46"/>
      <c r="F148" s="45">
        <v>30</v>
      </c>
      <c r="G148" s="45" t="s">
        <v>30</v>
      </c>
      <c r="H148" s="47" t="s">
        <v>31</v>
      </c>
      <c r="I148" s="45">
        <v>1</v>
      </c>
      <c r="J148" s="48" t="s">
        <v>33</v>
      </c>
      <c r="K148" s="47" t="s">
        <v>31</v>
      </c>
      <c r="L148" s="49">
        <v>1</v>
      </c>
      <c r="M148" s="48" t="s">
        <v>48</v>
      </c>
      <c r="N148" s="50">
        <f>F148*I148*L148</f>
        <v>30</v>
      </c>
      <c r="O148" s="53">
        <v>300000</v>
      </c>
      <c r="P148" s="51">
        <f>O148*N148</f>
        <v>9000000</v>
      </c>
      <c r="Q148" s="107"/>
    </row>
    <row r="149" spans="1:18" x14ac:dyDescent="0.25">
      <c r="A149" s="37"/>
      <c r="B149" s="44"/>
      <c r="C149" s="45"/>
      <c r="D149" s="46"/>
      <c r="E149" s="46"/>
      <c r="F149" s="45"/>
      <c r="G149" s="45"/>
      <c r="H149" s="47"/>
      <c r="I149" s="45"/>
      <c r="J149" s="48"/>
      <c r="K149" s="47"/>
      <c r="L149" s="49"/>
      <c r="M149" s="48"/>
      <c r="N149" s="50"/>
      <c r="O149" s="53"/>
      <c r="P149" s="51"/>
      <c r="Q149" s="107"/>
    </row>
    <row r="150" spans="1:18" ht="18" x14ac:dyDescent="0.25">
      <c r="A150" s="37" t="s">
        <v>116</v>
      </c>
      <c r="B150" s="38" t="s">
        <v>51</v>
      </c>
      <c r="C150" s="45"/>
      <c r="D150" s="46"/>
      <c r="E150" s="46"/>
      <c r="F150" s="45"/>
      <c r="G150" s="45"/>
      <c r="H150" s="47"/>
      <c r="I150" s="45"/>
      <c r="J150" s="48"/>
      <c r="K150" s="47"/>
      <c r="L150" s="49"/>
      <c r="M150" s="48"/>
      <c r="N150" s="50"/>
      <c r="O150" s="43"/>
      <c r="P150" s="39">
        <f>P151</f>
        <v>4280000</v>
      </c>
      <c r="Q150" s="107"/>
    </row>
    <row r="151" spans="1:18" x14ac:dyDescent="0.25">
      <c r="A151" s="37">
        <v>521211</v>
      </c>
      <c r="B151" s="40" t="s">
        <v>28</v>
      </c>
      <c r="C151" s="1"/>
      <c r="D151" s="32"/>
      <c r="E151" s="32"/>
      <c r="F151" s="1"/>
      <c r="G151" s="1"/>
      <c r="H151" s="1"/>
      <c r="I151" s="1"/>
      <c r="J151" s="2"/>
      <c r="K151" s="1"/>
      <c r="L151" s="41"/>
      <c r="M151" s="95"/>
      <c r="N151" s="42"/>
      <c r="O151" s="43"/>
      <c r="P151" s="34">
        <f>SUM(P152:P155)</f>
        <v>4280000</v>
      </c>
      <c r="Q151" s="107"/>
    </row>
    <row r="152" spans="1:18" x14ac:dyDescent="0.25">
      <c r="A152" s="37"/>
      <c r="B152" s="38"/>
      <c r="C152" s="45" t="s">
        <v>37</v>
      </c>
      <c r="D152" s="46"/>
      <c r="E152" s="46"/>
      <c r="F152" s="45"/>
      <c r="G152" s="45"/>
      <c r="H152" s="47"/>
      <c r="I152" s="45">
        <v>1</v>
      </c>
      <c r="J152" s="48" t="s">
        <v>32</v>
      </c>
      <c r="K152" s="47"/>
      <c r="L152" s="49"/>
      <c r="M152" s="48"/>
      <c r="N152" s="50">
        <f>I152</f>
        <v>1</v>
      </c>
      <c r="O152" s="43">
        <v>500000</v>
      </c>
      <c r="P152" s="51">
        <f>O152*N152</f>
        <v>500000</v>
      </c>
      <c r="Q152" s="107"/>
    </row>
    <row r="153" spans="1:18" x14ac:dyDescent="0.25">
      <c r="A153" s="37"/>
      <c r="B153" s="38"/>
      <c r="C153" s="45" t="s">
        <v>38</v>
      </c>
      <c r="D153" s="46"/>
      <c r="E153" s="46"/>
      <c r="F153" s="45"/>
      <c r="G153" s="45"/>
      <c r="H153" s="47"/>
      <c r="I153" s="45">
        <v>1</v>
      </c>
      <c r="J153" s="48" t="s">
        <v>32</v>
      </c>
      <c r="K153" s="47"/>
      <c r="L153" s="49"/>
      <c r="M153" s="48"/>
      <c r="N153" s="50">
        <f t="shared" ref="N153:N154" si="12">I153</f>
        <v>1</v>
      </c>
      <c r="O153" s="43">
        <v>500000</v>
      </c>
      <c r="P153" s="51">
        <f>O153*N153</f>
        <v>500000</v>
      </c>
      <c r="Q153" s="107"/>
    </row>
    <row r="154" spans="1:18" x14ac:dyDescent="0.25">
      <c r="A154" s="37"/>
      <c r="B154" s="38"/>
      <c r="C154" s="45" t="s">
        <v>39</v>
      </c>
      <c r="D154" s="46"/>
      <c r="E154" s="46"/>
      <c r="F154" s="45"/>
      <c r="G154" s="45"/>
      <c r="H154" s="47"/>
      <c r="I154" s="45">
        <v>1</v>
      </c>
      <c r="J154" s="48" t="s">
        <v>32</v>
      </c>
      <c r="K154" s="47"/>
      <c r="L154" s="49"/>
      <c r="M154" s="48"/>
      <c r="N154" s="50">
        <f t="shared" si="12"/>
        <v>1</v>
      </c>
      <c r="O154" s="43">
        <v>2000000</v>
      </c>
      <c r="P154" s="51">
        <f>O154*N154</f>
        <v>2000000</v>
      </c>
      <c r="Q154" s="107"/>
    </row>
    <row r="155" spans="1:18" x14ac:dyDescent="0.25">
      <c r="A155" s="37"/>
      <c r="B155" s="44"/>
      <c r="C155" s="45" t="s">
        <v>29</v>
      </c>
      <c r="D155" s="46"/>
      <c r="E155" s="46"/>
      <c r="F155" s="45">
        <v>20</v>
      </c>
      <c r="G155" s="45" t="s">
        <v>30</v>
      </c>
      <c r="H155" s="47" t="s">
        <v>31</v>
      </c>
      <c r="I155" s="45">
        <v>1</v>
      </c>
      <c r="J155" s="48" t="s">
        <v>32</v>
      </c>
      <c r="K155" s="47" t="s">
        <v>31</v>
      </c>
      <c r="L155" s="49">
        <v>1</v>
      </c>
      <c r="M155" s="48" t="s">
        <v>33</v>
      </c>
      <c r="N155" s="50">
        <f>F155*I155</f>
        <v>20</v>
      </c>
      <c r="O155" s="43">
        <v>64000</v>
      </c>
      <c r="P155" s="51">
        <f>O155*N155</f>
        <v>1280000</v>
      </c>
      <c r="Q155" s="107"/>
    </row>
    <row r="156" spans="1:18" x14ac:dyDescent="0.25">
      <c r="A156" s="24"/>
      <c r="B156" s="38"/>
      <c r="C156" s="45"/>
      <c r="D156" s="46"/>
      <c r="E156" s="46"/>
      <c r="F156" s="45"/>
      <c r="G156" s="45"/>
      <c r="H156" s="47"/>
      <c r="I156" s="45"/>
      <c r="J156" s="48"/>
      <c r="K156" s="47"/>
      <c r="L156" s="49"/>
      <c r="M156" s="48"/>
      <c r="N156" s="50"/>
      <c r="O156" s="43"/>
      <c r="P156" s="51"/>
      <c r="Q156" s="107"/>
    </row>
    <row r="157" spans="1:18" ht="47.25" customHeight="1" x14ac:dyDescent="0.25">
      <c r="A157" s="108" t="s">
        <v>57</v>
      </c>
      <c r="B157" s="149" t="s">
        <v>58</v>
      </c>
      <c r="C157" s="150"/>
      <c r="D157" s="116"/>
      <c r="E157" s="109" t="s">
        <v>25</v>
      </c>
      <c r="F157" s="117"/>
      <c r="G157" s="117"/>
      <c r="H157" s="118"/>
      <c r="I157" s="117"/>
      <c r="J157" s="119"/>
      <c r="K157" s="118"/>
      <c r="L157" s="120"/>
      <c r="M157" s="119"/>
      <c r="N157" s="121"/>
      <c r="O157" s="122"/>
      <c r="P157" s="114">
        <f>P159+P193</f>
        <v>409490000</v>
      </c>
      <c r="Q157" s="115"/>
    </row>
    <row r="158" spans="1:18" x14ac:dyDescent="0.25">
      <c r="A158" s="31"/>
      <c r="B158" s="35"/>
      <c r="C158" s="36"/>
      <c r="D158" s="46"/>
      <c r="E158" s="32"/>
      <c r="F158" s="45"/>
      <c r="G158" s="45"/>
      <c r="H158" s="47"/>
      <c r="I158" s="45"/>
      <c r="J158" s="48"/>
      <c r="K158" s="47"/>
      <c r="L158" s="49"/>
      <c r="M158" s="48"/>
      <c r="N158" s="50"/>
      <c r="O158" s="53"/>
      <c r="P158" s="34"/>
      <c r="Q158" s="61"/>
    </row>
    <row r="159" spans="1:18" ht="18" x14ac:dyDescent="0.25">
      <c r="A159" s="37" t="s">
        <v>26</v>
      </c>
      <c r="B159" s="38" t="s">
        <v>59</v>
      </c>
      <c r="C159" s="45"/>
      <c r="D159" s="46"/>
      <c r="E159" s="46"/>
      <c r="F159" s="45"/>
      <c r="G159" s="45"/>
      <c r="H159" s="47"/>
      <c r="I159" s="45"/>
      <c r="J159" s="48"/>
      <c r="K159" s="47"/>
      <c r="L159" s="49"/>
      <c r="M159" s="48"/>
      <c r="N159" s="50"/>
      <c r="O159" s="53"/>
      <c r="P159" s="39">
        <f>P162+P167+P170+P174+P188+P160</f>
        <v>405210000</v>
      </c>
      <c r="Q159" s="61"/>
    </row>
    <row r="160" spans="1:18" x14ac:dyDescent="0.25">
      <c r="A160" s="37">
        <v>521114</v>
      </c>
      <c r="B160" s="38" t="s">
        <v>35</v>
      </c>
      <c r="C160" s="2"/>
      <c r="D160" s="24"/>
      <c r="E160" s="24"/>
      <c r="N160" s="24"/>
      <c r="O160" s="33"/>
      <c r="P160" s="34">
        <f>SUM(P161)</f>
        <v>750000</v>
      </c>
      <c r="Q160" s="61"/>
      <c r="R160" s="82"/>
    </row>
    <row r="161" spans="1:18" x14ac:dyDescent="0.25">
      <c r="A161" s="52"/>
      <c r="B161" s="44"/>
      <c r="C161" s="45" t="s">
        <v>36</v>
      </c>
      <c r="D161" s="46"/>
      <c r="E161" s="46"/>
      <c r="F161" s="45"/>
      <c r="G161" s="45"/>
      <c r="H161" s="47"/>
      <c r="I161" s="45">
        <v>3</v>
      </c>
      <c r="J161" s="48" t="s">
        <v>32</v>
      </c>
      <c r="K161" s="47"/>
      <c r="L161" s="49"/>
      <c r="M161" s="48"/>
      <c r="N161" s="50">
        <f>I161</f>
        <v>3</v>
      </c>
      <c r="O161" s="43">
        <v>250000</v>
      </c>
      <c r="P161" s="51">
        <f>O161*N161</f>
        <v>750000</v>
      </c>
      <c r="Q161" s="61"/>
      <c r="R161" s="82"/>
    </row>
    <row r="162" spans="1:18" ht="15.75" customHeight="1" x14ac:dyDescent="0.25">
      <c r="A162" s="37">
        <v>521211</v>
      </c>
      <c r="B162" s="40" t="s">
        <v>28</v>
      </c>
      <c r="C162" s="1"/>
      <c r="D162" s="32"/>
      <c r="E162" s="32"/>
      <c r="F162" s="1"/>
      <c r="G162" s="1"/>
      <c r="H162" s="1"/>
      <c r="I162" s="1"/>
      <c r="J162" s="2"/>
      <c r="K162" s="1"/>
      <c r="L162" s="41"/>
      <c r="M162" s="36"/>
      <c r="N162" s="42"/>
      <c r="O162" s="43"/>
      <c r="P162" s="34">
        <f>SUM(P163:P166)</f>
        <v>52500000</v>
      </c>
      <c r="Q162" s="61"/>
    </row>
    <row r="163" spans="1:18" x14ac:dyDescent="0.25">
      <c r="A163" s="37"/>
      <c r="B163" s="38"/>
      <c r="C163" s="45" t="s">
        <v>37</v>
      </c>
      <c r="D163" s="46"/>
      <c r="E163" s="46"/>
      <c r="F163" s="45"/>
      <c r="G163" s="45"/>
      <c r="H163" s="47"/>
      <c r="I163" s="45">
        <v>3</v>
      </c>
      <c r="J163" s="48" t="s">
        <v>32</v>
      </c>
      <c r="K163" s="47"/>
      <c r="L163" s="49"/>
      <c r="M163" s="48"/>
      <c r="N163" s="50">
        <f>I163</f>
        <v>3</v>
      </c>
      <c r="O163" s="43">
        <v>1000000</v>
      </c>
      <c r="P163" s="51">
        <f>O163*N163</f>
        <v>3000000</v>
      </c>
      <c r="Q163" s="61"/>
    </row>
    <row r="164" spans="1:18" x14ac:dyDescent="0.25">
      <c r="A164" s="37"/>
      <c r="B164" s="38"/>
      <c r="C164" s="45" t="s">
        <v>38</v>
      </c>
      <c r="D164" s="46"/>
      <c r="E164" s="46"/>
      <c r="F164" s="45"/>
      <c r="G164" s="45"/>
      <c r="H164" s="47"/>
      <c r="I164" s="45">
        <v>3</v>
      </c>
      <c r="J164" s="48" t="s">
        <v>32</v>
      </c>
      <c r="K164" s="47"/>
      <c r="L164" s="49"/>
      <c r="M164" s="48"/>
      <c r="N164" s="50">
        <f t="shared" ref="N164:N165" si="13">I164</f>
        <v>3</v>
      </c>
      <c r="O164" s="43">
        <v>1000000</v>
      </c>
      <c r="P164" s="51">
        <f>O164*N164</f>
        <v>3000000</v>
      </c>
      <c r="Q164" s="61"/>
    </row>
    <row r="165" spans="1:18" x14ac:dyDescent="0.25">
      <c r="A165" s="37"/>
      <c r="B165" s="38"/>
      <c r="C165" s="45" t="s">
        <v>39</v>
      </c>
      <c r="D165" s="46"/>
      <c r="E165" s="46"/>
      <c r="F165" s="45"/>
      <c r="G165" s="45"/>
      <c r="H165" s="47"/>
      <c r="I165" s="45">
        <v>3</v>
      </c>
      <c r="J165" s="48" t="s">
        <v>32</v>
      </c>
      <c r="K165" s="47"/>
      <c r="L165" s="49"/>
      <c r="M165" s="48"/>
      <c r="N165" s="50">
        <f t="shared" si="13"/>
        <v>3</v>
      </c>
      <c r="O165" s="43">
        <v>2000000</v>
      </c>
      <c r="P165" s="51">
        <f>O165*N165</f>
        <v>6000000</v>
      </c>
      <c r="Q165" s="61"/>
    </row>
    <row r="166" spans="1:18" x14ac:dyDescent="0.25">
      <c r="A166" s="37"/>
      <c r="B166" s="44"/>
      <c r="C166" s="45" t="s">
        <v>29</v>
      </c>
      <c r="D166" s="46"/>
      <c r="E166" s="46"/>
      <c r="F166" s="45">
        <v>25</v>
      </c>
      <c r="G166" s="45" t="s">
        <v>30</v>
      </c>
      <c r="H166" s="47" t="s">
        <v>31</v>
      </c>
      <c r="I166" s="45">
        <v>27</v>
      </c>
      <c r="J166" s="48" t="s">
        <v>32</v>
      </c>
      <c r="K166" s="47" t="s">
        <v>31</v>
      </c>
      <c r="L166" s="49">
        <v>1</v>
      </c>
      <c r="M166" s="48" t="s">
        <v>33</v>
      </c>
      <c r="N166" s="50">
        <f>F166*I166</f>
        <v>675</v>
      </c>
      <c r="O166" s="43">
        <v>60000</v>
      </c>
      <c r="P166" s="51">
        <f>O166*N166</f>
        <v>40500000</v>
      </c>
      <c r="Q166" s="61"/>
    </row>
    <row r="167" spans="1:18" x14ac:dyDescent="0.25">
      <c r="A167" s="37">
        <v>522151</v>
      </c>
      <c r="B167" s="40" t="s">
        <v>40</v>
      </c>
      <c r="C167" s="1"/>
      <c r="D167" s="32"/>
      <c r="E167" s="32"/>
      <c r="F167" s="1"/>
      <c r="G167" s="1"/>
      <c r="H167" s="1"/>
      <c r="I167" s="2"/>
      <c r="J167" s="48"/>
      <c r="K167" s="47"/>
      <c r="L167" s="49"/>
      <c r="M167" s="48"/>
      <c r="N167" s="50"/>
      <c r="O167" s="53"/>
      <c r="P167" s="34">
        <f>SUM(P168:P169)</f>
        <v>112000000</v>
      </c>
      <c r="Q167" s="61"/>
    </row>
    <row r="168" spans="1:18" x14ac:dyDescent="0.25">
      <c r="A168" s="37"/>
      <c r="B168" s="44"/>
      <c r="C168" s="45" t="s">
        <v>41</v>
      </c>
      <c r="D168" s="46"/>
      <c r="E168" s="46"/>
      <c r="F168" s="45">
        <v>2</v>
      </c>
      <c r="G168" s="45" t="s">
        <v>30</v>
      </c>
      <c r="H168" s="47" t="s">
        <v>31</v>
      </c>
      <c r="I168" s="45">
        <v>2</v>
      </c>
      <c r="J168" s="48" t="s">
        <v>42</v>
      </c>
      <c r="K168" s="47" t="s">
        <v>31</v>
      </c>
      <c r="L168" s="49">
        <v>16</v>
      </c>
      <c r="M168" s="48" t="s">
        <v>32</v>
      </c>
      <c r="N168" s="50">
        <f t="shared" ref="N168:N169" si="14">L168*I168*F168</f>
        <v>64</v>
      </c>
      <c r="O168" s="53">
        <v>1400000</v>
      </c>
      <c r="P168" s="54">
        <f>O168*N168</f>
        <v>89600000</v>
      </c>
      <c r="Q168" s="61"/>
    </row>
    <row r="169" spans="1:18" x14ac:dyDescent="0.25">
      <c r="A169" s="37"/>
      <c r="B169" s="44"/>
      <c r="C169" s="45" t="s">
        <v>43</v>
      </c>
      <c r="D169" s="46"/>
      <c r="E169" s="46"/>
      <c r="F169" s="45">
        <v>1</v>
      </c>
      <c r="G169" s="45" t="s">
        <v>30</v>
      </c>
      <c r="H169" s="47" t="s">
        <v>31</v>
      </c>
      <c r="I169" s="45">
        <v>2</v>
      </c>
      <c r="J169" s="48" t="s">
        <v>42</v>
      </c>
      <c r="K169" s="47" t="s">
        <v>31</v>
      </c>
      <c r="L169" s="49">
        <v>16</v>
      </c>
      <c r="M169" s="48" t="s">
        <v>32</v>
      </c>
      <c r="N169" s="50">
        <f t="shared" si="14"/>
        <v>32</v>
      </c>
      <c r="O169" s="53">
        <v>700000</v>
      </c>
      <c r="P169" s="54">
        <f>O169*N169</f>
        <v>22400000</v>
      </c>
      <c r="Q169" s="61"/>
    </row>
    <row r="170" spans="1:18" x14ac:dyDescent="0.25">
      <c r="A170" s="37">
        <v>524111</v>
      </c>
      <c r="B170" s="38" t="s">
        <v>60</v>
      </c>
      <c r="C170" s="10"/>
      <c r="D170" s="64"/>
      <c r="E170" s="64"/>
      <c r="G170" s="10"/>
      <c r="H170" s="10"/>
      <c r="K170" s="11"/>
      <c r="L170" s="49"/>
      <c r="M170" s="48"/>
      <c r="N170" s="50"/>
      <c r="O170" s="53"/>
      <c r="P170" s="34">
        <f>SUM(P171:P173)</f>
        <v>71880000</v>
      </c>
      <c r="Q170" s="61"/>
    </row>
    <row r="171" spans="1:18" x14ac:dyDescent="0.25">
      <c r="A171" s="37"/>
      <c r="B171" s="44"/>
      <c r="C171" s="10" t="s">
        <v>61</v>
      </c>
      <c r="D171" s="64"/>
      <c r="E171" s="64"/>
      <c r="F171" s="9">
        <v>2</v>
      </c>
      <c r="G171" s="9" t="s">
        <v>30</v>
      </c>
      <c r="H171" s="10" t="s">
        <v>31</v>
      </c>
      <c r="I171" s="12">
        <v>1</v>
      </c>
      <c r="J171" s="10" t="s">
        <v>47</v>
      </c>
      <c r="K171" s="11" t="s">
        <v>31</v>
      </c>
      <c r="L171" s="12">
        <v>6</v>
      </c>
      <c r="M171" s="10" t="s">
        <v>48</v>
      </c>
      <c r="N171" s="50">
        <f>L171*I171*F171</f>
        <v>12</v>
      </c>
      <c r="O171" s="53">
        <v>3500000</v>
      </c>
      <c r="P171" s="54">
        <f>O171*N171</f>
        <v>42000000</v>
      </c>
      <c r="Q171" s="61"/>
    </row>
    <row r="172" spans="1:18" x14ac:dyDescent="0.25">
      <c r="A172" s="37"/>
      <c r="B172" s="44"/>
      <c r="C172" s="10" t="s">
        <v>62</v>
      </c>
      <c r="D172" s="64"/>
      <c r="E172" s="64"/>
      <c r="F172" s="9">
        <v>2</v>
      </c>
      <c r="G172" s="9" t="s">
        <v>30</v>
      </c>
      <c r="H172" s="10" t="s">
        <v>31</v>
      </c>
      <c r="I172" s="12">
        <v>3</v>
      </c>
      <c r="J172" s="10" t="s">
        <v>33</v>
      </c>
      <c r="K172" s="11" t="s">
        <v>31</v>
      </c>
      <c r="L172" s="12">
        <v>6</v>
      </c>
      <c r="M172" s="10" t="s">
        <v>48</v>
      </c>
      <c r="N172" s="50">
        <f>L172*I172*F172</f>
        <v>36</v>
      </c>
      <c r="O172" s="53">
        <v>430000</v>
      </c>
      <c r="P172" s="54">
        <f>O172*N172</f>
        <v>15480000</v>
      </c>
      <c r="Q172" s="61"/>
    </row>
    <row r="173" spans="1:18" x14ac:dyDescent="0.25">
      <c r="A173" s="37"/>
      <c r="B173" s="44"/>
      <c r="C173" s="45" t="s">
        <v>63</v>
      </c>
      <c r="D173" s="46"/>
      <c r="E173" s="46"/>
      <c r="F173" s="45">
        <v>2</v>
      </c>
      <c r="G173" s="45" t="s">
        <v>30</v>
      </c>
      <c r="H173" s="47" t="s">
        <v>31</v>
      </c>
      <c r="I173" s="45">
        <v>2</v>
      </c>
      <c r="J173" s="48" t="s">
        <v>33</v>
      </c>
      <c r="K173" s="47" t="s">
        <v>31</v>
      </c>
      <c r="L173" s="49">
        <v>6</v>
      </c>
      <c r="M173" s="48" t="s">
        <v>48</v>
      </c>
      <c r="N173" s="50">
        <f>L173*I173*F173</f>
        <v>24</v>
      </c>
      <c r="O173" s="53">
        <v>600000</v>
      </c>
      <c r="P173" s="54">
        <f>O173*N173</f>
        <v>14400000</v>
      </c>
      <c r="Q173" s="61"/>
    </row>
    <row r="174" spans="1:18" x14ac:dyDescent="0.25">
      <c r="A174" s="31" t="s">
        <v>44</v>
      </c>
      <c r="B174" s="56" t="s">
        <v>45</v>
      </c>
      <c r="C174" s="57"/>
      <c r="D174" s="58"/>
      <c r="E174" s="58"/>
      <c r="F174" s="45"/>
      <c r="G174" s="45"/>
      <c r="H174" s="47"/>
      <c r="I174" s="45"/>
      <c r="J174" s="48"/>
      <c r="K174" s="47"/>
      <c r="L174" s="49"/>
      <c r="M174" s="48"/>
      <c r="N174" s="50"/>
      <c r="O174" s="53"/>
      <c r="P174" s="34">
        <f>SUM(P175:P187)</f>
        <v>159720000</v>
      </c>
      <c r="Q174" s="61"/>
    </row>
    <row r="175" spans="1:18" x14ac:dyDescent="0.25">
      <c r="A175" s="37"/>
      <c r="B175" s="44"/>
      <c r="C175" s="45" t="s">
        <v>64</v>
      </c>
      <c r="D175" s="46"/>
      <c r="E175" s="46"/>
      <c r="F175" s="45">
        <v>10</v>
      </c>
      <c r="G175" s="45" t="s">
        <v>30</v>
      </c>
      <c r="H175" s="47" t="s">
        <v>31</v>
      </c>
      <c r="I175" s="45">
        <v>1</v>
      </c>
      <c r="J175" s="48" t="s">
        <v>47</v>
      </c>
      <c r="K175" s="47" t="s">
        <v>31</v>
      </c>
      <c r="L175" s="49">
        <v>20</v>
      </c>
      <c r="M175" s="48" t="s">
        <v>48</v>
      </c>
      <c r="N175" s="50">
        <f>F175*I175*L175</f>
        <v>200</v>
      </c>
      <c r="O175" s="53">
        <v>150000</v>
      </c>
      <c r="P175" s="51">
        <f>O175*N175</f>
        <v>30000000</v>
      </c>
      <c r="Q175" s="61"/>
    </row>
    <row r="176" spans="1:18" x14ac:dyDescent="0.25">
      <c r="A176" s="37"/>
      <c r="B176" s="44"/>
      <c r="C176" s="65" t="s">
        <v>65</v>
      </c>
      <c r="D176" s="66"/>
      <c r="E176" s="66"/>
      <c r="F176" s="45"/>
      <c r="G176" s="45"/>
      <c r="H176" s="47"/>
      <c r="I176" s="45"/>
      <c r="J176" s="48"/>
      <c r="K176" s="47"/>
      <c r="L176" s="49"/>
      <c r="M176" s="48"/>
      <c r="N176" s="50"/>
      <c r="O176" s="53"/>
      <c r="P176" s="51"/>
      <c r="Q176" s="61"/>
    </row>
    <row r="177" spans="1:17" x14ac:dyDescent="0.25">
      <c r="A177" s="37"/>
      <c r="B177" s="44"/>
      <c r="C177" s="45" t="s">
        <v>55</v>
      </c>
      <c r="D177" s="46"/>
      <c r="E177" s="46"/>
      <c r="F177" s="45">
        <v>28</v>
      </c>
      <c r="G177" s="45" t="s">
        <v>30</v>
      </c>
      <c r="H177" s="47" t="s">
        <v>31</v>
      </c>
      <c r="I177" s="45">
        <v>2</v>
      </c>
      <c r="J177" s="48" t="s">
        <v>33</v>
      </c>
      <c r="K177" s="47" t="s">
        <v>31</v>
      </c>
      <c r="L177" s="49">
        <v>3</v>
      </c>
      <c r="M177" s="48" t="s">
        <v>48</v>
      </c>
      <c r="N177" s="50">
        <f>F177*I177*L177</f>
        <v>168</v>
      </c>
      <c r="O177" s="53">
        <v>330000</v>
      </c>
      <c r="P177" s="51">
        <f>O177*N177</f>
        <v>55440000</v>
      </c>
      <c r="Q177" s="61"/>
    </row>
    <row r="178" spans="1:17" x14ac:dyDescent="0.25">
      <c r="A178" s="37"/>
      <c r="B178" s="44"/>
      <c r="C178" s="45" t="s">
        <v>46</v>
      </c>
      <c r="D178" s="46"/>
      <c r="E178" s="46"/>
      <c r="F178" s="45">
        <v>28</v>
      </c>
      <c r="G178" s="45" t="s">
        <v>30</v>
      </c>
      <c r="H178" s="47" t="s">
        <v>31</v>
      </c>
      <c r="I178" s="45">
        <v>2</v>
      </c>
      <c r="J178" s="48" t="s">
        <v>47</v>
      </c>
      <c r="K178" s="47" t="s">
        <v>31</v>
      </c>
      <c r="L178" s="49">
        <v>3</v>
      </c>
      <c r="M178" s="48" t="s">
        <v>48</v>
      </c>
      <c r="N178" s="50">
        <f>F178*I178*L178</f>
        <v>168</v>
      </c>
      <c r="O178" s="53">
        <v>150000</v>
      </c>
      <c r="P178" s="51">
        <f>O178*N178</f>
        <v>25200000</v>
      </c>
      <c r="Q178" s="61"/>
    </row>
    <row r="179" spans="1:17" x14ac:dyDescent="0.25">
      <c r="A179" s="37"/>
      <c r="B179" s="44"/>
      <c r="C179" s="45" t="s">
        <v>56</v>
      </c>
      <c r="D179" s="46"/>
      <c r="E179" s="46"/>
      <c r="F179" s="45">
        <v>28</v>
      </c>
      <c r="G179" s="45" t="s">
        <v>30</v>
      </c>
      <c r="H179" s="47" t="s">
        <v>31</v>
      </c>
      <c r="I179" s="45">
        <v>2</v>
      </c>
      <c r="J179" s="48" t="s">
        <v>33</v>
      </c>
      <c r="K179" s="47" t="s">
        <v>31</v>
      </c>
      <c r="L179" s="49">
        <v>3</v>
      </c>
      <c r="M179" s="48" t="s">
        <v>48</v>
      </c>
      <c r="N179" s="50">
        <f>F179*I179*L179</f>
        <v>168</v>
      </c>
      <c r="O179" s="53">
        <v>130000</v>
      </c>
      <c r="P179" s="51">
        <f>O179*N179</f>
        <v>21840000</v>
      </c>
      <c r="Q179" s="61"/>
    </row>
    <row r="180" spans="1:17" x14ac:dyDescent="0.25">
      <c r="A180" s="37"/>
      <c r="B180" s="44"/>
      <c r="C180" s="65" t="s">
        <v>66</v>
      </c>
      <c r="D180" s="66"/>
      <c r="E180" s="66"/>
      <c r="F180" s="45"/>
      <c r="G180" s="45"/>
      <c r="H180" s="47"/>
      <c r="I180" s="45"/>
      <c r="J180" s="48"/>
      <c r="K180" s="47"/>
      <c r="L180" s="49"/>
      <c r="M180" s="48"/>
      <c r="N180" s="50"/>
      <c r="O180" s="53"/>
      <c r="P180" s="51"/>
      <c r="Q180" s="61"/>
    </row>
    <row r="181" spans="1:17" x14ac:dyDescent="0.25">
      <c r="A181" s="37"/>
      <c r="B181" s="44"/>
      <c r="C181" s="45" t="s">
        <v>55</v>
      </c>
      <c r="D181" s="46"/>
      <c r="E181" s="46"/>
      <c r="F181" s="45">
        <v>3</v>
      </c>
      <c r="G181" s="45" t="s">
        <v>30</v>
      </c>
      <c r="H181" s="47" t="s">
        <v>31</v>
      </c>
      <c r="I181" s="45">
        <v>2</v>
      </c>
      <c r="J181" s="48" t="s">
        <v>33</v>
      </c>
      <c r="K181" s="47" t="s">
        <v>31</v>
      </c>
      <c r="L181" s="49">
        <v>4</v>
      </c>
      <c r="M181" s="48" t="s">
        <v>48</v>
      </c>
      <c r="N181" s="50">
        <f>F181*I181*L181</f>
        <v>24</v>
      </c>
      <c r="O181" s="53">
        <v>330000</v>
      </c>
      <c r="P181" s="51">
        <f>O181*N181</f>
        <v>7920000</v>
      </c>
      <c r="Q181" s="61"/>
    </row>
    <row r="182" spans="1:17" x14ac:dyDescent="0.25">
      <c r="A182" s="37"/>
      <c r="B182" s="44"/>
      <c r="C182" s="45" t="s">
        <v>46</v>
      </c>
      <c r="D182" s="46"/>
      <c r="E182" s="46"/>
      <c r="F182" s="45">
        <v>3</v>
      </c>
      <c r="G182" s="45" t="s">
        <v>30</v>
      </c>
      <c r="H182" s="47" t="s">
        <v>31</v>
      </c>
      <c r="I182" s="45">
        <v>2</v>
      </c>
      <c r="J182" s="48" t="s">
        <v>47</v>
      </c>
      <c r="K182" s="47" t="s">
        <v>31</v>
      </c>
      <c r="L182" s="49">
        <v>4</v>
      </c>
      <c r="M182" s="48" t="s">
        <v>48</v>
      </c>
      <c r="N182" s="50">
        <f>F182*I182*L182</f>
        <v>24</v>
      </c>
      <c r="O182" s="53">
        <v>150000</v>
      </c>
      <c r="P182" s="51">
        <f>O182*N182</f>
        <v>3600000</v>
      </c>
      <c r="Q182" s="61"/>
    </row>
    <row r="183" spans="1:17" x14ac:dyDescent="0.25">
      <c r="A183" s="37"/>
      <c r="B183" s="44"/>
      <c r="C183" s="45" t="s">
        <v>56</v>
      </c>
      <c r="D183" s="46"/>
      <c r="E183" s="46"/>
      <c r="F183" s="45">
        <v>3</v>
      </c>
      <c r="G183" s="45" t="s">
        <v>30</v>
      </c>
      <c r="H183" s="47" t="s">
        <v>31</v>
      </c>
      <c r="I183" s="45">
        <v>2</v>
      </c>
      <c r="J183" s="48" t="s">
        <v>33</v>
      </c>
      <c r="K183" s="47" t="s">
        <v>31</v>
      </c>
      <c r="L183" s="49">
        <v>4</v>
      </c>
      <c r="M183" s="48" t="s">
        <v>48</v>
      </c>
      <c r="N183" s="50">
        <f>F183*I183*L183</f>
        <v>24</v>
      </c>
      <c r="O183" s="53">
        <v>130000</v>
      </c>
      <c r="P183" s="51">
        <f>O183*N183</f>
        <v>3120000</v>
      </c>
      <c r="Q183" s="61"/>
    </row>
    <row r="184" spans="1:17" x14ac:dyDescent="0.25">
      <c r="A184" s="37"/>
      <c r="B184" s="44"/>
      <c r="C184" s="65" t="s">
        <v>67</v>
      </c>
      <c r="D184" s="66"/>
      <c r="E184" s="66"/>
      <c r="F184" s="45"/>
      <c r="G184" s="45"/>
      <c r="H184" s="47"/>
      <c r="I184" s="45"/>
      <c r="J184" s="48"/>
      <c r="K184" s="47"/>
      <c r="L184" s="49"/>
      <c r="M184" s="48"/>
      <c r="N184" s="50"/>
      <c r="O184" s="53"/>
      <c r="P184" s="51"/>
      <c r="Q184" s="61"/>
    </row>
    <row r="185" spans="1:17" x14ac:dyDescent="0.25">
      <c r="A185" s="37"/>
      <c r="B185" s="44"/>
      <c r="C185" s="45" t="s">
        <v>69</v>
      </c>
      <c r="D185" s="46"/>
      <c r="E185" s="46"/>
      <c r="F185" s="45">
        <v>2</v>
      </c>
      <c r="G185" s="45" t="s">
        <v>30</v>
      </c>
      <c r="H185" s="47" t="s">
        <v>31</v>
      </c>
      <c r="I185" s="45">
        <v>2</v>
      </c>
      <c r="J185" s="48" t="s">
        <v>33</v>
      </c>
      <c r="K185" s="47" t="s">
        <v>31</v>
      </c>
      <c r="L185" s="49">
        <v>3</v>
      </c>
      <c r="M185" s="48" t="s">
        <v>48</v>
      </c>
      <c r="N185" s="50">
        <f>F185*I185*L185</f>
        <v>12</v>
      </c>
      <c r="O185" s="53">
        <v>750000</v>
      </c>
      <c r="P185" s="51">
        <f>O185*N185</f>
        <v>9000000</v>
      </c>
      <c r="Q185" s="61"/>
    </row>
    <row r="186" spans="1:17" x14ac:dyDescent="0.25">
      <c r="A186" s="37"/>
      <c r="B186" s="44"/>
      <c r="C186" s="45" t="s">
        <v>46</v>
      </c>
      <c r="D186" s="46"/>
      <c r="E186" s="46"/>
      <c r="F186" s="45">
        <v>2</v>
      </c>
      <c r="G186" s="45" t="s">
        <v>30</v>
      </c>
      <c r="H186" s="47" t="s">
        <v>31</v>
      </c>
      <c r="I186" s="45">
        <v>1</v>
      </c>
      <c r="J186" s="48" t="s">
        <v>47</v>
      </c>
      <c r="K186" s="47" t="s">
        <v>31</v>
      </c>
      <c r="L186" s="49">
        <v>3</v>
      </c>
      <c r="M186" s="48" t="s">
        <v>48</v>
      </c>
      <c r="N186" s="50">
        <f>F186*I186*L186</f>
        <v>6</v>
      </c>
      <c r="O186" s="53">
        <v>150000</v>
      </c>
      <c r="P186" s="51">
        <f>O186*N186</f>
        <v>900000</v>
      </c>
      <c r="Q186" s="61"/>
    </row>
    <row r="187" spans="1:17" x14ac:dyDescent="0.25">
      <c r="A187" s="37"/>
      <c r="B187" s="44"/>
      <c r="C187" s="45" t="s">
        <v>56</v>
      </c>
      <c r="D187" s="46"/>
      <c r="E187" s="46"/>
      <c r="F187" s="45">
        <v>2</v>
      </c>
      <c r="G187" s="45" t="s">
        <v>30</v>
      </c>
      <c r="H187" s="47" t="s">
        <v>31</v>
      </c>
      <c r="I187" s="45">
        <v>3</v>
      </c>
      <c r="J187" s="48" t="s">
        <v>33</v>
      </c>
      <c r="K187" s="47" t="s">
        <v>31</v>
      </c>
      <c r="L187" s="49">
        <v>3</v>
      </c>
      <c r="M187" s="48" t="s">
        <v>48</v>
      </c>
      <c r="N187" s="50">
        <f>F187*I187*L187</f>
        <v>18</v>
      </c>
      <c r="O187" s="53">
        <v>150000</v>
      </c>
      <c r="P187" s="51">
        <f>O187*N187</f>
        <v>2700000</v>
      </c>
      <c r="Q187" s="61"/>
    </row>
    <row r="188" spans="1:17" x14ac:dyDescent="0.25">
      <c r="A188" s="37">
        <v>524119</v>
      </c>
      <c r="B188" s="40" t="s">
        <v>68</v>
      </c>
      <c r="C188" s="1"/>
      <c r="D188" s="32"/>
      <c r="E188" s="32"/>
      <c r="F188" s="1"/>
      <c r="G188" s="1"/>
      <c r="H188" s="1"/>
      <c r="I188" s="1"/>
      <c r="J188" s="1"/>
      <c r="K188" s="1"/>
      <c r="N188" s="24"/>
      <c r="O188" s="67"/>
      <c r="P188" s="34">
        <f>SUM(P189:P191)</f>
        <v>8360000</v>
      </c>
      <c r="Q188" s="61"/>
    </row>
    <row r="189" spans="1:17" x14ac:dyDescent="0.25">
      <c r="A189" s="37"/>
      <c r="B189" s="44"/>
      <c r="C189" s="45" t="s">
        <v>69</v>
      </c>
      <c r="D189" s="46"/>
      <c r="E189" s="46"/>
      <c r="F189" s="45">
        <v>2</v>
      </c>
      <c r="G189" s="45" t="s">
        <v>30</v>
      </c>
      <c r="H189" s="47" t="s">
        <v>31</v>
      </c>
      <c r="I189" s="45">
        <v>2</v>
      </c>
      <c r="J189" s="48" t="s">
        <v>33</v>
      </c>
      <c r="K189" s="47" t="s">
        <v>31</v>
      </c>
      <c r="L189" s="49">
        <v>2</v>
      </c>
      <c r="M189" s="48" t="s">
        <v>48</v>
      </c>
      <c r="N189" s="50">
        <f>F189*I189*L189</f>
        <v>8</v>
      </c>
      <c r="O189" s="68">
        <v>645000</v>
      </c>
      <c r="P189" s="54">
        <f>O189*N189</f>
        <v>5160000</v>
      </c>
      <c r="Q189" s="61"/>
    </row>
    <row r="190" spans="1:17" x14ac:dyDescent="0.25">
      <c r="A190" s="37"/>
      <c r="B190" s="38"/>
      <c r="C190" s="45" t="s">
        <v>70</v>
      </c>
      <c r="D190" s="46"/>
      <c r="E190" s="46"/>
      <c r="F190" s="45">
        <v>2</v>
      </c>
      <c r="G190" s="45" t="s">
        <v>30</v>
      </c>
      <c r="H190" s="47" t="s">
        <v>31</v>
      </c>
      <c r="I190" s="45">
        <v>1</v>
      </c>
      <c r="J190" s="48" t="s">
        <v>47</v>
      </c>
      <c r="K190" s="47" t="s">
        <v>31</v>
      </c>
      <c r="L190" s="49">
        <v>2</v>
      </c>
      <c r="M190" s="48" t="s">
        <v>48</v>
      </c>
      <c r="N190" s="50">
        <f>F190*I190*L190</f>
        <v>4</v>
      </c>
      <c r="O190" s="68">
        <v>350000</v>
      </c>
      <c r="P190" s="54">
        <f>O190*N190</f>
        <v>1400000</v>
      </c>
      <c r="Q190" s="61"/>
    </row>
    <row r="191" spans="1:17" x14ac:dyDescent="0.25">
      <c r="A191" s="37"/>
      <c r="B191" s="44"/>
      <c r="C191" s="45" t="s">
        <v>56</v>
      </c>
      <c r="D191" s="46"/>
      <c r="E191" s="46"/>
      <c r="F191" s="45">
        <v>2</v>
      </c>
      <c r="G191" s="45" t="s">
        <v>30</v>
      </c>
      <c r="H191" s="47" t="s">
        <v>31</v>
      </c>
      <c r="I191" s="45">
        <v>3</v>
      </c>
      <c r="J191" s="48" t="s">
        <v>33</v>
      </c>
      <c r="K191" s="47" t="s">
        <v>31</v>
      </c>
      <c r="L191" s="49">
        <v>2</v>
      </c>
      <c r="M191" s="48" t="s">
        <v>48</v>
      </c>
      <c r="N191" s="50">
        <f>F191*I191*L191</f>
        <v>12</v>
      </c>
      <c r="O191" s="68">
        <v>150000</v>
      </c>
      <c r="P191" s="54">
        <f>O191*N191</f>
        <v>1800000</v>
      </c>
      <c r="Q191" s="61"/>
    </row>
    <row r="192" spans="1:17" x14ac:dyDescent="0.25">
      <c r="A192" s="37"/>
      <c r="B192" s="44"/>
      <c r="C192" s="45"/>
      <c r="D192" s="46"/>
      <c r="E192" s="46"/>
      <c r="F192" s="45"/>
      <c r="G192" s="45"/>
      <c r="H192" s="47"/>
      <c r="I192" s="45"/>
      <c r="J192" s="48"/>
      <c r="K192" s="47"/>
      <c r="L192" s="49"/>
      <c r="M192" s="48"/>
      <c r="N192" s="50"/>
      <c r="O192" s="68"/>
      <c r="P192" s="51"/>
      <c r="Q192" s="61"/>
    </row>
    <row r="193" spans="1:18" ht="18" x14ac:dyDescent="0.25">
      <c r="A193" s="37" t="s">
        <v>34</v>
      </c>
      <c r="B193" s="38" t="s">
        <v>51</v>
      </c>
      <c r="C193" s="65"/>
      <c r="D193" s="66"/>
      <c r="E193" s="66"/>
      <c r="F193" s="45"/>
      <c r="G193" s="45"/>
      <c r="H193" s="47"/>
      <c r="I193" s="45"/>
      <c r="J193" s="48"/>
      <c r="K193" s="47"/>
      <c r="L193" s="49"/>
      <c r="M193" s="48"/>
      <c r="N193" s="50"/>
      <c r="O193" s="43"/>
      <c r="P193" s="39">
        <f>P194</f>
        <v>4280000</v>
      </c>
      <c r="Q193" s="61"/>
    </row>
    <row r="194" spans="1:18" x14ac:dyDescent="0.25">
      <c r="A194" s="37">
        <v>521211</v>
      </c>
      <c r="B194" s="40" t="s">
        <v>28</v>
      </c>
      <c r="C194" s="1"/>
      <c r="D194" s="32"/>
      <c r="E194" s="32"/>
      <c r="F194" s="1"/>
      <c r="G194" s="1"/>
      <c r="H194" s="1"/>
      <c r="I194" s="1"/>
      <c r="J194" s="2"/>
      <c r="K194" s="1"/>
      <c r="L194" s="41"/>
      <c r="M194" s="36"/>
      <c r="N194" s="42"/>
      <c r="O194" s="43"/>
      <c r="P194" s="34">
        <f>SUM(P195:P198)</f>
        <v>4280000</v>
      </c>
      <c r="Q194" s="61"/>
    </row>
    <row r="195" spans="1:18" x14ac:dyDescent="0.25">
      <c r="A195" s="37"/>
      <c r="B195" s="38"/>
      <c r="C195" s="45" t="s">
        <v>37</v>
      </c>
      <c r="D195" s="46"/>
      <c r="E195" s="46"/>
      <c r="F195" s="45"/>
      <c r="G195" s="45"/>
      <c r="H195" s="47"/>
      <c r="I195" s="45">
        <v>1</v>
      </c>
      <c r="J195" s="48" t="s">
        <v>32</v>
      </c>
      <c r="K195" s="47"/>
      <c r="L195" s="49"/>
      <c r="M195" s="48"/>
      <c r="N195" s="50">
        <f>I195</f>
        <v>1</v>
      </c>
      <c r="O195" s="43">
        <v>500000</v>
      </c>
      <c r="P195" s="51">
        <f>O195*N195</f>
        <v>500000</v>
      </c>
      <c r="Q195" s="61"/>
    </row>
    <row r="196" spans="1:18" x14ac:dyDescent="0.25">
      <c r="A196" s="37"/>
      <c r="B196" s="38"/>
      <c r="C196" s="45" t="s">
        <v>38</v>
      </c>
      <c r="D196" s="46"/>
      <c r="E196" s="46"/>
      <c r="F196" s="45"/>
      <c r="G196" s="45"/>
      <c r="H196" s="47"/>
      <c r="I196" s="45">
        <v>1</v>
      </c>
      <c r="J196" s="48" t="s">
        <v>32</v>
      </c>
      <c r="K196" s="47"/>
      <c r="L196" s="49"/>
      <c r="M196" s="48"/>
      <c r="N196" s="50">
        <f t="shared" ref="N196:N197" si="15">I196</f>
        <v>1</v>
      </c>
      <c r="O196" s="43">
        <v>500000</v>
      </c>
      <c r="P196" s="51">
        <f>O196*N196</f>
        <v>500000</v>
      </c>
      <c r="Q196" s="61"/>
    </row>
    <row r="197" spans="1:18" x14ac:dyDescent="0.25">
      <c r="A197" s="37"/>
      <c r="B197" s="38"/>
      <c r="C197" s="45" t="s">
        <v>39</v>
      </c>
      <c r="D197" s="46"/>
      <c r="E197" s="46"/>
      <c r="F197" s="45"/>
      <c r="G197" s="45"/>
      <c r="H197" s="47"/>
      <c r="I197" s="45">
        <v>1</v>
      </c>
      <c r="J197" s="48" t="s">
        <v>32</v>
      </c>
      <c r="K197" s="47"/>
      <c r="L197" s="49"/>
      <c r="M197" s="48"/>
      <c r="N197" s="50">
        <f t="shared" si="15"/>
        <v>1</v>
      </c>
      <c r="O197" s="43">
        <v>2000000</v>
      </c>
      <c r="P197" s="51">
        <f>O197*N197</f>
        <v>2000000</v>
      </c>
      <c r="Q197" s="61"/>
    </row>
    <row r="198" spans="1:18" x14ac:dyDescent="0.25">
      <c r="A198" s="37"/>
      <c r="B198" s="44"/>
      <c r="C198" s="45" t="s">
        <v>29</v>
      </c>
      <c r="D198" s="46"/>
      <c r="E198" s="46"/>
      <c r="F198" s="45">
        <v>20</v>
      </c>
      <c r="G198" s="45" t="s">
        <v>30</v>
      </c>
      <c r="H198" s="47" t="s">
        <v>31</v>
      </c>
      <c r="I198" s="45">
        <v>1</v>
      </c>
      <c r="J198" s="48" t="s">
        <v>32</v>
      </c>
      <c r="K198" s="47" t="s">
        <v>31</v>
      </c>
      <c r="L198" s="49">
        <v>1</v>
      </c>
      <c r="M198" s="48" t="s">
        <v>33</v>
      </c>
      <c r="N198" s="50">
        <f>F198*I198</f>
        <v>20</v>
      </c>
      <c r="O198" s="43">
        <v>64000</v>
      </c>
      <c r="P198" s="51">
        <f>O198*N198</f>
        <v>1280000</v>
      </c>
      <c r="Q198" s="61"/>
    </row>
    <row r="199" spans="1:18" x14ac:dyDescent="0.25">
      <c r="A199" s="37"/>
      <c r="B199" s="44"/>
      <c r="C199" s="45"/>
      <c r="D199" s="46"/>
      <c r="E199" s="46"/>
      <c r="F199" s="45"/>
      <c r="G199" s="45"/>
      <c r="H199" s="47"/>
      <c r="I199" s="45"/>
      <c r="J199" s="48"/>
      <c r="K199" s="47"/>
      <c r="L199" s="49"/>
      <c r="M199" s="48"/>
      <c r="N199" s="50"/>
      <c r="O199" s="43"/>
      <c r="P199" s="51"/>
      <c r="Q199" s="61"/>
    </row>
    <row r="200" spans="1:18" ht="30.75" customHeight="1" x14ac:dyDescent="0.25">
      <c r="A200" s="135" t="s">
        <v>101</v>
      </c>
      <c r="B200" s="164" t="s">
        <v>163</v>
      </c>
      <c r="C200" s="165"/>
      <c r="D200" s="125">
        <v>1</v>
      </c>
      <c r="E200" s="125"/>
      <c r="F200" s="127"/>
      <c r="G200" s="127"/>
      <c r="H200" s="127"/>
      <c r="I200" s="127"/>
      <c r="J200" s="127"/>
      <c r="K200" s="127"/>
      <c r="L200" s="128"/>
      <c r="M200" s="127"/>
      <c r="N200" s="129"/>
      <c r="O200" s="130"/>
      <c r="P200" s="131">
        <f>P202+P414+P256+P335</f>
        <v>1351640000</v>
      </c>
      <c r="Q200" s="132"/>
    </row>
    <row r="201" spans="1:18" x14ac:dyDescent="0.25">
      <c r="A201" s="27"/>
      <c r="B201" s="28"/>
      <c r="C201" s="29"/>
      <c r="D201" s="30"/>
      <c r="E201" s="30"/>
      <c r="F201" s="22"/>
      <c r="G201" s="22"/>
      <c r="H201" s="22"/>
      <c r="I201" s="22"/>
      <c r="J201" s="22"/>
      <c r="K201" s="22"/>
      <c r="L201" s="23"/>
      <c r="M201" s="22"/>
      <c r="N201" s="24"/>
      <c r="O201" s="25"/>
      <c r="P201" s="26"/>
      <c r="Q201" s="89"/>
    </row>
    <row r="202" spans="1:18" ht="31.5" customHeight="1" x14ac:dyDescent="0.25">
      <c r="A202" s="108" t="s">
        <v>24</v>
      </c>
      <c r="B202" s="149" t="s">
        <v>90</v>
      </c>
      <c r="C202" s="154"/>
      <c r="D202" s="109"/>
      <c r="E202" s="109" t="s">
        <v>53</v>
      </c>
      <c r="F202" s="110"/>
      <c r="G202" s="110"/>
      <c r="H202" s="110"/>
      <c r="I202" s="110"/>
      <c r="J202" s="111"/>
      <c r="K202" s="110"/>
      <c r="L202" s="112"/>
      <c r="M202" s="111"/>
      <c r="N202" s="97"/>
      <c r="O202" s="113"/>
      <c r="P202" s="114">
        <f>P204+P213+P230+P249</f>
        <v>292380000</v>
      </c>
      <c r="Q202" s="115"/>
      <c r="R202" s="82"/>
    </row>
    <row r="203" spans="1:18" x14ac:dyDescent="0.25">
      <c r="A203" s="31"/>
      <c r="B203" s="94"/>
      <c r="C203" s="95"/>
      <c r="D203" s="32"/>
      <c r="E203" s="32"/>
      <c r="F203" s="1"/>
      <c r="G203" s="1"/>
      <c r="H203" s="1"/>
      <c r="I203" s="1"/>
      <c r="J203" s="2"/>
      <c r="K203" s="1"/>
      <c r="L203" s="4"/>
      <c r="M203" s="2"/>
      <c r="N203" s="24"/>
      <c r="O203" s="33"/>
      <c r="P203" s="34"/>
      <c r="Q203" s="107"/>
      <c r="R203" s="82"/>
    </row>
    <row r="204" spans="1:18" ht="18" x14ac:dyDescent="0.25">
      <c r="A204" s="37" t="s">
        <v>26</v>
      </c>
      <c r="B204" s="38" t="s">
        <v>27</v>
      </c>
      <c r="C204" s="2"/>
      <c r="D204" s="32"/>
      <c r="E204" s="32"/>
      <c r="F204" s="1"/>
      <c r="G204" s="1"/>
      <c r="H204" s="1"/>
      <c r="I204" s="1"/>
      <c r="J204" s="2"/>
      <c r="K204" s="1"/>
      <c r="L204" s="4"/>
      <c r="M204" s="2"/>
      <c r="N204" s="24"/>
      <c r="O204" s="33"/>
      <c r="P204" s="39">
        <f>P205+P210</f>
        <v>7950000</v>
      </c>
      <c r="Q204" s="107"/>
      <c r="R204" s="82"/>
    </row>
    <row r="205" spans="1:18" x14ac:dyDescent="0.25">
      <c r="A205" s="37">
        <v>521211</v>
      </c>
      <c r="B205" s="40" t="s">
        <v>28</v>
      </c>
      <c r="C205" s="1"/>
      <c r="D205" s="32"/>
      <c r="E205" s="32"/>
      <c r="F205" s="1"/>
      <c r="G205" s="1"/>
      <c r="H205" s="1"/>
      <c r="I205" s="1"/>
      <c r="J205" s="2"/>
      <c r="K205" s="1"/>
      <c r="L205" s="41"/>
      <c r="M205" s="95"/>
      <c r="N205" s="42"/>
      <c r="O205" s="43"/>
      <c r="P205" s="34">
        <f>SUM(P206:P209)</f>
        <v>7200000</v>
      </c>
      <c r="Q205" s="107"/>
    </row>
    <row r="206" spans="1:18" x14ac:dyDescent="0.25">
      <c r="A206" s="37"/>
      <c r="B206" s="38"/>
      <c r="C206" s="45" t="s">
        <v>37</v>
      </c>
      <c r="D206" s="46"/>
      <c r="E206" s="46"/>
      <c r="F206" s="45"/>
      <c r="G206" s="45"/>
      <c r="H206" s="47"/>
      <c r="I206" s="45">
        <v>1</v>
      </c>
      <c r="J206" s="48" t="s">
        <v>32</v>
      </c>
      <c r="K206" s="47"/>
      <c r="L206" s="49"/>
      <c r="M206" s="48"/>
      <c r="N206" s="50">
        <f>I206</f>
        <v>1</v>
      </c>
      <c r="O206" s="43">
        <v>1000000</v>
      </c>
      <c r="P206" s="51">
        <f>O206*N206</f>
        <v>1000000</v>
      </c>
      <c r="Q206" s="107"/>
    </row>
    <row r="207" spans="1:18" x14ac:dyDescent="0.25">
      <c r="A207" s="37"/>
      <c r="B207" s="38"/>
      <c r="C207" s="45" t="s">
        <v>38</v>
      </c>
      <c r="D207" s="46"/>
      <c r="E207" s="46"/>
      <c r="F207" s="45"/>
      <c r="G207" s="45"/>
      <c r="H207" s="47"/>
      <c r="I207" s="45">
        <v>1</v>
      </c>
      <c r="J207" s="48" t="s">
        <v>32</v>
      </c>
      <c r="K207" s="47"/>
      <c r="L207" s="49"/>
      <c r="M207" s="48"/>
      <c r="N207" s="50">
        <f t="shared" ref="N207:N208" si="16">I207</f>
        <v>1</v>
      </c>
      <c r="O207" s="43">
        <v>1000000</v>
      </c>
      <c r="P207" s="51">
        <f>O207*N207</f>
        <v>1000000</v>
      </c>
      <c r="Q207" s="107"/>
    </row>
    <row r="208" spans="1:18" x14ac:dyDescent="0.25">
      <c r="A208" s="37"/>
      <c r="B208" s="38"/>
      <c r="C208" s="45" t="s">
        <v>39</v>
      </c>
      <c r="D208" s="46"/>
      <c r="E208" s="46"/>
      <c r="F208" s="45"/>
      <c r="G208" s="45"/>
      <c r="H208" s="47"/>
      <c r="I208" s="45">
        <v>1</v>
      </c>
      <c r="J208" s="48" t="s">
        <v>32</v>
      </c>
      <c r="K208" s="47"/>
      <c r="L208" s="49"/>
      <c r="M208" s="48"/>
      <c r="N208" s="50">
        <f t="shared" si="16"/>
        <v>1</v>
      </c>
      <c r="O208" s="43">
        <v>2000000</v>
      </c>
      <c r="P208" s="51">
        <f>O208*N208</f>
        <v>2000000</v>
      </c>
      <c r="Q208" s="107"/>
    </row>
    <row r="209" spans="1:18" x14ac:dyDescent="0.25">
      <c r="A209" s="37"/>
      <c r="B209" s="44"/>
      <c r="C209" s="45" t="s">
        <v>29</v>
      </c>
      <c r="D209" s="46"/>
      <c r="E209" s="46"/>
      <c r="F209" s="45">
        <v>25</v>
      </c>
      <c r="G209" s="45" t="s">
        <v>30</v>
      </c>
      <c r="H209" s="47" t="s">
        <v>31</v>
      </c>
      <c r="I209" s="45">
        <v>2</v>
      </c>
      <c r="J209" s="48" t="s">
        <v>32</v>
      </c>
      <c r="K209" s="47" t="s">
        <v>31</v>
      </c>
      <c r="L209" s="49">
        <v>1</v>
      </c>
      <c r="M209" s="48" t="s">
        <v>33</v>
      </c>
      <c r="N209" s="50">
        <f>F209*I209</f>
        <v>50</v>
      </c>
      <c r="O209" s="43">
        <v>64000</v>
      </c>
      <c r="P209" s="51">
        <f>O209*N209</f>
        <v>3200000</v>
      </c>
      <c r="Q209" s="107"/>
    </row>
    <row r="210" spans="1:18" x14ac:dyDescent="0.25">
      <c r="A210" s="55" t="s">
        <v>44</v>
      </c>
      <c r="B210" s="56" t="s">
        <v>45</v>
      </c>
      <c r="C210" s="57"/>
      <c r="D210" s="58"/>
      <c r="E210" s="58"/>
      <c r="F210" s="57"/>
      <c r="G210" s="57"/>
      <c r="H210" s="57"/>
      <c r="I210" s="57"/>
      <c r="J210" s="57"/>
      <c r="K210" s="57"/>
      <c r="L210" s="59"/>
      <c r="M210" s="60"/>
      <c r="N210" s="50"/>
      <c r="O210" s="107"/>
      <c r="P210" s="62">
        <f>SUM(P211)</f>
        <v>750000</v>
      </c>
      <c r="Q210" s="107"/>
    </row>
    <row r="211" spans="1:18" x14ac:dyDescent="0.25">
      <c r="A211" s="37"/>
      <c r="B211" s="44"/>
      <c r="C211" s="45" t="s">
        <v>46</v>
      </c>
      <c r="D211" s="46"/>
      <c r="E211" s="46"/>
      <c r="F211" s="45">
        <v>5</v>
      </c>
      <c r="G211" s="45" t="s">
        <v>30</v>
      </c>
      <c r="H211" s="47" t="s">
        <v>31</v>
      </c>
      <c r="I211" s="45">
        <v>1</v>
      </c>
      <c r="J211" s="48" t="s">
        <v>47</v>
      </c>
      <c r="K211" s="47" t="s">
        <v>31</v>
      </c>
      <c r="L211" s="49">
        <v>1</v>
      </c>
      <c r="M211" s="48" t="s">
        <v>48</v>
      </c>
      <c r="N211" s="50">
        <f>F211*I211*L211</f>
        <v>5</v>
      </c>
      <c r="O211" s="53">
        <v>150000</v>
      </c>
      <c r="P211" s="51">
        <f>O211*N211</f>
        <v>750000</v>
      </c>
      <c r="Q211" s="107"/>
    </row>
    <row r="212" spans="1:18" x14ac:dyDescent="0.25">
      <c r="A212" s="37"/>
      <c r="B212" s="44"/>
      <c r="C212" s="45"/>
      <c r="D212" s="46"/>
      <c r="E212" s="46"/>
      <c r="F212" s="45"/>
      <c r="G212" s="45"/>
      <c r="H212" s="47"/>
      <c r="I212" s="45"/>
      <c r="J212" s="48"/>
      <c r="K212" s="47"/>
      <c r="L212" s="49"/>
      <c r="M212" s="48"/>
      <c r="N212" s="50"/>
      <c r="O212" s="43"/>
      <c r="P212" s="51"/>
      <c r="Q212" s="107"/>
    </row>
    <row r="213" spans="1:18" ht="18" x14ac:dyDescent="0.25">
      <c r="A213" s="37" t="s">
        <v>34</v>
      </c>
      <c r="B213" s="38" t="s">
        <v>54</v>
      </c>
      <c r="C213" s="45"/>
      <c r="D213" s="46"/>
      <c r="E213" s="46"/>
      <c r="F213" s="45"/>
      <c r="G213" s="45"/>
      <c r="H213" s="47"/>
      <c r="I213" s="45"/>
      <c r="J213" s="48"/>
      <c r="K213" s="47"/>
      <c r="L213" s="49"/>
      <c r="M213" s="48"/>
      <c r="N213" s="50"/>
      <c r="O213" s="43"/>
      <c r="P213" s="39">
        <f>P216+P221+P224+P214</f>
        <v>95700000</v>
      </c>
      <c r="Q213" s="107"/>
    </row>
    <row r="214" spans="1:18" x14ac:dyDescent="0.25">
      <c r="A214" s="37">
        <v>521114</v>
      </c>
      <c r="B214" s="38" t="s">
        <v>35</v>
      </c>
      <c r="C214" s="2"/>
      <c r="D214" s="24"/>
      <c r="E214" s="24"/>
      <c r="N214" s="24"/>
      <c r="O214" s="33"/>
      <c r="P214" s="34">
        <f>SUM(P215)</f>
        <v>300000</v>
      </c>
      <c r="Q214" s="107"/>
      <c r="R214" s="82"/>
    </row>
    <row r="215" spans="1:18" x14ac:dyDescent="0.25">
      <c r="A215" s="52"/>
      <c r="B215" s="44"/>
      <c r="C215" s="45" t="s">
        <v>36</v>
      </c>
      <c r="D215" s="46"/>
      <c r="E215" s="46"/>
      <c r="F215" s="45"/>
      <c r="G215" s="45"/>
      <c r="H215" s="47"/>
      <c r="I215" s="45">
        <v>3</v>
      </c>
      <c r="J215" s="48" t="s">
        <v>32</v>
      </c>
      <c r="K215" s="47"/>
      <c r="L215" s="49"/>
      <c r="M215" s="48"/>
      <c r="N215" s="50">
        <f>I215</f>
        <v>3</v>
      </c>
      <c r="O215" s="43">
        <v>100000</v>
      </c>
      <c r="P215" s="51">
        <f>O215*N215</f>
        <v>300000</v>
      </c>
      <c r="Q215" s="107"/>
      <c r="R215" s="82"/>
    </row>
    <row r="216" spans="1:18" x14ac:dyDescent="0.25">
      <c r="A216" s="37">
        <v>521211</v>
      </c>
      <c r="B216" s="40" t="s">
        <v>28</v>
      </c>
      <c r="C216" s="1"/>
      <c r="D216" s="32"/>
      <c r="E216" s="32"/>
      <c r="F216" s="1"/>
      <c r="G216" s="1"/>
      <c r="H216" s="1"/>
      <c r="I216" s="1"/>
      <c r="J216" s="2"/>
      <c r="K216" s="1"/>
      <c r="L216" s="41"/>
      <c r="M216" s="95"/>
      <c r="N216" s="42"/>
      <c r="O216" s="43"/>
      <c r="P216" s="34">
        <f>SUM(P217:P220)</f>
        <v>50400000</v>
      </c>
      <c r="Q216" s="107"/>
    </row>
    <row r="217" spans="1:18" x14ac:dyDescent="0.25">
      <c r="A217" s="37"/>
      <c r="B217" s="38"/>
      <c r="C217" s="45" t="s">
        <v>37</v>
      </c>
      <c r="D217" s="46"/>
      <c r="E217" s="46"/>
      <c r="F217" s="45"/>
      <c r="G217" s="45"/>
      <c r="H217" s="47"/>
      <c r="I217" s="45">
        <v>3</v>
      </c>
      <c r="J217" s="48" t="s">
        <v>32</v>
      </c>
      <c r="K217" s="47"/>
      <c r="L217" s="49"/>
      <c r="M217" s="48"/>
      <c r="N217" s="50">
        <f>I217</f>
        <v>3</v>
      </c>
      <c r="O217" s="43">
        <v>1000000</v>
      </c>
      <c r="P217" s="51">
        <f>O217*N217</f>
        <v>3000000</v>
      </c>
      <c r="Q217" s="107"/>
    </row>
    <row r="218" spans="1:18" x14ac:dyDescent="0.25">
      <c r="A218" s="37"/>
      <c r="B218" s="38"/>
      <c r="C218" s="45" t="s">
        <v>38</v>
      </c>
      <c r="D218" s="46"/>
      <c r="E218" s="46"/>
      <c r="F218" s="45"/>
      <c r="G218" s="45"/>
      <c r="H218" s="47"/>
      <c r="I218" s="45">
        <v>3</v>
      </c>
      <c r="J218" s="48" t="s">
        <v>32</v>
      </c>
      <c r="K218" s="47"/>
      <c r="L218" s="49"/>
      <c r="M218" s="48"/>
      <c r="N218" s="50">
        <f t="shared" ref="N218:N219" si="17">I218</f>
        <v>3</v>
      </c>
      <c r="O218" s="43">
        <v>1000000</v>
      </c>
      <c r="P218" s="51">
        <f>O218*N218</f>
        <v>3000000</v>
      </c>
      <c r="Q218" s="107"/>
    </row>
    <row r="219" spans="1:18" x14ac:dyDescent="0.25">
      <c r="A219" s="37"/>
      <c r="B219" s="38"/>
      <c r="C219" s="45" t="s">
        <v>39</v>
      </c>
      <c r="D219" s="46"/>
      <c r="E219" s="46"/>
      <c r="F219" s="45"/>
      <c r="G219" s="45"/>
      <c r="H219" s="47"/>
      <c r="I219" s="45">
        <v>3</v>
      </c>
      <c r="J219" s="48" t="s">
        <v>32</v>
      </c>
      <c r="K219" s="47"/>
      <c r="L219" s="49"/>
      <c r="M219" s="48"/>
      <c r="N219" s="50">
        <f t="shared" si="17"/>
        <v>3</v>
      </c>
      <c r="O219" s="43">
        <v>2000000</v>
      </c>
      <c r="P219" s="51">
        <f>O219*N219</f>
        <v>6000000</v>
      </c>
      <c r="Q219" s="107"/>
    </row>
    <row r="220" spans="1:18" x14ac:dyDescent="0.25">
      <c r="A220" s="37"/>
      <c r="B220" s="44"/>
      <c r="C220" s="45" t="s">
        <v>29</v>
      </c>
      <c r="D220" s="46"/>
      <c r="E220" s="46"/>
      <c r="F220" s="45">
        <v>30</v>
      </c>
      <c r="G220" s="45" t="s">
        <v>30</v>
      </c>
      <c r="H220" s="47" t="s">
        <v>31</v>
      </c>
      <c r="I220" s="45">
        <v>2</v>
      </c>
      <c r="J220" s="48" t="s">
        <v>32</v>
      </c>
      <c r="K220" s="47" t="s">
        <v>31</v>
      </c>
      <c r="L220" s="49">
        <v>1</v>
      </c>
      <c r="M220" s="48" t="s">
        <v>33</v>
      </c>
      <c r="N220" s="50">
        <f>F220*I220</f>
        <v>60</v>
      </c>
      <c r="O220" s="43">
        <v>640000</v>
      </c>
      <c r="P220" s="51">
        <f>O220*N220</f>
        <v>38400000</v>
      </c>
      <c r="Q220" s="107"/>
    </row>
    <row r="221" spans="1:18" x14ac:dyDescent="0.25">
      <c r="A221" s="37">
        <v>522151</v>
      </c>
      <c r="B221" s="40" t="s">
        <v>40</v>
      </c>
      <c r="C221" s="1"/>
      <c r="D221" s="32"/>
      <c r="E221" s="32"/>
      <c r="F221" s="1"/>
      <c r="G221" s="1"/>
      <c r="H221" s="1"/>
      <c r="I221" s="2"/>
      <c r="J221" s="48"/>
      <c r="K221" s="47"/>
      <c r="L221" s="49"/>
      <c r="M221" s="48"/>
      <c r="N221" s="50"/>
      <c r="O221" s="53"/>
      <c r="P221" s="34">
        <f>SUM(P222:P223)</f>
        <v>22200000</v>
      </c>
      <c r="Q221" s="107"/>
    </row>
    <row r="222" spans="1:18" x14ac:dyDescent="0.25">
      <c r="A222" s="37"/>
      <c r="B222" s="44"/>
      <c r="C222" s="45" t="s">
        <v>41</v>
      </c>
      <c r="D222" s="46"/>
      <c r="E222" s="46"/>
      <c r="F222" s="45">
        <v>2</v>
      </c>
      <c r="G222" s="45" t="s">
        <v>30</v>
      </c>
      <c r="H222" s="47" t="s">
        <v>31</v>
      </c>
      <c r="I222" s="45">
        <v>2</v>
      </c>
      <c r="J222" s="48" t="s">
        <v>42</v>
      </c>
      <c r="K222" s="47" t="s">
        <v>31</v>
      </c>
      <c r="L222" s="49">
        <v>3</v>
      </c>
      <c r="M222" s="48" t="s">
        <v>32</v>
      </c>
      <c r="N222" s="50">
        <f t="shared" ref="N222:N223" si="18">L222*I222*F222</f>
        <v>12</v>
      </c>
      <c r="O222" s="53">
        <v>1500000</v>
      </c>
      <c r="P222" s="54">
        <f>O222*N222</f>
        <v>18000000</v>
      </c>
      <c r="Q222" s="107"/>
    </row>
    <row r="223" spans="1:18" x14ac:dyDescent="0.25">
      <c r="A223" s="37"/>
      <c r="B223" s="44"/>
      <c r="C223" s="45" t="s">
        <v>43</v>
      </c>
      <c r="D223" s="46"/>
      <c r="E223" s="46"/>
      <c r="F223" s="45">
        <v>1</v>
      </c>
      <c r="G223" s="45" t="s">
        <v>30</v>
      </c>
      <c r="H223" s="47" t="s">
        <v>31</v>
      </c>
      <c r="I223" s="45">
        <v>2</v>
      </c>
      <c r="J223" s="48" t="s">
        <v>42</v>
      </c>
      <c r="K223" s="47" t="s">
        <v>31</v>
      </c>
      <c r="L223" s="49">
        <v>3</v>
      </c>
      <c r="M223" s="48" t="s">
        <v>32</v>
      </c>
      <c r="N223" s="50">
        <f t="shared" si="18"/>
        <v>6</v>
      </c>
      <c r="O223" s="53">
        <v>700000</v>
      </c>
      <c r="P223" s="54">
        <f>O223*N223</f>
        <v>4200000</v>
      </c>
      <c r="Q223" s="107"/>
    </row>
    <row r="224" spans="1:18" x14ac:dyDescent="0.25">
      <c r="A224" s="55" t="s">
        <v>44</v>
      </c>
      <c r="B224" s="56" t="s">
        <v>45</v>
      </c>
      <c r="C224" s="57"/>
      <c r="D224" s="58"/>
      <c r="E224" s="58"/>
      <c r="F224" s="57"/>
      <c r="G224" s="57"/>
      <c r="H224" s="57"/>
      <c r="I224" s="57"/>
      <c r="J224" s="57"/>
      <c r="K224" s="57"/>
      <c r="L224" s="59"/>
      <c r="M224" s="60"/>
      <c r="N224" s="50"/>
      <c r="O224" s="107"/>
      <c r="P224" s="62">
        <f>SUM(P225:P228)</f>
        <v>22800000</v>
      </c>
      <c r="Q224" s="107"/>
    </row>
    <row r="225" spans="1:18" x14ac:dyDescent="0.25">
      <c r="A225" s="55"/>
      <c r="B225" s="56"/>
      <c r="C225" s="83" t="s">
        <v>102</v>
      </c>
      <c r="D225" s="58"/>
      <c r="E225" s="58"/>
      <c r="F225" s="45">
        <v>15</v>
      </c>
      <c r="G225" s="45" t="s">
        <v>30</v>
      </c>
      <c r="H225" s="47" t="s">
        <v>31</v>
      </c>
      <c r="I225" s="45">
        <v>1</v>
      </c>
      <c r="J225" s="48" t="s">
        <v>47</v>
      </c>
      <c r="K225" s="47" t="s">
        <v>31</v>
      </c>
      <c r="L225" s="49">
        <v>2</v>
      </c>
      <c r="M225" s="48" t="s">
        <v>48</v>
      </c>
      <c r="N225" s="50">
        <f>F225*I225*L225</f>
        <v>30</v>
      </c>
      <c r="O225" s="53">
        <v>150000</v>
      </c>
      <c r="P225" s="51">
        <f>O225*N225</f>
        <v>4500000</v>
      </c>
      <c r="Q225" s="107"/>
    </row>
    <row r="226" spans="1:18" x14ac:dyDescent="0.25">
      <c r="A226" s="37"/>
      <c r="B226" s="44"/>
      <c r="C226" s="45" t="s">
        <v>55</v>
      </c>
      <c r="D226" s="46"/>
      <c r="E226" s="46"/>
      <c r="F226" s="45">
        <v>30</v>
      </c>
      <c r="G226" s="45" t="s">
        <v>30</v>
      </c>
      <c r="H226" s="47" t="s">
        <v>31</v>
      </c>
      <c r="I226" s="45">
        <v>1</v>
      </c>
      <c r="J226" s="48" t="s">
        <v>33</v>
      </c>
      <c r="K226" s="47" t="s">
        <v>31</v>
      </c>
      <c r="L226" s="49">
        <v>1</v>
      </c>
      <c r="M226" s="48" t="s">
        <v>48</v>
      </c>
      <c r="N226" s="50">
        <f>F226*I226*L226</f>
        <v>30</v>
      </c>
      <c r="O226" s="53">
        <v>330000</v>
      </c>
      <c r="P226" s="51">
        <f>O226*N226</f>
        <v>9900000</v>
      </c>
      <c r="Q226" s="107"/>
    </row>
    <row r="227" spans="1:18" x14ac:dyDescent="0.25">
      <c r="A227" s="37"/>
      <c r="B227" s="44"/>
      <c r="C227" s="45" t="s">
        <v>46</v>
      </c>
      <c r="D227" s="46"/>
      <c r="E227" s="46"/>
      <c r="F227" s="45">
        <v>30</v>
      </c>
      <c r="G227" s="45" t="s">
        <v>30</v>
      </c>
      <c r="H227" s="47" t="s">
        <v>31</v>
      </c>
      <c r="I227" s="45">
        <v>1</v>
      </c>
      <c r="J227" s="48" t="s">
        <v>47</v>
      </c>
      <c r="K227" s="47" t="s">
        <v>31</v>
      </c>
      <c r="L227" s="49">
        <v>1</v>
      </c>
      <c r="M227" s="48" t="s">
        <v>48</v>
      </c>
      <c r="N227" s="50">
        <f>F227*I227*L227</f>
        <v>30</v>
      </c>
      <c r="O227" s="53">
        <v>150000</v>
      </c>
      <c r="P227" s="51">
        <f>O227*N227</f>
        <v>4500000</v>
      </c>
      <c r="Q227" s="107"/>
    </row>
    <row r="228" spans="1:18" x14ac:dyDescent="0.25">
      <c r="A228" s="37"/>
      <c r="B228" s="44"/>
      <c r="C228" s="45" t="s">
        <v>56</v>
      </c>
      <c r="D228" s="46"/>
      <c r="E228" s="46"/>
      <c r="F228" s="45">
        <v>30</v>
      </c>
      <c r="G228" s="45" t="s">
        <v>30</v>
      </c>
      <c r="H228" s="47" t="s">
        <v>31</v>
      </c>
      <c r="I228" s="45">
        <v>1</v>
      </c>
      <c r="J228" s="48" t="s">
        <v>33</v>
      </c>
      <c r="K228" s="47" t="s">
        <v>31</v>
      </c>
      <c r="L228" s="49">
        <v>1</v>
      </c>
      <c r="M228" s="48" t="s">
        <v>48</v>
      </c>
      <c r="N228" s="50">
        <f>F228*I228*L228</f>
        <v>30</v>
      </c>
      <c r="O228" s="53">
        <v>130000</v>
      </c>
      <c r="P228" s="51">
        <f>O228*N228</f>
        <v>3900000</v>
      </c>
      <c r="Q228" s="107"/>
    </row>
    <row r="229" spans="1:18" x14ac:dyDescent="0.25">
      <c r="A229" s="37"/>
      <c r="B229" s="44"/>
      <c r="C229" s="45"/>
      <c r="D229" s="46"/>
      <c r="E229" s="46"/>
      <c r="F229" s="45"/>
      <c r="G229" s="45"/>
      <c r="H229" s="47"/>
      <c r="I229" s="45"/>
      <c r="J229" s="48"/>
      <c r="K229" s="47"/>
      <c r="L229" s="49"/>
      <c r="M229" s="48"/>
      <c r="N229" s="50"/>
      <c r="O229" s="53"/>
      <c r="P229" s="51"/>
      <c r="Q229" s="107"/>
    </row>
    <row r="230" spans="1:18" ht="18" x14ac:dyDescent="0.25">
      <c r="A230" s="37" t="s">
        <v>49</v>
      </c>
      <c r="B230" s="38" t="s">
        <v>95</v>
      </c>
      <c r="C230" s="45"/>
      <c r="D230" s="46"/>
      <c r="E230" s="46"/>
      <c r="F230" s="45"/>
      <c r="G230" s="45"/>
      <c r="H230" s="47"/>
      <c r="I230" s="45"/>
      <c r="J230" s="48"/>
      <c r="K230" s="47"/>
      <c r="L230" s="49"/>
      <c r="M230" s="48"/>
      <c r="N230" s="50"/>
      <c r="O230" s="43"/>
      <c r="P230" s="39">
        <f>P233+P237+P240+P231+P244</f>
        <v>183450000</v>
      </c>
      <c r="Q230" s="107"/>
    </row>
    <row r="231" spans="1:18" x14ac:dyDescent="0.25">
      <c r="A231" s="37">
        <v>521114</v>
      </c>
      <c r="B231" s="38" t="s">
        <v>35</v>
      </c>
      <c r="C231" s="2"/>
      <c r="D231" s="24"/>
      <c r="E231" s="24"/>
      <c r="N231" s="24"/>
      <c r="O231" s="33"/>
      <c r="P231" s="34">
        <f>SUM(P232)</f>
        <v>250000</v>
      </c>
      <c r="Q231" s="107"/>
      <c r="R231" s="82"/>
    </row>
    <row r="232" spans="1:18" x14ac:dyDescent="0.25">
      <c r="A232" s="52"/>
      <c r="B232" s="44"/>
      <c r="C232" s="45" t="s">
        <v>36</v>
      </c>
      <c r="D232" s="46"/>
      <c r="E232" s="46"/>
      <c r="F232" s="45"/>
      <c r="G232" s="45"/>
      <c r="H232" s="47"/>
      <c r="I232" s="45">
        <v>1</v>
      </c>
      <c r="J232" s="48" t="s">
        <v>32</v>
      </c>
      <c r="K232" s="47"/>
      <c r="L232" s="49"/>
      <c r="M232" s="48"/>
      <c r="N232" s="50">
        <f>I232</f>
        <v>1</v>
      </c>
      <c r="O232" s="43">
        <v>250000</v>
      </c>
      <c r="P232" s="51">
        <f>O232*N232</f>
        <v>250000</v>
      </c>
      <c r="Q232" s="107"/>
      <c r="R232" s="82"/>
    </row>
    <row r="233" spans="1:18" x14ac:dyDescent="0.25">
      <c r="A233" s="37">
        <v>521211</v>
      </c>
      <c r="B233" s="40" t="s">
        <v>28</v>
      </c>
      <c r="C233" s="1"/>
      <c r="D233" s="32"/>
      <c r="E233" s="32"/>
      <c r="F233" s="1"/>
      <c r="G233" s="1"/>
      <c r="H233" s="1"/>
      <c r="I233" s="1"/>
      <c r="J233" s="2"/>
      <c r="K233" s="1"/>
      <c r="L233" s="41"/>
      <c r="M233" s="95"/>
      <c r="N233" s="42"/>
      <c r="O233" s="43"/>
      <c r="P233" s="34">
        <f>SUM(P234:P236)</f>
        <v>4500000</v>
      </c>
      <c r="Q233" s="107"/>
    </row>
    <row r="234" spans="1:18" x14ac:dyDescent="0.25">
      <c r="A234" s="37"/>
      <c r="B234" s="38"/>
      <c r="C234" s="45" t="s">
        <v>37</v>
      </c>
      <c r="D234" s="46"/>
      <c r="E234" s="46"/>
      <c r="F234" s="45"/>
      <c r="G234" s="45"/>
      <c r="H234" s="47"/>
      <c r="I234" s="45">
        <v>1</v>
      </c>
      <c r="J234" s="48" t="s">
        <v>32</v>
      </c>
      <c r="K234" s="47"/>
      <c r="L234" s="49"/>
      <c r="M234" s="48"/>
      <c r="N234" s="50">
        <f>I234</f>
        <v>1</v>
      </c>
      <c r="O234" s="43">
        <v>1000000</v>
      </c>
      <c r="P234" s="51">
        <f>O234*N234</f>
        <v>1000000</v>
      </c>
      <c r="Q234" s="107"/>
    </row>
    <row r="235" spans="1:18" x14ac:dyDescent="0.25">
      <c r="A235" s="37"/>
      <c r="B235" s="38"/>
      <c r="C235" s="45" t="s">
        <v>38</v>
      </c>
      <c r="D235" s="46"/>
      <c r="E235" s="46"/>
      <c r="F235" s="45"/>
      <c r="G235" s="45"/>
      <c r="H235" s="47"/>
      <c r="I235" s="45">
        <v>1</v>
      </c>
      <c r="J235" s="48" t="s">
        <v>32</v>
      </c>
      <c r="K235" s="47"/>
      <c r="L235" s="49"/>
      <c r="M235" s="48"/>
      <c r="N235" s="50">
        <f t="shared" ref="N235:N236" si="19">I235</f>
        <v>1</v>
      </c>
      <c r="O235" s="43">
        <v>1000000</v>
      </c>
      <c r="P235" s="51">
        <f>O235*N235</f>
        <v>1000000</v>
      </c>
      <c r="Q235" s="107"/>
    </row>
    <row r="236" spans="1:18" x14ac:dyDescent="0.25">
      <c r="A236" s="37"/>
      <c r="B236" s="38"/>
      <c r="C236" s="45" t="s">
        <v>39</v>
      </c>
      <c r="D236" s="46"/>
      <c r="E236" s="46"/>
      <c r="F236" s="45"/>
      <c r="G236" s="45"/>
      <c r="H236" s="47"/>
      <c r="I236" s="45">
        <v>1</v>
      </c>
      <c r="J236" s="48" t="s">
        <v>32</v>
      </c>
      <c r="K236" s="47"/>
      <c r="L236" s="49"/>
      <c r="M236" s="48"/>
      <c r="N236" s="50">
        <f t="shared" si="19"/>
        <v>1</v>
      </c>
      <c r="O236" s="43">
        <v>2500000</v>
      </c>
      <c r="P236" s="51">
        <f>O236*N236</f>
        <v>2500000</v>
      </c>
      <c r="Q236" s="107"/>
    </row>
    <row r="237" spans="1:18" x14ac:dyDescent="0.25">
      <c r="A237" s="37">
        <v>522151</v>
      </c>
      <c r="B237" s="40" t="s">
        <v>40</v>
      </c>
      <c r="C237" s="1"/>
      <c r="D237" s="32"/>
      <c r="E237" s="32"/>
      <c r="F237" s="1"/>
      <c r="G237" s="1"/>
      <c r="H237" s="1"/>
      <c r="I237" s="2"/>
      <c r="J237" s="48"/>
      <c r="K237" s="47"/>
      <c r="L237" s="49"/>
      <c r="M237" s="48"/>
      <c r="N237" s="50"/>
      <c r="O237" s="53"/>
      <c r="P237" s="34">
        <f>SUM(P238:P239)</f>
        <v>14800000</v>
      </c>
      <c r="Q237" s="107"/>
    </row>
    <row r="238" spans="1:18" x14ac:dyDescent="0.25">
      <c r="A238" s="37"/>
      <c r="B238" s="44"/>
      <c r="C238" s="45" t="s">
        <v>41</v>
      </c>
      <c r="D238" s="46"/>
      <c r="E238" s="46"/>
      <c r="F238" s="45">
        <v>4</v>
      </c>
      <c r="G238" s="45" t="s">
        <v>30</v>
      </c>
      <c r="H238" s="47" t="s">
        <v>31</v>
      </c>
      <c r="I238" s="45">
        <v>2</v>
      </c>
      <c r="J238" s="48" t="s">
        <v>42</v>
      </c>
      <c r="K238" s="47" t="s">
        <v>31</v>
      </c>
      <c r="L238" s="49">
        <v>1</v>
      </c>
      <c r="M238" s="48" t="s">
        <v>32</v>
      </c>
      <c r="N238" s="50">
        <f t="shared" ref="N238:N239" si="20">L238*I238*F238</f>
        <v>8</v>
      </c>
      <c r="O238" s="53">
        <v>1500000</v>
      </c>
      <c r="P238" s="54">
        <f>O238*N238</f>
        <v>12000000</v>
      </c>
      <c r="Q238" s="107"/>
    </row>
    <row r="239" spans="1:18" x14ac:dyDescent="0.25">
      <c r="A239" s="37"/>
      <c r="B239" s="44"/>
      <c r="C239" s="45" t="s">
        <v>43</v>
      </c>
      <c r="D239" s="46"/>
      <c r="E239" s="46"/>
      <c r="F239" s="45">
        <v>2</v>
      </c>
      <c r="G239" s="45" t="s">
        <v>30</v>
      </c>
      <c r="H239" s="47" t="s">
        <v>31</v>
      </c>
      <c r="I239" s="45">
        <v>2</v>
      </c>
      <c r="J239" s="48" t="s">
        <v>42</v>
      </c>
      <c r="K239" s="47" t="s">
        <v>31</v>
      </c>
      <c r="L239" s="49">
        <v>1</v>
      </c>
      <c r="M239" s="48" t="s">
        <v>32</v>
      </c>
      <c r="N239" s="50">
        <f t="shared" si="20"/>
        <v>4</v>
      </c>
      <c r="O239" s="53">
        <v>700000</v>
      </c>
      <c r="P239" s="54">
        <f>O239*N239</f>
        <v>2800000</v>
      </c>
      <c r="Q239" s="107"/>
    </row>
    <row r="240" spans="1:18" x14ac:dyDescent="0.25">
      <c r="A240" s="55" t="s">
        <v>44</v>
      </c>
      <c r="B240" s="56" t="s">
        <v>45</v>
      </c>
      <c r="C240" s="57"/>
      <c r="D240" s="58"/>
      <c r="E240" s="58"/>
      <c r="F240" s="57"/>
      <c r="G240" s="57"/>
      <c r="H240" s="57"/>
      <c r="I240" s="57"/>
      <c r="J240" s="57"/>
      <c r="K240" s="57"/>
      <c r="L240" s="59"/>
      <c r="M240" s="60"/>
      <c r="N240" s="50"/>
      <c r="O240" s="107"/>
      <c r="P240" s="62">
        <f>SUM(P241:P243)</f>
        <v>18300000</v>
      </c>
      <c r="Q240" s="107" t="s">
        <v>105</v>
      </c>
    </row>
    <row r="241" spans="1:19" x14ac:dyDescent="0.25">
      <c r="A241" s="37"/>
      <c r="B241" s="44"/>
      <c r="C241" s="45" t="s">
        <v>55</v>
      </c>
      <c r="D241" s="46"/>
      <c r="E241" s="46"/>
      <c r="F241" s="45">
        <v>30</v>
      </c>
      <c r="G241" s="45" t="s">
        <v>30</v>
      </c>
      <c r="H241" s="47" t="s">
        <v>31</v>
      </c>
      <c r="I241" s="45">
        <v>1</v>
      </c>
      <c r="J241" s="48" t="s">
        <v>33</v>
      </c>
      <c r="K241" s="47" t="s">
        <v>31</v>
      </c>
      <c r="L241" s="49">
        <v>1</v>
      </c>
      <c r="M241" s="48" t="s">
        <v>48</v>
      </c>
      <c r="N241" s="50">
        <f>F241*I241*L241</f>
        <v>30</v>
      </c>
      <c r="O241" s="53">
        <v>330000</v>
      </c>
      <c r="P241" s="51">
        <f>O241*N241</f>
        <v>9900000</v>
      </c>
      <c r="Q241" s="153"/>
    </row>
    <row r="242" spans="1:19" x14ac:dyDescent="0.25">
      <c r="A242" s="37"/>
      <c r="B242" s="44"/>
      <c r="C242" s="45" t="s">
        <v>46</v>
      </c>
      <c r="D242" s="46"/>
      <c r="E242" s="46"/>
      <c r="F242" s="45">
        <v>30</v>
      </c>
      <c r="G242" s="45" t="s">
        <v>30</v>
      </c>
      <c r="H242" s="47" t="s">
        <v>31</v>
      </c>
      <c r="I242" s="45">
        <v>1</v>
      </c>
      <c r="J242" s="48" t="s">
        <v>47</v>
      </c>
      <c r="K242" s="47" t="s">
        <v>31</v>
      </c>
      <c r="L242" s="49">
        <v>1</v>
      </c>
      <c r="M242" s="48" t="s">
        <v>48</v>
      </c>
      <c r="N242" s="50">
        <f>F242*I242*L242</f>
        <v>30</v>
      </c>
      <c r="O242" s="53">
        <v>150000</v>
      </c>
      <c r="P242" s="51">
        <f>O242*N242</f>
        <v>4500000</v>
      </c>
      <c r="Q242" s="153"/>
    </row>
    <row r="243" spans="1:19" x14ac:dyDescent="0.25">
      <c r="A243" s="37"/>
      <c r="B243" s="44"/>
      <c r="C243" s="45" t="s">
        <v>56</v>
      </c>
      <c r="D243" s="46"/>
      <c r="E243" s="46"/>
      <c r="F243" s="45">
        <v>30</v>
      </c>
      <c r="G243" s="45" t="s">
        <v>30</v>
      </c>
      <c r="H243" s="47" t="s">
        <v>31</v>
      </c>
      <c r="I243" s="45">
        <v>1</v>
      </c>
      <c r="J243" s="48" t="s">
        <v>33</v>
      </c>
      <c r="K243" s="47" t="s">
        <v>31</v>
      </c>
      <c r="L243" s="49">
        <v>1</v>
      </c>
      <c r="M243" s="48" t="s">
        <v>48</v>
      </c>
      <c r="N243" s="50">
        <f>F243*I243*L243</f>
        <v>30</v>
      </c>
      <c r="O243" s="53">
        <v>130000</v>
      </c>
      <c r="P243" s="51">
        <f>O243*N243</f>
        <v>3900000</v>
      </c>
      <c r="Q243" s="153"/>
    </row>
    <row r="244" spans="1:19" ht="15.75" customHeight="1" x14ac:dyDescent="0.25">
      <c r="A244" s="55" t="s">
        <v>104</v>
      </c>
      <c r="B244" s="56" t="s">
        <v>68</v>
      </c>
      <c r="C244" s="57"/>
      <c r="D244" s="58"/>
      <c r="E244" s="58"/>
      <c r="F244" s="57"/>
      <c r="G244" s="57"/>
      <c r="H244" s="57"/>
      <c r="I244" s="57"/>
      <c r="J244" s="57"/>
      <c r="K244" s="57"/>
      <c r="L244" s="59"/>
      <c r="M244" s="60"/>
      <c r="N244" s="50"/>
      <c r="O244" s="107"/>
      <c r="P244" s="62">
        <f>SUM(P245:P247)</f>
        <v>145600000</v>
      </c>
      <c r="Q244" s="176" t="s">
        <v>106</v>
      </c>
    </row>
    <row r="245" spans="1:19" x14ac:dyDescent="0.25">
      <c r="A245" s="37"/>
      <c r="B245" s="44"/>
      <c r="C245" s="45" t="s">
        <v>69</v>
      </c>
      <c r="D245" s="46"/>
      <c r="E245" s="46"/>
      <c r="F245" s="45">
        <v>16</v>
      </c>
      <c r="G245" s="45" t="s">
        <v>30</v>
      </c>
      <c r="H245" s="47" t="s">
        <v>31</v>
      </c>
      <c r="I245" s="45">
        <v>1</v>
      </c>
      <c r="J245" s="48" t="s">
        <v>33</v>
      </c>
      <c r="K245" s="47" t="s">
        <v>31</v>
      </c>
      <c r="L245" s="49">
        <v>1</v>
      </c>
      <c r="M245" s="48" t="s">
        <v>48</v>
      </c>
      <c r="N245" s="50">
        <f>F245*I245*L245</f>
        <v>16</v>
      </c>
      <c r="O245" s="53">
        <v>740000</v>
      </c>
      <c r="P245" s="51">
        <f>O245*N245</f>
        <v>11840000</v>
      </c>
      <c r="Q245" s="176"/>
    </row>
    <row r="246" spans="1:19" x14ac:dyDescent="0.25">
      <c r="A246" s="37"/>
      <c r="B246" s="44"/>
      <c r="C246" s="45" t="s">
        <v>70</v>
      </c>
      <c r="D246" s="46"/>
      <c r="E246" s="46"/>
      <c r="F246" s="45">
        <v>16</v>
      </c>
      <c r="G246" s="45" t="s">
        <v>30</v>
      </c>
      <c r="H246" s="47" t="s">
        <v>31</v>
      </c>
      <c r="I246" s="45">
        <v>1</v>
      </c>
      <c r="J246" s="48" t="s">
        <v>47</v>
      </c>
      <c r="K246" s="47" t="s">
        <v>31</v>
      </c>
      <c r="L246" s="49">
        <v>1</v>
      </c>
      <c r="M246" s="48" t="s">
        <v>48</v>
      </c>
      <c r="N246" s="50">
        <f>F246*I246*L246</f>
        <v>16</v>
      </c>
      <c r="O246" s="53">
        <v>8000000</v>
      </c>
      <c r="P246" s="51">
        <f>O246*N246</f>
        <v>128000000</v>
      </c>
      <c r="Q246" s="176"/>
    </row>
    <row r="247" spans="1:19" x14ac:dyDescent="0.25">
      <c r="A247" s="37"/>
      <c r="B247" s="44"/>
      <c r="C247" s="45" t="s">
        <v>56</v>
      </c>
      <c r="D247" s="46"/>
      <c r="E247" s="46"/>
      <c r="F247" s="45">
        <v>16</v>
      </c>
      <c r="G247" s="45" t="s">
        <v>30</v>
      </c>
      <c r="H247" s="47" t="s">
        <v>31</v>
      </c>
      <c r="I247" s="45">
        <v>2</v>
      </c>
      <c r="J247" s="48" t="s">
        <v>33</v>
      </c>
      <c r="K247" s="47" t="s">
        <v>31</v>
      </c>
      <c r="L247" s="49">
        <v>1</v>
      </c>
      <c r="M247" s="48" t="s">
        <v>48</v>
      </c>
      <c r="N247" s="50">
        <f>F247*I247*L247</f>
        <v>32</v>
      </c>
      <c r="O247" s="53">
        <v>180000</v>
      </c>
      <c r="P247" s="51">
        <f>O247*N247</f>
        <v>5760000</v>
      </c>
      <c r="Q247" s="176"/>
    </row>
    <row r="248" spans="1:19" x14ac:dyDescent="0.25">
      <c r="A248" s="37"/>
      <c r="B248" s="44"/>
      <c r="C248" s="45"/>
      <c r="D248" s="46"/>
      <c r="E248" s="46"/>
      <c r="F248" s="45"/>
      <c r="G248" s="45"/>
      <c r="H248" s="47"/>
      <c r="I248" s="45"/>
      <c r="J248" s="48"/>
      <c r="K248" s="47"/>
      <c r="L248" s="49"/>
      <c r="M248" s="48"/>
      <c r="N248" s="50"/>
      <c r="O248" s="53"/>
      <c r="P248" s="51"/>
      <c r="Q248" s="176"/>
    </row>
    <row r="249" spans="1:19" ht="18" x14ac:dyDescent="0.25">
      <c r="A249" s="37" t="s">
        <v>50</v>
      </c>
      <c r="B249" s="38" t="s">
        <v>51</v>
      </c>
      <c r="C249" s="45"/>
      <c r="D249" s="46"/>
      <c r="E249" s="46"/>
      <c r="F249" s="45"/>
      <c r="G249" s="45"/>
      <c r="H249" s="47"/>
      <c r="I249" s="45"/>
      <c r="J249" s="48"/>
      <c r="K249" s="47"/>
      <c r="L249" s="49"/>
      <c r="M249" s="48"/>
      <c r="N249" s="50"/>
      <c r="O249" s="53"/>
      <c r="P249" s="39">
        <f>P250</f>
        <v>5280000</v>
      </c>
      <c r="Q249" s="176"/>
      <c r="S249" s="88"/>
    </row>
    <row r="250" spans="1:19" x14ac:dyDescent="0.25">
      <c r="A250" s="37">
        <v>521211</v>
      </c>
      <c r="B250" s="40" t="s">
        <v>28</v>
      </c>
      <c r="C250" s="1"/>
      <c r="D250" s="32"/>
      <c r="E250" s="32"/>
      <c r="F250" s="1"/>
      <c r="G250" s="1"/>
      <c r="H250" s="1"/>
      <c r="I250" s="1"/>
      <c r="J250" s="2"/>
      <c r="K250" s="1"/>
      <c r="L250" s="41"/>
      <c r="M250" s="95"/>
      <c r="N250" s="42"/>
      <c r="O250" s="43"/>
      <c r="P250" s="34">
        <f>SUM(P251:P254)</f>
        <v>5280000</v>
      </c>
      <c r="Q250" s="176"/>
    </row>
    <row r="251" spans="1:19" x14ac:dyDescent="0.25">
      <c r="A251" s="37"/>
      <c r="B251" s="38"/>
      <c r="C251" s="45" t="s">
        <v>37</v>
      </c>
      <c r="D251" s="46"/>
      <c r="E251" s="46"/>
      <c r="F251" s="45"/>
      <c r="G251" s="45"/>
      <c r="H251" s="47"/>
      <c r="I251" s="45">
        <v>1</v>
      </c>
      <c r="J251" s="48" t="s">
        <v>32</v>
      </c>
      <c r="K251" s="47"/>
      <c r="L251" s="49"/>
      <c r="M251" s="48"/>
      <c r="N251" s="50">
        <f>I251</f>
        <v>1</v>
      </c>
      <c r="O251" s="43">
        <v>1000000</v>
      </c>
      <c r="P251" s="51">
        <f>O251*N251</f>
        <v>1000000</v>
      </c>
      <c r="Q251" s="107"/>
    </row>
    <row r="252" spans="1:19" x14ac:dyDescent="0.25">
      <c r="A252" s="37"/>
      <c r="B252" s="38"/>
      <c r="C252" s="45" t="s">
        <v>38</v>
      </c>
      <c r="D252" s="46"/>
      <c r="E252" s="46"/>
      <c r="F252" s="45"/>
      <c r="G252" s="45"/>
      <c r="H252" s="47"/>
      <c r="I252" s="45">
        <v>1</v>
      </c>
      <c r="J252" s="48" t="s">
        <v>32</v>
      </c>
      <c r="K252" s="47"/>
      <c r="L252" s="49"/>
      <c r="M252" s="48"/>
      <c r="N252" s="50">
        <f t="shared" ref="N252:N253" si="21">I252</f>
        <v>1</v>
      </c>
      <c r="O252" s="43">
        <v>1000000</v>
      </c>
      <c r="P252" s="51">
        <f>O252*N252</f>
        <v>1000000</v>
      </c>
      <c r="Q252" s="107"/>
    </row>
    <row r="253" spans="1:19" x14ac:dyDescent="0.25">
      <c r="A253" s="37"/>
      <c r="B253" s="38"/>
      <c r="C253" s="45" t="s">
        <v>39</v>
      </c>
      <c r="D253" s="46"/>
      <c r="E253" s="46"/>
      <c r="F253" s="45"/>
      <c r="G253" s="45"/>
      <c r="H253" s="47"/>
      <c r="I253" s="45">
        <v>1</v>
      </c>
      <c r="J253" s="48" t="s">
        <v>32</v>
      </c>
      <c r="K253" s="47"/>
      <c r="L253" s="49"/>
      <c r="M253" s="48"/>
      <c r="N253" s="50">
        <f t="shared" si="21"/>
        <v>1</v>
      </c>
      <c r="O253" s="43">
        <v>2000000</v>
      </c>
      <c r="P253" s="51">
        <f>O253*N253</f>
        <v>2000000</v>
      </c>
      <c r="Q253" s="107"/>
    </row>
    <row r="254" spans="1:19" x14ac:dyDescent="0.25">
      <c r="A254" s="37"/>
      <c r="B254" s="44"/>
      <c r="C254" s="45" t="s">
        <v>29</v>
      </c>
      <c r="D254" s="46"/>
      <c r="E254" s="46"/>
      <c r="F254" s="45">
        <v>20</v>
      </c>
      <c r="G254" s="45" t="s">
        <v>30</v>
      </c>
      <c r="H254" s="47" t="s">
        <v>31</v>
      </c>
      <c r="I254" s="45">
        <v>1</v>
      </c>
      <c r="J254" s="48" t="s">
        <v>32</v>
      </c>
      <c r="K254" s="47" t="s">
        <v>31</v>
      </c>
      <c r="L254" s="49">
        <v>1</v>
      </c>
      <c r="M254" s="48" t="s">
        <v>33</v>
      </c>
      <c r="N254" s="50">
        <f>F254*I254</f>
        <v>20</v>
      </c>
      <c r="O254" s="43">
        <v>64000</v>
      </c>
      <c r="P254" s="51">
        <f>O254*N254</f>
        <v>1280000</v>
      </c>
      <c r="Q254" s="107"/>
    </row>
    <row r="255" spans="1:19" x14ac:dyDescent="0.25">
      <c r="A255" s="37"/>
      <c r="B255" s="44"/>
      <c r="C255" s="45"/>
      <c r="D255" s="46"/>
      <c r="E255" s="46"/>
      <c r="F255" s="45"/>
      <c r="G255" s="45"/>
      <c r="H255" s="47"/>
      <c r="I255" s="45"/>
      <c r="J255" s="48"/>
      <c r="K255" s="47"/>
      <c r="L255" s="49"/>
      <c r="M255" s="48"/>
      <c r="N255" s="50"/>
      <c r="O255" s="53"/>
      <c r="P255" s="51"/>
      <c r="Q255" s="107"/>
    </row>
    <row r="256" spans="1:19" ht="32.25" customHeight="1" x14ac:dyDescent="0.25">
      <c r="A256" s="108" t="s">
        <v>52</v>
      </c>
      <c r="B256" s="149" t="s">
        <v>139</v>
      </c>
      <c r="C256" s="154"/>
      <c r="D256" s="109"/>
      <c r="E256" s="109" t="s">
        <v>120</v>
      </c>
      <c r="F256" s="110"/>
      <c r="G256" s="110"/>
      <c r="H256" s="110"/>
      <c r="I256" s="110"/>
      <c r="J256" s="111"/>
      <c r="K256" s="110"/>
      <c r="L256" s="112"/>
      <c r="M256" s="111"/>
      <c r="N256" s="97"/>
      <c r="O256" s="113"/>
      <c r="P256" s="114">
        <f>P258+P279+P294+P328+P265+P309</f>
        <v>329380000</v>
      </c>
      <c r="Q256" s="115"/>
      <c r="R256" s="82"/>
    </row>
    <row r="257" spans="1:18" x14ac:dyDescent="0.25">
      <c r="A257" s="31"/>
      <c r="B257" s="94"/>
      <c r="C257" s="95"/>
      <c r="D257" s="32"/>
      <c r="E257" s="32"/>
      <c r="F257" s="1"/>
      <c r="G257" s="1"/>
      <c r="H257" s="1"/>
      <c r="I257" s="1"/>
      <c r="J257" s="2"/>
      <c r="K257" s="1"/>
      <c r="L257" s="4"/>
      <c r="M257" s="2"/>
      <c r="N257" s="24"/>
      <c r="O257" s="33"/>
      <c r="P257" s="34"/>
      <c r="Q257" s="107"/>
      <c r="R257" s="82"/>
    </row>
    <row r="258" spans="1:18" ht="18" x14ac:dyDescent="0.25">
      <c r="A258" s="37" t="s">
        <v>26</v>
      </c>
      <c r="B258" s="38" t="s">
        <v>27</v>
      </c>
      <c r="C258" s="1"/>
      <c r="D258" s="32"/>
      <c r="E258" s="32"/>
      <c r="F258" s="1"/>
      <c r="G258" s="1"/>
      <c r="H258" s="1"/>
      <c r="I258" s="1"/>
      <c r="J258" s="2"/>
      <c r="K258" s="1"/>
      <c r="L258" s="4"/>
      <c r="M258" s="2"/>
      <c r="N258" s="24"/>
      <c r="O258" s="33"/>
      <c r="P258" s="39">
        <f>P259</f>
        <v>5280000</v>
      </c>
      <c r="Q258" s="107"/>
      <c r="R258" s="82"/>
    </row>
    <row r="259" spans="1:18" ht="15.75" customHeight="1" x14ac:dyDescent="0.25">
      <c r="A259" s="37">
        <v>521211</v>
      </c>
      <c r="B259" s="40" t="s">
        <v>28</v>
      </c>
      <c r="C259" s="1"/>
      <c r="D259" s="32"/>
      <c r="E259" s="32"/>
      <c r="F259" s="1"/>
      <c r="G259" s="1"/>
      <c r="H259" s="1"/>
      <c r="I259" s="1"/>
      <c r="J259" s="2"/>
      <c r="K259" s="1"/>
      <c r="L259" s="41"/>
      <c r="M259" s="95"/>
      <c r="N259" s="42"/>
      <c r="O259" s="43"/>
      <c r="P259" s="34">
        <f>SUM(P260:P263)</f>
        <v>5280000</v>
      </c>
      <c r="Q259" s="107"/>
    </row>
    <row r="260" spans="1:18" x14ac:dyDescent="0.25">
      <c r="A260" s="37"/>
      <c r="B260" s="38"/>
      <c r="C260" s="45" t="s">
        <v>37</v>
      </c>
      <c r="D260" s="46"/>
      <c r="E260" s="46"/>
      <c r="F260" s="45"/>
      <c r="G260" s="45"/>
      <c r="H260" s="47"/>
      <c r="I260" s="45">
        <v>1</v>
      </c>
      <c r="J260" s="48" t="s">
        <v>32</v>
      </c>
      <c r="K260" s="47"/>
      <c r="L260" s="49"/>
      <c r="M260" s="48"/>
      <c r="N260" s="50">
        <f>I260</f>
        <v>1</v>
      </c>
      <c r="O260" s="43">
        <v>1000000</v>
      </c>
      <c r="P260" s="51">
        <f>O260*N260</f>
        <v>1000000</v>
      </c>
      <c r="Q260" s="107"/>
    </row>
    <row r="261" spans="1:18" x14ac:dyDescent="0.25">
      <c r="A261" s="37"/>
      <c r="B261" s="38"/>
      <c r="C261" s="45" t="s">
        <v>38</v>
      </c>
      <c r="D261" s="46"/>
      <c r="E261" s="46"/>
      <c r="F261" s="45"/>
      <c r="G261" s="45"/>
      <c r="H261" s="47"/>
      <c r="I261" s="45">
        <v>1</v>
      </c>
      <c r="J261" s="48" t="s">
        <v>32</v>
      </c>
      <c r="K261" s="47"/>
      <c r="L261" s="49"/>
      <c r="M261" s="48"/>
      <c r="N261" s="50">
        <f t="shared" ref="N261:N262" si="22">I261</f>
        <v>1</v>
      </c>
      <c r="O261" s="43">
        <v>1000000</v>
      </c>
      <c r="P261" s="51">
        <f>O261*N261</f>
        <v>1000000</v>
      </c>
      <c r="Q261" s="107"/>
    </row>
    <row r="262" spans="1:18" x14ac:dyDescent="0.25">
      <c r="A262" s="37"/>
      <c r="B262" s="38"/>
      <c r="C262" s="45" t="s">
        <v>39</v>
      </c>
      <c r="D262" s="46"/>
      <c r="E262" s="46"/>
      <c r="F262" s="45"/>
      <c r="G262" s="45"/>
      <c r="H262" s="47"/>
      <c r="I262" s="45">
        <v>1</v>
      </c>
      <c r="J262" s="48" t="s">
        <v>32</v>
      </c>
      <c r="K262" s="47"/>
      <c r="L262" s="49"/>
      <c r="M262" s="48"/>
      <c r="N262" s="50">
        <f t="shared" si="22"/>
        <v>1</v>
      </c>
      <c r="O262" s="43">
        <v>2000000</v>
      </c>
      <c r="P262" s="51">
        <f>O262*N262</f>
        <v>2000000</v>
      </c>
      <c r="Q262" s="107"/>
    </row>
    <row r="263" spans="1:18" x14ac:dyDescent="0.25">
      <c r="A263" s="37"/>
      <c r="B263" s="44"/>
      <c r="C263" s="45" t="s">
        <v>29</v>
      </c>
      <c r="D263" s="46"/>
      <c r="E263" s="46"/>
      <c r="F263" s="45">
        <v>20</v>
      </c>
      <c r="G263" s="45" t="s">
        <v>30</v>
      </c>
      <c r="H263" s="47" t="s">
        <v>31</v>
      </c>
      <c r="I263" s="45">
        <v>1</v>
      </c>
      <c r="J263" s="48" t="s">
        <v>32</v>
      </c>
      <c r="K263" s="47" t="s">
        <v>31</v>
      </c>
      <c r="L263" s="49">
        <v>1</v>
      </c>
      <c r="M263" s="48" t="s">
        <v>33</v>
      </c>
      <c r="N263" s="50">
        <f>F263*I263</f>
        <v>20</v>
      </c>
      <c r="O263" s="43">
        <v>64000</v>
      </c>
      <c r="P263" s="51">
        <f>O263*N263</f>
        <v>1280000</v>
      </c>
      <c r="Q263" s="107"/>
    </row>
    <row r="264" spans="1:18" ht="15.75" customHeight="1" x14ac:dyDescent="0.25">
      <c r="A264" s="37"/>
      <c r="B264" s="44"/>
      <c r="C264" s="45"/>
      <c r="D264" s="46"/>
      <c r="E264" s="46"/>
      <c r="F264" s="45"/>
      <c r="G264" s="45"/>
      <c r="H264" s="47"/>
      <c r="I264" s="45"/>
      <c r="J264" s="48"/>
      <c r="K264" s="47"/>
      <c r="L264" s="49"/>
      <c r="M264" s="48"/>
      <c r="N264" s="50"/>
      <c r="O264" s="43"/>
      <c r="P264" s="51"/>
      <c r="Q264" s="107"/>
    </row>
    <row r="265" spans="1:18" ht="18" x14ac:dyDescent="0.25">
      <c r="A265" s="37" t="s">
        <v>34</v>
      </c>
      <c r="B265" s="38" t="s">
        <v>121</v>
      </c>
      <c r="C265" s="65"/>
      <c r="D265" s="66"/>
      <c r="E265" s="66"/>
      <c r="F265" s="45"/>
      <c r="G265" s="45"/>
      <c r="H265" s="47"/>
      <c r="I265" s="45"/>
      <c r="J265" s="48"/>
      <c r="K265" s="47"/>
      <c r="L265" s="49"/>
      <c r="M265" s="48"/>
      <c r="N265" s="50"/>
      <c r="O265" s="43"/>
      <c r="P265" s="39">
        <f>P268+P273+P276+P266</f>
        <v>51000000</v>
      </c>
      <c r="Q265" s="107"/>
    </row>
    <row r="266" spans="1:18" x14ac:dyDescent="0.25">
      <c r="A266" s="37">
        <v>521114</v>
      </c>
      <c r="B266" s="38" t="s">
        <v>35</v>
      </c>
      <c r="C266" s="2"/>
      <c r="D266" s="24"/>
      <c r="E266" s="24"/>
      <c r="N266" s="24"/>
      <c r="O266" s="33"/>
      <c r="P266" s="34">
        <f>SUM(P267)</f>
        <v>450000</v>
      </c>
      <c r="Q266" s="107"/>
      <c r="R266" s="82"/>
    </row>
    <row r="267" spans="1:18" x14ac:dyDescent="0.25">
      <c r="A267" s="52"/>
      <c r="B267" s="44"/>
      <c r="C267" s="45" t="s">
        <v>36</v>
      </c>
      <c r="D267" s="46"/>
      <c r="E267" s="46"/>
      <c r="F267" s="45"/>
      <c r="G267" s="45"/>
      <c r="H267" s="47"/>
      <c r="I267" s="45">
        <v>3</v>
      </c>
      <c r="J267" s="48" t="s">
        <v>32</v>
      </c>
      <c r="K267" s="47"/>
      <c r="L267" s="49"/>
      <c r="M267" s="48"/>
      <c r="N267" s="50">
        <f>I267</f>
        <v>3</v>
      </c>
      <c r="O267" s="43">
        <v>150000</v>
      </c>
      <c r="P267" s="51">
        <f>O267*N267</f>
        <v>450000</v>
      </c>
      <c r="Q267" s="107"/>
      <c r="R267" s="82"/>
    </row>
    <row r="268" spans="1:18" x14ac:dyDescent="0.25">
      <c r="A268" s="37">
        <v>521211</v>
      </c>
      <c r="B268" s="40" t="s">
        <v>28</v>
      </c>
      <c r="C268" s="1"/>
      <c r="D268" s="32"/>
      <c r="E268" s="32"/>
      <c r="F268" s="1"/>
      <c r="G268" s="1"/>
      <c r="H268" s="1"/>
      <c r="I268" s="1"/>
      <c r="J268" s="2"/>
      <c r="K268" s="1"/>
      <c r="L268" s="41"/>
      <c r="M268" s="95"/>
      <c r="N268" s="42"/>
      <c r="O268" s="43"/>
      <c r="P268" s="34">
        <f>SUM(P269:P272)</f>
        <v>21600000</v>
      </c>
      <c r="Q268" s="107"/>
    </row>
    <row r="269" spans="1:18" x14ac:dyDescent="0.25">
      <c r="A269" s="37"/>
      <c r="B269" s="38"/>
      <c r="C269" s="45" t="s">
        <v>37</v>
      </c>
      <c r="D269" s="46"/>
      <c r="E269" s="46"/>
      <c r="F269" s="45"/>
      <c r="G269" s="45"/>
      <c r="H269" s="47"/>
      <c r="I269" s="45">
        <v>3</v>
      </c>
      <c r="J269" s="48" t="s">
        <v>32</v>
      </c>
      <c r="K269" s="47"/>
      <c r="L269" s="49"/>
      <c r="M269" s="48"/>
      <c r="N269" s="50">
        <f>I269</f>
        <v>3</v>
      </c>
      <c r="O269" s="43">
        <v>1000000</v>
      </c>
      <c r="P269" s="51">
        <f>O269*N269</f>
        <v>3000000</v>
      </c>
      <c r="Q269" s="107"/>
    </row>
    <row r="270" spans="1:18" x14ac:dyDescent="0.25">
      <c r="A270" s="37"/>
      <c r="B270" s="38"/>
      <c r="C270" s="45" t="s">
        <v>38</v>
      </c>
      <c r="D270" s="46"/>
      <c r="E270" s="46"/>
      <c r="F270" s="45"/>
      <c r="G270" s="45"/>
      <c r="H270" s="47"/>
      <c r="I270" s="45">
        <v>3</v>
      </c>
      <c r="J270" s="48" t="s">
        <v>32</v>
      </c>
      <c r="K270" s="47"/>
      <c r="L270" s="49"/>
      <c r="M270" s="48"/>
      <c r="N270" s="50">
        <f>I270</f>
        <v>3</v>
      </c>
      <c r="O270" s="43">
        <v>1000000</v>
      </c>
      <c r="P270" s="51">
        <f>O270*N270</f>
        <v>3000000</v>
      </c>
      <c r="Q270" s="107"/>
    </row>
    <row r="271" spans="1:18" x14ac:dyDescent="0.25">
      <c r="A271" s="37"/>
      <c r="B271" s="38"/>
      <c r="C271" s="45" t="s">
        <v>39</v>
      </c>
      <c r="D271" s="46"/>
      <c r="E271" s="46"/>
      <c r="F271" s="45"/>
      <c r="G271" s="45"/>
      <c r="H271" s="47"/>
      <c r="I271" s="45">
        <v>3</v>
      </c>
      <c r="J271" s="48" t="s">
        <v>32</v>
      </c>
      <c r="K271" s="47"/>
      <c r="L271" s="49"/>
      <c r="M271" s="48"/>
      <c r="N271" s="50">
        <f>I271</f>
        <v>3</v>
      </c>
      <c r="O271" s="43">
        <v>2000000</v>
      </c>
      <c r="P271" s="51">
        <f>O271*N271</f>
        <v>6000000</v>
      </c>
      <c r="Q271" s="107"/>
    </row>
    <row r="272" spans="1:18" x14ac:dyDescent="0.25">
      <c r="A272" s="37"/>
      <c r="B272" s="44"/>
      <c r="C272" s="45" t="s">
        <v>29</v>
      </c>
      <c r="D272" s="46"/>
      <c r="E272" s="46"/>
      <c r="F272" s="45">
        <v>30</v>
      </c>
      <c r="G272" s="45" t="s">
        <v>30</v>
      </c>
      <c r="H272" s="47" t="s">
        <v>31</v>
      </c>
      <c r="I272" s="45">
        <v>5</v>
      </c>
      <c r="J272" s="48" t="s">
        <v>32</v>
      </c>
      <c r="K272" s="47" t="s">
        <v>31</v>
      </c>
      <c r="L272" s="49">
        <v>1</v>
      </c>
      <c r="M272" s="48" t="s">
        <v>33</v>
      </c>
      <c r="N272" s="50">
        <f>F272*I272</f>
        <v>150</v>
      </c>
      <c r="O272" s="43">
        <v>64000</v>
      </c>
      <c r="P272" s="51">
        <f>O272*N272</f>
        <v>9600000</v>
      </c>
      <c r="Q272" s="107"/>
    </row>
    <row r="273" spans="1:18" x14ac:dyDescent="0.25">
      <c r="A273" s="37">
        <v>522151</v>
      </c>
      <c r="B273" s="40" t="s">
        <v>40</v>
      </c>
      <c r="C273" s="1"/>
      <c r="D273" s="32"/>
      <c r="E273" s="32"/>
      <c r="F273" s="1"/>
      <c r="G273" s="1"/>
      <c r="H273" s="1"/>
      <c r="I273" s="2"/>
      <c r="J273" s="48"/>
      <c r="K273" s="47"/>
      <c r="L273" s="49"/>
      <c r="M273" s="48"/>
      <c r="N273" s="50"/>
      <c r="O273" s="53"/>
      <c r="P273" s="34">
        <f>SUM(P274:P275)</f>
        <v>22200000</v>
      </c>
      <c r="Q273" s="107"/>
    </row>
    <row r="274" spans="1:18" x14ac:dyDescent="0.25">
      <c r="A274" s="37"/>
      <c r="B274" s="44"/>
      <c r="C274" s="45" t="s">
        <v>41</v>
      </c>
      <c r="D274" s="46"/>
      <c r="E274" s="46"/>
      <c r="F274" s="45">
        <v>2</v>
      </c>
      <c r="G274" s="45" t="s">
        <v>30</v>
      </c>
      <c r="H274" s="47" t="s">
        <v>31</v>
      </c>
      <c r="I274" s="45">
        <v>2</v>
      </c>
      <c r="J274" s="48" t="s">
        <v>42</v>
      </c>
      <c r="K274" s="47" t="s">
        <v>31</v>
      </c>
      <c r="L274" s="49">
        <v>3</v>
      </c>
      <c r="M274" s="48" t="s">
        <v>32</v>
      </c>
      <c r="N274" s="50">
        <f>L274*I274*F274</f>
        <v>12</v>
      </c>
      <c r="O274" s="53">
        <v>1500000</v>
      </c>
      <c r="P274" s="54">
        <f>O274*N274</f>
        <v>18000000</v>
      </c>
      <c r="Q274" s="107"/>
    </row>
    <row r="275" spans="1:18" x14ac:dyDescent="0.25">
      <c r="A275" s="37"/>
      <c r="B275" s="44"/>
      <c r="C275" s="45" t="s">
        <v>43</v>
      </c>
      <c r="D275" s="46"/>
      <c r="E275" s="46"/>
      <c r="F275" s="45">
        <v>1</v>
      </c>
      <c r="G275" s="45" t="s">
        <v>30</v>
      </c>
      <c r="H275" s="47" t="s">
        <v>31</v>
      </c>
      <c r="I275" s="45">
        <v>2</v>
      </c>
      <c r="J275" s="48" t="s">
        <v>42</v>
      </c>
      <c r="K275" s="47" t="s">
        <v>31</v>
      </c>
      <c r="L275" s="49">
        <v>3</v>
      </c>
      <c r="M275" s="48" t="s">
        <v>32</v>
      </c>
      <c r="N275" s="50">
        <f t="shared" ref="N275" si="23">L275*I275*F275</f>
        <v>6</v>
      </c>
      <c r="O275" s="53">
        <v>700000</v>
      </c>
      <c r="P275" s="54">
        <f>O275*N275</f>
        <v>4200000</v>
      </c>
      <c r="Q275" s="107"/>
    </row>
    <row r="276" spans="1:18" x14ac:dyDescent="0.25">
      <c r="A276" s="31" t="s">
        <v>44</v>
      </c>
      <c r="B276" s="56" t="s">
        <v>45</v>
      </c>
      <c r="C276" s="57"/>
      <c r="D276" s="58"/>
      <c r="E276" s="58"/>
      <c r="F276" s="57"/>
      <c r="G276" s="57"/>
      <c r="H276" s="57"/>
      <c r="I276" s="57"/>
      <c r="J276" s="57"/>
      <c r="K276" s="57"/>
      <c r="L276" s="59"/>
      <c r="M276" s="60"/>
      <c r="N276" s="50"/>
      <c r="O276" s="107"/>
      <c r="P276" s="62">
        <f>SUM(P277)</f>
        <v>6750000</v>
      </c>
      <c r="Q276" s="107"/>
    </row>
    <row r="277" spans="1:18" x14ac:dyDescent="0.25">
      <c r="A277" s="37"/>
      <c r="B277" s="44"/>
      <c r="C277" s="45" t="s">
        <v>46</v>
      </c>
      <c r="D277" s="46"/>
      <c r="E277" s="46"/>
      <c r="F277" s="45">
        <v>15</v>
      </c>
      <c r="G277" s="45" t="s">
        <v>30</v>
      </c>
      <c r="H277" s="47" t="s">
        <v>31</v>
      </c>
      <c r="I277" s="45">
        <v>1</v>
      </c>
      <c r="J277" s="48" t="s">
        <v>47</v>
      </c>
      <c r="K277" s="47" t="s">
        <v>31</v>
      </c>
      <c r="L277" s="49">
        <v>3</v>
      </c>
      <c r="M277" s="48" t="s">
        <v>48</v>
      </c>
      <c r="N277" s="50">
        <f>F277*I277*L277</f>
        <v>45</v>
      </c>
      <c r="O277" s="53">
        <v>150000</v>
      </c>
      <c r="P277" s="51">
        <f>O277*N277</f>
        <v>6750000</v>
      </c>
      <c r="Q277" s="107"/>
    </row>
    <row r="278" spans="1:18" x14ac:dyDescent="0.25">
      <c r="A278" s="37"/>
      <c r="B278" s="44"/>
      <c r="C278" s="45"/>
      <c r="D278" s="46"/>
      <c r="E278" s="46"/>
      <c r="F278" s="45"/>
      <c r="G278" s="45"/>
      <c r="H278" s="47"/>
      <c r="I278" s="45"/>
      <c r="J278" s="48"/>
      <c r="K278" s="47"/>
      <c r="L278" s="49"/>
      <c r="M278" s="48"/>
      <c r="N278" s="50"/>
      <c r="O278" s="53"/>
      <c r="P278" s="51"/>
      <c r="Q278" s="107"/>
    </row>
    <row r="279" spans="1:18" ht="18" x14ac:dyDescent="0.25">
      <c r="A279" s="37" t="s">
        <v>49</v>
      </c>
      <c r="B279" s="38" t="s">
        <v>122</v>
      </c>
      <c r="C279" s="65"/>
      <c r="D279" s="66"/>
      <c r="E279" s="66"/>
      <c r="F279" s="45"/>
      <c r="G279" s="45"/>
      <c r="H279" s="47"/>
      <c r="I279" s="45"/>
      <c r="J279" s="48"/>
      <c r="K279" s="47"/>
      <c r="L279" s="49"/>
      <c r="M279" s="48"/>
      <c r="N279" s="50"/>
      <c r="O279" s="43"/>
      <c r="P279" s="39">
        <f>P282+P287+P290+P280</f>
        <v>106300000</v>
      </c>
      <c r="Q279" s="107"/>
    </row>
    <row r="280" spans="1:18" x14ac:dyDescent="0.25">
      <c r="A280" s="37">
        <v>521114</v>
      </c>
      <c r="B280" s="38" t="s">
        <v>35</v>
      </c>
      <c r="C280" s="2"/>
      <c r="D280" s="24"/>
      <c r="E280" s="24"/>
      <c r="N280" s="24"/>
      <c r="O280" s="33"/>
      <c r="P280" s="34">
        <f>SUM(P281)</f>
        <v>450000</v>
      </c>
      <c r="Q280" s="107"/>
      <c r="R280" s="82"/>
    </row>
    <row r="281" spans="1:18" x14ac:dyDescent="0.25">
      <c r="A281" s="52"/>
      <c r="B281" s="44"/>
      <c r="C281" s="45" t="s">
        <v>36</v>
      </c>
      <c r="D281" s="46"/>
      <c r="E281" s="46"/>
      <c r="F281" s="45"/>
      <c r="G281" s="45"/>
      <c r="H281" s="47"/>
      <c r="I281" s="45">
        <v>3</v>
      </c>
      <c r="J281" s="48" t="s">
        <v>32</v>
      </c>
      <c r="K281" s="47"/>
      <c r="L281" s="49"/>
      <c r="M281" s="48"/>
      <c r="N281" s="50">
        <f>I281</f>
        <v>3</v>
      </c>
      <c r="O281" s="43">
        <v>150000</v>
      </c>
      <c r="P281" s="51">
        <f>O281*N281</f>
        <v>450000</v>
      </c>
      <c r="Q281" s="107"/>
      <c r="R281" s="82"/>
    </row>
    <row r="282" spans="1:18" x14ac:dyDescent="0.25">
      <c r="A282" s="37">
        <v>521211</v>
      </c>
      <c r="B282" s="40" t="s">
        <v>28</v>
      </c>
      <c r="C282" s="1"/>
      <c r="D282" s="32"/>
      <c r="E282" s="32"/>
      <c r="F282" s="1"/>
      <c r="G282" s="1"/>
      <c r="H282" s="1"/>
      <c r="I282" s="1"/>
      <c r="J282" s="2"/>
      <c r="K282" s="1"/>
      <c r="L282" s="41"/>
      <c r="M282" s="95"/>
      <c r="N282" s="42"/>
      <c r="O282" s="43"/>
      <c r="P282" s="34">
        <f>SUM(P283:P286)</f>
        <v>21600000</v>
      </c>
      <c r="Q282" s="107"/>
    </row>
    <row r="283" spans="1:18" x14ac:dyDescent="0.25">
      <c r="A283" s="37"/>
      <c r="B283" s="38"/>
      <c r="C283" s="45" t="s">
        <v>37</v>
      </c>
      <c r="D283" s="46"/>
      <c r="E283" s="46"/>
      <c r="F283" s="45"/>
      <c r="G283" s="45"/>
      <c r="H283" s="47"/>
      <c r="I283" s="45">
        <v>3</v>
      </c>
      <c r="J283" s="48" t="s">
        <v>32</v>
      </c>
      <c r="K283" s="47"/>
      <c r="L283" s="49"/>
      <c r="M283" s="48"/>
      <c r="N283" s="50">
        <f>I283</f>
        <v>3</v>
      </c>
      <c r="O283" s="43">
        <v>1000000</v>
      </c>
      <c r="P283" s="51">
        <f>O283*N283</f>
        <v>3000000</v>
      </c>
      <c r="Q283" s="107"/>
    </row>
    <row r="284" spans="1:18" x14ac:dyDescent="0.25">
      <c r="A284" s="37"/>
      <c r="B284" s="38"/>
      <c r="C284" s="45" t="s">
        <v>38</v>
      </c>
      <c r="D284" s="46"/>
      <c r="E284" s="46"/>
      <c r="F284" s="45"/>
      <c r="G284" s="45"/>
      <c r="H284" s="47"/>
      <c r="I284" s="45">
        <v>3</v>
      </c>
      <c r="J284" s="48" t="s">
        <v>32</v>
      </c>
      <c r="K284" s="47"/>
      <c r="L284" s="49"/>
      <c r="M284" s="48"/>
      <c r="N284" s="50">
        <f>I284</f>
        <v>3</v>
      </c>
      <c r="O284" s="43">
        <v>1000000</v>
      </c>
      <c r="P284" s="51">
        <f>O284*N284</f>
        <v>3000000</v>
      </c>
      <c r="Q284" s="107"/>
    </row>
    <row r="285" spans="1:18" x14ac:dyDescent="0.25">
      <c r="A285" s="37"/>
      <c r="B285" s="38"/>
      <c r="C285" s="45" t="s">
        <v>39</v>
      </c>
      <c r="D285" s="46"/>
      <c r="E285" s="46"/>
      <c r="F285" s="45"/>
      <c r="G285" s="45"/>
      <c r="H285" s="47"/>
      <c r="I285" s="45">
        <v>3</v>
      </c>
      <c r="J285" s="48" t="s">
        <v>32</v>
      </c>
      <c r="K285" s="47"/>
      <c r="L285" s="49"/>
      <c r="M285" s="48"/>
      <c r="N285" s="50">
        <f>I285</f>
        <v>3</v>
      </c>
      <c r="O285" s="43">
        <v>2000000</v>
      </c>
      <c r="P285" s="51">
        <f>O285*N285</f>
        <v>6000000</v>
      </c>
      <c r="Q285" s="107"/>
    </row>
    <row r="286" spans="1:18" x14ac:dyDescent="0.25">
      <c r="A286" s="37"/>
      <c r="B286" s="44"/>
      <c r="C286" s="45" t="s">
        <v>29</v>
      </c>
      <c r="D286" s="46"/>
      <c r="E286" s="46"/>
      <c r="F286" s="45">
        <v>30</v>
      </c>
      <c r="G286" s="45" t="s">
        <v>30</v>
      </c>
      <c r="H286" s="47" t="s">
        <v>31</v>
      </c>
      <c r="I286" s="45">
        <v>5</v>
      </c>
      <c r="J286" s="48" t="s">
        <v>32</v>
      </c>
      <c r="K286" s="47" t="s">
        <v>31</v>
      </c>
      <c r="L286" s="49">
        <v>1</v>
      </c>
      <c r="M286" s="48" t="s">
        <v>33</v>
      </c>
      <c r="N286" s="50">
        <f>F286*I286</f>
        <v>150</v>
      </c>
      <c r="O286" s="43">
        <v>64000</v>
      </c>
      <c r="P286" s="51">
        <f>O286*N286</f>
        <v>9600000</v>
      </c>
      <c r="Q286" s="107"/>
    </row>
    <row r="287" spans="1:18" x14ac:dyDescent="0.25">
      <c r="A287" s="37">
        <v>522151</v>
      </c>
      <c r="B287" s="40" t="s">
        <v>40</v>
      </c>
      <c r="C287" s="1"/>
      <c r="D287" s="32"/>
      <c r="E287" s="32"/>
      <c r="F287" s="1"/>
      <c r="G287" s="1"/>
      <c r="H287" s="1"/>
      <c r="I287" s="2"/>
      <c r="J287" s="48"/>
      <c r="K287" s="47"/>
      <c r="L287" s="49"/>
      <c r="M287" s="48"/>
      <c r="N287" s="50"/>
      <c r="O287" s="53"/>
      <c r="P287" s="34">
        <f>SUM(P288:P289)</f>
        <v>37000000</v>
      </c>
      <c r="Q287" s="107"/>
    </row>
    <row r="288" spans="1:18" x14ac:dyDescent="0.25">
      <c r="A288" s="37"/>
      <c r="B288" s="44"/>
      <c r="C288" s="45" t="s">
        <v>41</v>
      </c>
      <c r="D288" s="46"/>
      <c r="E288" s="46"/>
      <c r="F288" s="45">
        <v>2</v>
      </c>
      <c r="G288" s="45" t="s">
        <v>30</v>
      </c>
      <c r="H288" s="47" t="s">
        <v>31</v>
      </c>
      <c r="I288" s="45">
        <v>2</v>
      </c>
      <c r="J288" s="48" t="s">
        <v>42</v>
      </c>
      <c r="K288" s="47" t="s">
        <v>31</v>
      </c>
      <c r="L288" s="49">
        <v>5</v>
      </c>
      <c r="M288" s="48" t="s">
        <v>32</v>
      </c>
      <c r="N288" s="50">
        <f>L288*I288*F288</f>
        <v>20</v>
      </c>
      <c r="O288" s="53">
        <v>1500000</v>
      </c>
      <c r="P288" s="54">
        <f>O288*N288</f>
        <v>30000000</v>
      </c>
      <c r="Q288" s="107"/>
    </row>
    <row r="289" spans="1:18" x14ac:dyDescent="0.25">
      <c r="A289" s="37"/>
      <c r="B289" s="44"/>
      <c r="C289" s="45" t="s">
        <v>43</v>
      </c>
      <c r="D289" s="46"/>
      <c r="E289" s="46"/>
      <c r="F289" s="45">
        <v>1</v>
      </c>
      <c r="G289" s="45" t="s">
        <v>30</v>
      </c>
      <c r="H289" s="47" t="s">
        <v>31</v>
      </c>
      <c r="I289" s="45">
        <v>2</v>
      </c>
      <c r="J289" s="48" t="s">
        <v>42</v>
      </c>
      <c r="K289" s="47" t="s">
        <v>31</v>
      </c>
      <c r="L289" s="49">
        <v>5</v>
      </c>
      <c r="M289" s="48" t="s">
        <v>32</v>
      </c>
      <c r="N289" s="50">
        <f t="shared" ref="N289" si="24">L289*I289*F289</f>
        <v>10</v>
      </c>
      <c r="O289" s="53">
        <v>700000</v>
      </c>
      <c r="P289" s="54">
        <f>O289*N289</f>
        <v>7000000</v>
      </c>
      <c r="Q289" s="107"/>
    </row>
    <row r="290" spans="1:18" x14ac:dyDescent="0.25">
      <c r="A290" s="31" t="s">
        <v>44</v>
      </c>
      <c r="B290" s="56" t="s">
        <v>45</v>
      </c>
      <c r="C290" s="57"/>
      <c r="D290" s="58"/>
      <c r="E290" s="58"/>
      <c r="F290" s="57"/>
      <c r="G290" s="57"/>
      <c r="H290" s="57"/>
      <c r="I290" s="57"/>
      <c r="J290" s="57"/>
      <c r="K290" s="57"/>
      <c r="L290" s="59"/>
      <c r="M290" s="60"/>
      <c r="N290" s="50"/>
      <c r="O290" s="107"/>
      <c r="P290" s="62">
        <f>SUM(P291:P292)</f>
        <v>47250000</v>
      </c>
      <c r="Q290" s="107"/>
    </row>
    <row r="291" spans="1:18" x14ac:dyDescent="0.25">
      <c r="A291" s="37"/>
      <c r="B291" s="44"/>
      <c r="C291" s="45" t="s">
        <v>145</v>
      </c>
      <c r="D291" s="46"/>
      <c r="E291" s="46"/>
      <c r="F291" s="45">
        <v>3</v>
      </c>
      <c r="G291" s="45" t="s">
        <v>30</v>
      </c>
      <c r="H291" s="47" t="s">
        <v>31</v>
      </c>
      <c r="I291" s="45">
        <v>1</v>
      </c>
      <c r="J291" s="48" t="s">
        <v>47</v>
      </c>
      <c r="K291" s="47" t="s">
        <v>31</v>
      </c>
      <c r="L291" s="49">
        <v>5</v>
      </c>
      <c r="M291" s="48" t="s">
        <v>48</v>
      </c>
      <c r="N291" s="50">
        <f>F291*I291*L291</f>
        <v>15</v>
      </c>
      <c r="O291" s="53">
        <v>150000</v>
      </c>
      <c r="P291" s="51">
        <f>O291*N291</f>
        <v>2250000</v>
      </c>
      <c r="Q291" s="107"/>
    </row>
    <row r="292" spans="1:18" x14ac:dyDescent="0.25">
      <c r="A292" s="37"/>
      <c r="B292" s="44"/>
      <c r="C292" s="45" t="s">
        <v>142</v>
      </c>
      <c r="D292" s="46"/>
      <c r="E292" s="46"/>
      <c r="F292" s="45">
        <v>30</v>
      </c>
      <c r="G292" s="45" t="s">
        <v>30</v>
      </c>
      <c r="H292" s="47" t="s">
        <v>31</v>
      </c>
      <c r="I292" s="45">
        <v>1</v>
      </c>
      <c r="J292" s="48" t="s">
        <v>33</v>
      </c>
      <c r="K292" s="47" t="s">
        <v>31</v>
      </c>
      <c r="L292" s="49">
        <v>5</v>
      </c>
      <c r="M292" s="48" t="s">
        <v>48</v>
      </c>
      <c r="N292" s="50">
        <f>F292*I292*L292</f>
        <v>150</v>
      </c>
      <c r="O292" s="53">
        <v>300000</v>
      </c>
      <c r="P292" s="51">
        <f>O292*N292</f>
        <v>45000000</v>
      </c>
      <c r="Q292" s="107"/>
    </row>
    <row r="293" spans="1:18" x14ac:dyDescent="0.25">
      <c r="A293" s="37"/>
      <c r="B293" s="44"/>
      <c r="C293" s="45"/>
      <c r="D293" s="46"/>
      <c r="E293" s="46"/>
      <c r="F293" s="45"/>
      <c r="G293" s="45"/>
      <c r="H293" s="47"/>
      <c r="I293" s="45"/>
      <c r="J293" s="48"/>
      <c r="K293" s="47"/>
      <c r="L293" s="49"/>
      <c r="M293" s="48"/>
      <c r="N293" s="50"/>
      <c r="O293" s="53"/>
      <c r="P293" s="51"/>
      <c r="Q293" s="107"/>
    </row>
    <row r="294" spans="1:18" ht="18" x14ac:dyDescent="0.25">
      <c r="A294" s="37" t="s">
        <v>50</v>
      </c>
      <c r="B294" s="38" t="s">
        <v>54</v>
      </c>
      <c r="C294" s="45"/>
      <c r="D294" s="46"/>
      <c r="E294" s="46"/>
      <c r="F294" s="45"/>
      <c r="G294" s="45"/>
      <c r="H294" s="47"/>
      <c r="I294" s="45"/>
      <c r="J294" s="48"/>
      <c r="K294" s="47"/>
      <c r="L294" s="49"/>
      <c r="M294" s="48"/>
      <c r="N294" s="50"/>
      <c r="O294" s="43"/>
      <c r="P294" s="39">
        <f>P297+P301+P304+P295</f>
        <v>55500000</v>
      </c>
      <c r="Q294" s="107"/>
    </row>
    <row r="295" spans="1:18" x14ac:dyDescent="0.25">
      <c r="A295" s="37">
        <v>521114</v>
      </c>
      <c r="B295" s="38" t="s">
        <v>35</v>
      </c>
      <c r="C295" s="2"/>
      <c r="D295" s="24"/>
      <c r="E295" s="24"/>
      <c r="N295" s="24"/>
      <c r="O295" s="33"/>
      <c r="P295" s="34">
        <f>SUM(P296)</f>
        <v>100000</v>
      </c>
      <c r="Q295" s="107"/>
      <c r="R295" s="82"/>
    </row>
    <row r="296" spans="1:18" x14ac:dyDescent="0.25">
      <c r="A296" s="52"/>
      <c r="B296" s="44"/>
      <c r="C296" s="45" t="s">
        <v>36</v>
      </c>
      <c r="D296" s="46"/>
      <c r="E296" s="46"/>
      <c r="F296" s="45"/>
      <c r="G296" s="45"/>
      <c r="H296" s="47"/>
      <c r="I296" s="45">
        <v>1</v>
      </c>
      <c r="J296" s="48" t="s">
        <v>32</v>
      </c>
      <c r="K296" s="47"/>
      <c r="L296" s="49"/>
      <c r="M296" s="48"/>
      <c r="N296" s="50">
        <f>I296</f>
        <v>1</v>
      </c>
      <c r="O296" s="43">
        <v>100000</v>
      </c>
      <c r="P296" s="51">
        <f>O296*N296</f>
        <v>100000</v>
      </c>
      <c r="Q296" s="107"/>
      <c r="R296" s="82"/>
    </row>
    <row r="297" spans="1:18" x14ac:dyDescent="0.25">
      <c r="A297" s="37">
        <v>521211</v>
      </c>
      <c r="B297" s="40" t="s">
        <v>28</v>
      </c>
      <c r="C297" s="1"/>
      <c r="D297" s="32"/>
      <c r="E297" s="32"/>
      <c r="F297" s="1"/>
      <c r="G297" s="1"/>
      <c r="H297" s="1"/>
      <c r="I297" s="1"/>
      <c r="J297" s="2"/>
      <c r="K297" s="1"/>
      <c r="L297" s="41"/>
      <c r="M297" s="95"/>
      <c r="N297" s="42"/>
      <c r="O297" s="43"/>
      <c r="P297" s="34">
        <f>SUM(P298:P300)</f>
        <v>4000000</v>
      </c>
      <c r="Q297" s="107"/>
    </row>
    <row r="298" spans="1:18" x14ac:dyDescent="0.25">
      <c r="A298" s="37"/>
      <c r="B298" s="38"/>
      <c r="C298" s="45" t="s">
        <v>37</v>
      </c>
      <c r="D298" s="46"/>
      <c r="E298" s="46"/>
      <c r="F298" s="45"/>
      <c r="G298" s="45"/>
      <c r="H298" s="47"/>
      <c r="I298" s="45">
        <v>1</v>
      </c>
      <c r="J298" s="48" t="s">
        <v>32</v>
      </c>
      <c r="K298" s="47"/>
      <c r="L298" s="49"/>
      <c r="M298" s="48"/>
      <c r="N298" s="50">
        <f>I298</f>
        <v>1</v>
      </c>
      <c r="O298" s="43">
        <v>1000000</v>
      </c>
      <c r="P298" s="51">
        <f>O298*N298</f>
        <v>1000000</v>
      </c>
      <c r="Q298" s="107"/>
    </row>
    <row r="299" spans="1:18" x14ac:dyDescent="0.25">
      <c r="A299" s="37"/>
      <c r="B299" s="38"/>
      <c r="C299" s="45" t="s">
        <v>38</v>
      </c>
      <c r="D299" s="46"/>
      <c r="E299" s="46"/>
      <c r="F299" s="45"/>
      <c r="G299" s="45"/>
      <c r="H299" s="47"/>
      <c r="I299" s="45">
        <v>1</v>
      </c>
      <c r="J299" s="48" t="s">
        <v>32</v>
      </c>
      <c r="K299" s="47"/>
      <c r="L299" s="49"/>
      <c r="M299" s="48"/>
      <c r="N299" s="50">
        <f>I299</f>
        <v>1</v>
      </c>
      <c r="O299" s="43">
        <v>1000000</v>
      </c>
      <c r="P299" s="51">
        <f>O299*N299</f>
        <v>1000000</v>
      </c>
      <c r="Q299" s="107"/>
    </row>
    <row r="300" spans="1:18" x14ac:dyDescent="0.25">
      <c r="A300" s="37"/>
      <c r="B300" s="38"/>
      <c r="C300" s="45" t="s">
        <v>39</v>
      </c>
      <c r="D300" s="46"/>
      <c r="E300" s="46"/>
      <c r="F300" s="45"/>
      <c r="G300" s="45"/>
      <c r="H300" s="47"/>
      <c r="I300" s="45">
        <v>1</v>
      </c>
      <c r="J300" s="48" t="s">
        <v>32</v>
      </c>
      <c r="K300" s="47"/>
      <c r="L300" s="49"/>
      <c r="M300" s="48"/>
      <c r="N300" s="50">
        <f>I300</f>
        <v>1</v>
      </c>
      <c r="O300" s="43">
        <v>2000000</v>
      </c>
      <c r="P300" s="51">
        <f>O300*N300</f>
        <v>2000000</v>
      </c>
      <c r="Q300" s="107"/>
    </row>
    <row r="301" spans="1:18" x14ac:dyDescent="0.25">
      <c r="A301" s="37">
        <v>522151</v>
      </c>
      <c r="B301" s="40" t="s">
        <v>40</v>
      </c>
      <c r="C301" s="1"/>
      <c r="D301" s="32"/>
      <c r="E301" s="32"/>
      <c r="F301" s="1"/>
      <c r="G301" s="1"/>
      <c r="H301" s="1"/>
      <c r="I301" s="2"/>
      <c r="J301" s="48"/>
      <c r="K301" s="47"/>
      <c r="L301" s="49"/>
      <c r="M301" s="48"/>
      <c r="N301" s="50"/>
      <c r="O301" s="53"/>
      <c r="P301" s="34">
        <f>SUM(P302:P303)</f>
        <v>14800000</v>
      </c>
      <c r="Q301" s="107"/>
    </row>
    <row r="302" spans="1:18" x14ac:dyDescent="0.25">
      <c r="A302" s="37"/>
      <c r="B302" s="44"/>
      <c r="C302" s="45" t="s">
        <v>41</v>
      </c>
      <c r="D302" s="46"/>
      <c r="E302" s="46"/>
      <c r="F302" s="45">
        <v>4</v>
      </c>
      <c r="G302" s="45" t="s">
        <v>30</v>
      </c>
      <c r="H302" s="47" t="s">
        <v>31</v>
      </c>
      <c r="I302" s="45">
        <v>2</v>
      </c>
      <c r="J302" s="48" t="s">
        <v>42</v>
      </c>
      <c r="K302" s="47" t="s">
        <v>31</v>
      </c>
      <c r="L302" s="49">
        <v>1</v>
      </c>
      <c r="M302" s="48" t="s">
        <v>32</v>
      </c>
      <c r="N302" s="50">
        <f>L302*I302*F302</f>
        <v>8</v>
      </c>
      <c r="O302" s="53">
        <v>1500000</v>
      </c>
      <c r="P302" s="54">
        <f>O302*N302</f>
        <v>12000000</v>
      </c>
      <c r="Q302" s="107"/>
    </row>
    <row r="303" spans="1:18" x14ac:dyDescent="0.25">
      <c r="A303" s="37"/>
      <c r="B303" s="44"/>
      <c r="C303" s="45" t="s">
        <v>43</v>
      </c>
      <c r="D303" s="46"/>
      <c r="E303" s="46"/>
      <c r="F303" s="45">
        <v>2</v>
      </c>
      <c r="G303" s="45" t="s">
        <v>30</v>
      </c>
      <c r="H303" s="47" t="s">
        <v>31</v>
      </c>
      <c r="I303" s="45">
        <v>2</v>
      </c>
      <c r="J303" s="48" t="s">
        <v>42</v>
      </c>
      <c r="K303" s="47" t="s">
        <v>31</v>
      </c>
      <c r="L303" s="49">
        <v>1</v>
      </c>
      <c r="M303" s="48" t="s">
        <v>32</v>
      </c>
      <c r="N303" s="50">
        <f t="shared" ref="N303" si="25">L303*I303*F303</f>
        <v>4</v>
      </c>
      <c r="O303" s="53">
        <v>700000</v>
      </c>
      <c r="P303" s="54">
        <f>O303*N303</f>
        <v>2800000</v>
      </c>
      <c r="Q303" s="107"/>
    </row>
    <row r="304" spans="1:18" x14ac:dyDescent="0.25">
      <c r="A304" s="31" t="s">
        <v>44</v>
      </c>
      <c r="B304" s="56" t="s">
        <v>45</v>
      </c>
      <c r="C304" s="57"/>
      <c r="D304" s="58"/>
      <c r="E304" s="58"/>
      <c r="F304" s="57"/>
      <c r="G304" s="57"/>
      <c r="H304" s="57"/>
      <c r="I304" s="57"/>
      <c r="J304" s="57"/>
      <c r="K304" s="57"/>
      <c r="L304" s="59"/>
      <c r="M304" s="60"/>
      <c r="N304" s="50"/>
      <c r="O304" s="107"/>
      <c r="P304" s="62">
        <f>SUM(P305:P307)</f>
        <v>36600000</v>
      </c>
      <c r="Q304" s="107"/>
    </row>
    <row r="305" spans="1:18" x14ac:dyDescent="0.25">
      <c r="A305" s="37"/>
      <c r="B305" s="44"/>
      <c r="C305" s="45" t="s">
        <v>55</v>
      </c>
      <c r="D305" s="46"/>
      <c r="E305" s="46"/>
      <c r="F305" s="45">
        <v>30</v>
      </c>
      <c r="G305" s="45" t="s">
        <v>30</v>
      </c>
      <c r="H305" s="47" t="s">
        <v>31</v>
      </c>
      <c r="I305" s="45">
        <v>2</v>
      </c>
      <c r="J305" s="48" t="s">
        <v>33</v>
      </c>
      <c r="K305" s="47" t="s">
        <v>31</v>
      </c>
      <c r="L305" s="49">
        <v>1</v>
      </c>
      <c r="M305" s="48" t="s">
        <v>48</v>
      </c>
      <c r="N305" s="50">
        <f>F305*I305*L305</f>
        <v>60</v>
      </c>
      <c r="O305" s="53">
        <v>330000</v>
      </c>
      <c r="P305" s="51">
        <f>O305*N305</f>
        <v>19800000</v>
      </c>
      <c r="Q305" s="107"/>
    </row>
    <row r="306" spans="1:18" x14ac:dyDescent="0.25">
      <c r="A306" s="37"/>
      <c r="B306" s="44"/>
      <c r="C306" s="45" t="s">
        <v>46</v>
      </c>
      <c r="D306" s="46"/>
      <c r="E306" s="46"/>
      <c r="F306" s="45">
        <v>30</v>
      </c>
      <c r="G306" s="45" t="s">
        <v>30</v>
      </c>
      <c r="H306" s="47" t="s">
        <v>31</v>
      </c>
      <c r="I306" s="45">
        <v>2</v>
      </c>
      <c r="J306" s="48" t="s">
        <v>47</v>
      </c>
      <c r="K306" s="47" t="s">
        <v>31</v>
      </c>
      <c r="L306" s="49">
        <v>1</v>
      </c>
      <c r="M306" s="48" t="s">
        <v>48</v>
      </c>
      <c r="N306" s="50">
        <f>F306*I306*L306</f>
        <v>60</v>
      </c>
      <c r="O306" s="53">
        <v>150000</v>
      </c>
      <c r="P306" s="51">
        <f>O306*N306</f>
        <v>9000000</v>
      </c>
      <c r="Q306" s="107"/>
    </row>
    <row r="307" spans="1:18" x14ac:dyDescent="0.25">
      <c r="A307" s="37"/>
      <c r="B307" s="44"/>
      <c r="C307" s="45" t="s">
        <v>56</v>
      </c>
      <c r="D307" s="46"/>
      <c r="E307" s="46"/>
      <c r="F307" s="45">
        <v>30</v>
      </c>
      <c r="G307" s="45" t="s">
        <v>30</v>
      </c>
      <c r="H307" s="47" t="s">
        <v>31</v>
      </c>
      <c r="I307" s="45">
        <v>2</v>
      </c>
      <c r="J307" s="48" t="s">
        <v>33</v>
      </c>
      <c r="K307" s="47" t="s">
        <v>31</v>
      </c>
      <c r="L307" s="49">
        <v>1</v>
      </c>
      <c r="M307" s="48" t="s">
        <v>48</v>
      </c>
      <c r="N307" s="50">
        <f>F307*I307*L307</f>
        <v>60</v>
      </c>
      <c r="O307" s="53">
        <v>130000</v>
      </c>
      <c r="P307" s="51">
        <f>O307*N307</f>
        <v>7800000</v>
      </c>
      <c r="Q307" s="107"/>
    </row>
    <row r="308" spans="1:18" x14ac:dyDescent="0.25">
      <c r="A308" s="37"/>
      <c r="B308" s="44"/>
      <c r="C308" s="45"/>
      <c r="D308" s="46"/>
      <c r="E308" s="46"/>
      <c r="F308" s="45"/>
      <c r="G308" s="45"/>
      <c r="H308" s="47"/>
      <c r="I308" s="45"/>
      <c r="J308" s="48"/>
      <c r="K308" s="47"/>
      <c r="L308" s="49"/>
      <c r="M308" s="48"/>
      <c r="N308" s="50"/>
      <c r="O308" s="53"/>
      <c r="P308" s="51"/>
      <c r="Q308" s="107"/>
    </row>
    <row r="309" spans="1:18" ht="18" x14ac:dyDescent="0.25">
      <c r="A309" s="37" t="s">
        <v>116</v>
      </c>
      <c r="B309" s="38" t="s">
        <v>95</v>
      </c>
      <c r="C309" s="45"/>
      <c r="D309" s="46"/>
      <c r="E309" s="46"/>
      <c r="F309" s="45"/>
      <c r="G309" s="45"/>
      <c r="H309" s="47"/>
      <c r="I309" s="45"/>
      <c r="J309" s="48"/>
      <c r="K309" s="47"/>
      <c r="L309" s="49"/>
      <c r="M309" s="48"/>
      <c r="N309" s="50"/>
      <c r="O309" s="43"/>
      <c r="P309" s="39">
        <f>P312+P316+P319+P310+P323</f>
        <v>107020000</v>
      </c>
      <c r="Q309" s="107"/>
    </row>
    <row r="310" spans="1:18" x14ac:dyDescent="0.25">
      <c r="A310" s="37">
        <v>521114</v>
      </c>
      <c r="B310" s="38" t="s">
        <v>35</v>
      </c>
      <c r="C310" s="2"/>
      <c r="D310" s="24"/>
      <c r="E310" s="24"/>
      <c r="N310" s="24"/>
      <c r="O310" s="33"/>
      <c r="P310" s="34">
        <f>SUM(P311)</f>
        <v>250000</v>
      </c>
      <c r="Q310" s="107"/>
      <c r="R310" s="82"/>
    </row>
    <row r="311" spans="1:18" x14ac:dyDescent="0.25">
      <c r="A311" s="52"/>
      <c r="B311" s="44"/>
      <c r="C311" s="45" t="s">
        <v>36</v>
      </c>
      <c r="D311" s="46"/>
      <c r="E311" s="46"/>
      <c r="F311" s="45"/>
      <c r="G311" s="45"/>
      <c r="H311" s="47"/>
      <c r="I311" s="45">
        <v>1</v>
      </c>
      <c r="J311" s="48" t="s">
        <v>32</v>
      </c>
      <c r="K311" s="47"/>
      <c r="L311" s="49"/>
      <c r="M311" s="48"/>
      <c r="N311" s="50">
        <f>I311</f>
        <v>1</v>
      </c>
      <c r="O311" s="43">
        <v>250000</v>
      </c>
      <c r="P311" s="51">
        <f>O311*N311</f>
        <v>250000</v>
      </c>
      <c r="Q311" s="107"/>
      <c r="R311" s="82"/>
    </row>
    <row r="312" spans="1:18" x14ac:dyDescent="0.25">
      <c r="A312" s="37">
        <v>521211</v>
      </c>
      <c r="B312" s="40" t="s">
        <v>28</v>
      </c>
      <c r="C312" s="1"/>
      <c r="D312" s="32"/>
      <c r="E312" s="32"/>
      <c r="F312" s="1"/>
      <c r="G312" s="1"/>
      <c r="H312" s="1"/>
      <c r="I312" s="1"/>
      <c r="J312" s="2"/>
      <c r="K312" s="1"/>
      <c r="L312" s="41"/>
      <c r="M312" s="95"/>
      <c r="N312" s="42"/>
      <c r="O312" s="43"/>
      <c r="P312" s="34">
        <f>SUM(P313:P315)</f>
        <v>4500000</v>
      </c>
      <c r="Q312" s="107"/>
    </row>
    <row r="313" spans="1:18" x14ac:dyDescent="0.25">
      <c r="A313" s="37"/>
      <c r="B313" s="38"/>
      <c r="C313" s="45" t="s">
        <v>37</v>
      </c>
      <c r="D313" s="46"/>
      <c r="E313" s="46"/>
      <c r="F313" s="45"/>
      <c r="G313" s="45"/>
      <c r="H313" s="47"/>
      <c r="I313" s="45">
        <v>1</v>
      </c>
      <c r="J313" s="48" t="s">
        <v>32</v>
      </c>
      <c r="K313" s="47"/>
      <c r="L313" s="49"/>
      <c r="M313" s="48"/>
      <c r="N313" s="50">
        <f>I313</f>
        <v>1</v>
      </c>
      <c r="O313" s="43">
        <v>1000000</v>
      </c>
      <c r="P313" s="51">
        <f>O313*N313</f>
        <v>1000000</v>
      </c>
      <c r="Q313" s="107"/>
    </row>
    <row r="314" spans="1:18" x14ac:dyDescent="0.25">
      <c r="A314" s="37"/>
      <c r="B314" s="38"/>
      <c r="C314" s="45" t="s">
        <v>38</v>
      </c>
      <c r="D314" s="46"/>
      <c r="E314" s="46"/>
      <c r="F314" s="45"/>
      <c r="G314" s="45"/>
      <c r="H314" s="47"/>
      <c r="I314" s="45">
        <v>1</v>
      </c>
      <c r="J314" s="48" t="s">
        <v>32</v>
      </c>
      <c r="K314" s="47"/>
      <c r="L314" s="49"/>
      <c r="M314" s="48"/>
      <c r="N314" s="50">
        <f t="shared" ref="N314:N315" si="26">I314</f>
        <v>1</v>
      </c>
      <c r="O314" s="43">
        <v>1000000</v>
      </c>
      <c r="P314" s="51">
        <f>O314*N314</f>
        <v>1000000</v>
      </c>
      <c r="Q314" s="107"/>
    </row>
    <row r="315" spans="1:18" x14ac:dyDescent="0.25">
      <c r="A315" s="37"/>
      <c r="B315" s="38"/>
      <c r="C315" s="45" t="s">
        <v>39</v>
      </c>
      <c r="D315" s="46"/>
      <c r="E315" s="46"/>
      <c r="F315" s="45"/>
      <c r="G315" s="45"/>
      <c r="H315" s="47"/>
      <c r="I315" s="45">
        <v>1</v>
      </c>
      <c r="J315" s="48" t="s">
        <v>32</v>
      </c>
      <c r="K315" s="47"/>
      <c r="L315" s="49"/>
      <c r="M315" s="48"/>
      <c r="N315" s="50">
        <f t="shared" si="26"/>
        <v>1</v>
      </c>
      <c r="O315" s="43">
        <v>2500000</v>
      </c>
      <c r="P315" s="51">
        <f>O315*N315</f>
        <v>2500000</v>
      </c>
      <c r="Q315" s="107"/>
    </row>
    <row r="316" spans="1:18" x14ac:dyDescent="0.25">
      <c r="A316" s="37">
        <v>522151</v>
      </c>
      <c r="B316" s="40" t="s">
        <v>40</v>
      </c>
      <c r="C316" s="1"/>
      <c r="D316" s="32"/>
      <c r="E316" s="32"/>
      <c r="F316" s="1"/>
      <c r="G316" s="1"/>
      <c r="H316" s="1"/>
      <c r="I316" s="2"/>
      <c r="J316" s="48"/>
      <c r="K316" s="47"/>
      <c r="L316" s="49"/>
      <c r="M316" s="48"/>
      <c r="N316" s="50"/>
      <c r="O316" s="53"/>
      <c r="P316" s="34">
        <f>SUM(P317:P318)</f>
        <v>20800000</v>
      </c>
      <c r="Q316" s="107"/>
    </row>
    <row r="317" spans="1:18" x14ac:dyDescent="0.25">
      <c r="A317" s="37"/>
      <c r="B317" s="44"/>
      <c r="C317" s="45" t="s">
        <v>41</v>
      </c>
      <c r="D317" s="46"/>
      <c r="E317" s="46"/>
      <c r="F317" s="45">
        <v>6</v>
      </c>
      <c r="G317" s="45" t="s">
        <v>30</v>
      </c>
      <c r="H317" s="47" t="s">
        <v>31</v>
      </c>
      <c r="I317" s="45">
        <v>2</v>
      </c>
      <c r="J317" s="48" t="s">
        <v>42</v>
      </c>
      <c r="K317" s="47" t="s">
        <v>31</v>
      </c>
      <c r="L317" s="49">
        <v>1</v>
      </c>
      <c r="M317" s="48" t="s">
        <v>32</v>
      </c>
      <c r="N317" s="50">
        <f t="shared" ref="N317:N318" si="27">L317*I317*F317</f>
        <v>12</v>
      </c>
      <c r="O317" s="53">
        <v>1500000</v>
      </c>
      <c r="P317" s="54">
        <f>O317*N317</f>
        <v>18000000</v>
      </c>
      <c r="Q317" s="107"/>
    </row>
    <row r="318" spans="1:18" x14ac:dyDescent="0.25">
      <c r="A318" s="37"/>
      <c r="B318" s="44"/>
      <c r="C318" s="45" t="s">
        <v>43</v>
      </c>
      <c r="D318" s="46"/>
      <c r="E318" s="46"/>
      <c r="F318" s="45">
        <v>2</v>
      </c>
      <c r="G318" s="45" t="s">
        <v>30</v>
      </c>
      <c r="H318" s="47" t="s">
        <v>31</v>
      </c>
      <c r="I318" s="45">
        <v>2</v>
      </c>
      <c r="J318" s="48" t="s">
        <v>42</v>
      </c>
      <c r="K318" s="47" t="s">
        <v>31</v>
      </c>
      <c r="L318" s="49">
        <v>1</v>
      </c>
      <c r="M318" s="48" t="s">
        <v>32</v>
      </c>
      <c r="N318" s="50">
        <f t="shared" si="27"/>
        <v>4</v>
      </c>
      <c r="O318" s="53">
        <v>700000</v>
      </c>
      <c r="P318" s="54">
        <f>O318*N318</f>
        <v>2800000</v>
      </c>
      <c r="Q318" s="107"/>
    </row>
    <row r="319" spans="1:18" x14ac:dyDescent="0.25">
      <c r="A319" s="55" t="s">
        <v>44</v>
      </c>
      <c r="B319" s="56" t="s">
        <v>45</v>
      </c>
      <c r="C319" s="57"/>
      <c r="D319" s="58"/>
      <c r="E319" s="58"/>
      <c r="F319" s="57"/>
      <c r="G319" s="57"/>
      <c r="H319" s="57"/>
      <c r="I319" s="57"/>
      <c r="J319" s="57"/>
      <c r="K319" s="57"/>
      <c r="L319" s="59"/>
      <c r="M319" s="60"/>
      <c r="N319" s="50"/>
      <c r="O319" s="107"/>
      <c r="P319" s="62">
        <f>SUM(P320:P322)</f>
        <v>21350000</v>
      </c>
      <c r="Q319" s="54" t="s">
        <v>105</v>
      </c>
    </row>
    <row r="320" spans="1:18" x14ac:dyDescent="0.25">
      <c r="A320" s="37"/>
      <c r="B320" s="44"/>
      <c r="C320" s="45" t="s">
        <v>55</v>
      </c>
      <c r="D320" s="46"/>
      <c r="E320" s="46"/>
      <c r="F320" s="45">
        <v>35</v>
      </c>
      <c r="G320" s="45" t="s">
        <v>30</v>
      </c>
      <c r="H320" s="47" t="s">
        <v>31</v>
      </c>
      <c r="I320" s="45">
        <v>1</v>
      </c>
      <c r="J320" s="48" t="s">
        <v>33</v>
      </c>
      <c r="K320" s="47" t="s">
        <v>31</v>
      </c>
      <c r="L320" s="49">
        <v>1</v>
      </c>
      <c r="M320" s="48" t="s">
        <v>48</v>
      </c>
      <c r="N320" s="50">
        <f>F320*I320*L320</f>
        <v>35</v>
      </c>
      <c r="O320" s="53">
        <v>330000</v>
      </c>
      <c r="P320" s="51">
        <f>O320*N320</f>
        <v>11550000</v>
      </c>
      <c r="Q320" s="177" t="s">
        <v>131</v>
      </c>
    </row>
    <row r="321" spans="1:18" x14ac:dyDescent="0.25">
      <c r="A321" s="37"/>
      <c r="B321" s="44"/>
      <c r="C321" s="45" t="s">
        <v>46</v>
      </c>
      <c r="D321" s="46"/>
      <c r="E321" s="46"/>
      <c r="F321" s="45">
        <v>35</v>
      </c>
      <c r="G321" s="45" t="s">
        <v>30</v>
      </c>
      <c r="H321" s="47" t="s">
        <v>31</v>
      </c>
      <c r="I321" s="45">
        <v>1</v>
      </c>
      <c r="J321" s="48" t="s">
        <v>47</v>
      </c>
      <c r="K321" s="47" t="s">
        <v>31</v>
      </c>
      <c r="L321" s="49">
        <v>1</v>
      </c>
      <c r="M321" s="48" t="s">
        <v>48</v>
      </c>
      <c r="N321" s="50">
        <f>F321*I321*L321</f>
        <v>35</v>
      </c>
      <c r="O321" s="53">
        <v>150000</v>
      </c>
      <c r="P321" s="51">
        <f>O321*N321</f>
        <v>5250000</v>
      </c>
      <c r="Q321" s="177"/>
    </row>
    <row r="322" spans="1:18" x14ac:dyDescent="0.25">
      <c r="A322" s="37"/>
      <c r="B322" s="44"/>
      <c r="C322" s="45" t="s">
        <v>56</v>
      </c>
      <c r="D322" s="46"/>
      <c r="E322" s="46"/>
      <c r="F322" s="45">
        <v>35</v>
      </c>
      <c r="G322" s="45" t="s">
        <v>30</v>
      </c>
      <c r="H322" s="47" t="s">
        <v>31</v>
      </c>
      <c r="I322" s="45">
        <v>1</v>
      </c>
      <c r="J322" s="48" t="s">
        <v>33</v>
      </c>
      <c r="K322" s="47" t="s">
        <v>31</v>
      </c>
      <c r="L322" s="49">
        <v>1</v>
      </c>
      <c r="M322" s="48" t="s">
        <v>48</v>
      </c>
      <c r="N322" s="50">
        <f>F322*I322*L322</f>
        <v>35</v>
      </c>
      <c r="O322" s="53">
        <v>130000</v>
      </c>
      <c r="P322" s="51">
        <f>O322*N322</f>
        <v>4550000</v>
      </c>
      <c r="Q322" s="177"/>
    </row>
    <row r="323" spans="1:18" x14ac:dyDescent="0.25">
      <c r="A323" s="55" t="s">
        <v>104</v>
      </c>
      <c r="B323" s="56" t="s">
        <v>68</v>
      </c>
      <c r="C323" s="57"/>
      <c r="D323" s="58"/>
      <c r="E323" s="58"/>
      <c r="F323" s="57"/>
      <c r="G323" s="57"/>
      <c r="H323" s="57"/>
      <c r="I323" s="57"/>
      <c r="J323" s="57"/>
      <c r="K323" s="57"/>
      <c r="L323" s="59"/>
      <c r="M323" s="60"/>
      <c r="N323" s="50"/>
      <c r="O323" s="107"/>
      <c r="P323" s="62">
        <f>SUM(P324:P326)</f>
        <v>60120000</v>
      </c>
      <c r="Q323" s="151" t="s">
        <v>132</v>
      </c>
    </row>
    <row r="324" spans="1:18" x14ac:dyDescent="0.25">
      <c r="A324" s="37"/>
      <c r="B324" s="44"/>
      <c r="C324" s="45" t="s">
        <v>69</v>
      </c>
      <c r="D324" s="46"/>
      <c r="E324" s="46"/>
      <c r="F324" s="45">
        <v>6</v>
      </c>
      <c r="G324" s="45" t="s">
        <v>30</v>
      </c>
      <c r="H324" s="47" t="s">
        <v>31</v>
      </c>
      <c r="I324" s="45">
        <v>2</v>
      </c>
      <c r="J324" s="48" t="s">
        <v>33</v>
      </c>
      <c r="K324" s="47" t="s">
        <v>31</v>
      </c>
      <c r="L324" s="49">
        <v>1</v>
      </c>
      <c r="M324" s="48" t="s">
        <v>48</v>
      </c>
      <c r="N324" s="50">
        <f>F324*I324*L324</f>
        <v>12</v>
      </c>
      <c r="O324" s="53">
        <v>740000</v>
      </c>
      <c r="P324" s="51">
        <f>O324*N324</f>
        <v>8880000</v>
      </c>
      <c r="Q324" s="152"/>
    </row>
    <row r="325" spans="1:18" x14ac:dyDescent="0.25">
      <c r="A325" s="37"/>
      <c r="B325" s="44"/>
      <c r="C325" s="45" t="s">
        <v>70</v>
      </c>
      <c r="D325" s="46"/>
      <c r="E325" s="46"/>
      <c r="F325" s="45">
        <v>6</v>
      </c>
      <c r="G325" s="45" t="s">
        <v>30</v>
      </c>
      <c r="H325" s="47" t="s">
        <v>31</v>
      </c>
      <c r="I325" s="45">
        <v>1</v>
      </c>
      <c r="J325" s="48" t="s">
        <v>47</v>
      </c>
      <c r="K325" s="47" t="s">
        <v>31</v>
      </c>
      <c r="L325" s="49">
        <v>1</v>
      </c>
      <c r="M325" s="48" t="s">
        <v>48</v>
      </c>
      <c r="N325" s="50">
        <f>F325*I325*L325</f>
        <v>6</v>
      </c>
      <c r="O325" s="53">
        <v>8000000</v>
      </c>
      <c r="P325" s="51">
        <f>O325*N325</f>
        <v>48000000</v>
      </c>
      <c r="Q325" s="152"/>
    </row>
    <row r="326" spans="1:18" x14ac:dyDescent="0.25">
      <c r="A326" s="37"/>
      <c r="B326" s="44"/>
      <c r="C326" s="45" t="s">
        <v>56</v>
      </c>
      <c r="D326" s="46"/>
      <c r="E326" s="46"/>
      <c r="F326" s="45">
        <v>6</v>
      </c>
      <c r="G326" s="45" t="s">
        <v>30</v>
      </c>
      <c r="H326" s="47" t="s">
        <v>31</v>
      </c>
      <c r="I326" s="45">
        <v>3</v>
      </c>
      <c r="J326" s="48" t="s">
        <v>33</v>
      </c>
      <c r="K326" s="47" t="s">
        <v>31</v>
      </c>
      <c r="L326" s="49">
        <v>1</v>
      </c>
      <c r="M326" s="48" t="s">
        <v>48</v>
      </c>
      <c r="N326" s="50">
        <f>F326*I326*L326</f>
        <v>18</v>
      </c>
      <c r="O326" s="53">
        <v>180000</v>
      </c>
      <c r="P326" s="51">
        <f>O326*N326</f>
        <v>3240000</v>
      </c>
      <c r="Q326" s="152"/>
    </row>
    <row r="327" spans="1:18" x14ac:dyDescent="0.25">
      <c r="A327" s="37"/>
      <c r="B327" s="44"/>
      <c r="C327" s="45"/>
      <c r="D327" s="46"/>
      <c r="E327" s="46"/>
      <c r="F327" s="45"/>
      <c r="G327" s="45"/>
      <c r="H327" s="47"/>
      <c r="I327" s="45"/>
      <c r="J327" s="48"/>
      <c r="K327" s="47"/>
      <c r="L327" s="49"/>
      <c r="M327" s="48"/>
      <c r="N327" s="50"/>
      <c r="O327" s="53"/>
      <c r="P327" s="51"/>
      <c r="Q327" s="152"/>
    </row>
    <row r="328" spans="1:18" ht="18" x14ac:dyDescent="0.25">
      <c r="A328" s="37" t="s">
        <v>117</v>
      </c>
      <c r="B328" s="38" t="s">
        <v>51</v>
      </c>
      <c r="C328" s="45"/>
      <c r="D328" s="46"/>
      <c r="E328" s="46"/>
      <c r="F328" s="45"/>
      <c r="G328" s="45"/>
      <c r="H328" s="47"/>
      <c r="I328" s="45"/>
      <c r="J328" s="48"/>
      <c r="K328" s="47"/>
      <c r="L328" s="49"/>
      <c r="M328" s="48"/>
      <c r="N328" s="50"/>
      <c r="O328" s="43"/>
      <c r="P328" s="39">
        <f>P329</f>
        <v>4280000</v>
      </c>
      <c r="Q328" s="107"/>
    </row>
    <row r="329" spans="1:18" x14ac:dyDescent="0.25">
      <c r="A329" s="37">
        <v>521211</v>
      </c>
      <c r="B329" s="40" t="s">
        <v>28</v>
      </c>
      <c r="C329" s="1"/>
      <c r="D329" s="32"/>
      <c r="E329" s="32"/>
      <c r="F329" s="1"/>
      <c r="G329" s="1"/>
      <c r="H329" s="1"/>
      <c r="I329" s="1"/>
      <c r="J329" s="2"/>
      <c r="K329" s="1"/>
      <c r="L329" s="41"/>
      <c r="M329" s="95"/>
      <c r="N329" s="42"/>
      <c r="O329" s="43"/>
      <c r="P329" s="34">
        <f>SUM(P330:P333)</f>
        <v>4280000</v>
      </c>
      <c r="Q329" s="107"/>
    </row>
    <row r="330" spans="1:18" x14ac:dyDescent="0.25">
      <c r="A330" s="37"/>
      <c r="B330" s="38"/>
      <c r="C330" s="45" t="s">
        <v>37</v>
      </c>
      <c r="D330" s="46"/>
      <c r="E330" s="46"/>
      <c r="F330" s="45"/>
      <c r="G330" s="45"/>
      <c r="H330" s="47"/>
      <c r="I330" s="45">
        <v>1</v>
      </c>
      <c r="J330" s="48" t="s">
        <v>32</v>
      </c>
      <c r="K330" s="47"/>
      <c r="L330" s="49"/>
      <c r="M330" s="48"/>
      <c r="N330" s="50">
        <f>I330</f>
        <v>1</v>
      </c>
      <c r="O330" s="43">
        <v>500000</v>
      </c>
      <c r="P330" s="51">
        <f>O330*N330</f>
        <v>500000</v>
      </c>
      <c r="Q330" s="107"/>
    </row>
    <row r="331" spans="1:18" x14ac:dyDescent="0.25">
      <c r="A331" s="37"/>
      <c r="B331" s="38"/>
      <c r="C331" s="45" t="s">
        <v>38</v>
      </c>
      <c r="D331" s="46"/>
      <c r="E331" s="46"/>
      <c r="F331" s="45"/>
      <c r="G331" s="45"/>
      <c r="H331" s="47"/>
      <c r="I331" s="45">
        <v>1</v>
      </c>
      <c r="J331" s="48" t="s">
        <v>32</v>
      </c>
      <c r="K331" s="47"/>
      <c r="L331" s="49"/>
      <c r="M331" s="48"/>
      <c r="N331" s="50">
        <f t="shared" ref="N331:N332" si="28">I331</f>
        <v>1</v>
      </c>
      <c r="O331" s="43">
        <v>500000</v>
      </c>
      <c r="P331" s="51">
        <f>O331*N331</f>
        <v>500000</v>
      </c>
      <c r="Q331" s="107"/>
    </row>
    <row r="332" spans="1:18" x14ac:dyDescent="0.25">
      <c r="A332" s="37"/>
      <c r="B332" s="38"/>
      <c r="C332" s="45" t="s">
        <v>39</v>
      </c>
      <c r="D332" s="46"/>
      <c r="E332" s="46"/>
      <c r="F332" s="45"/>
      <c r="G332" s="45"/>
      <c r="H332" s="47"/>
      <c r="I332" s="45">
        <v>1</v>
      </c>
      <c r="J332" s="48" t="s">
        <v>32</v>
      </c>
      <c r="K332" s="47"/>
      <c r="L332" s="49"/>
      <c r="M332" s="48"/>
      <c r="N332" s="50">
        <f t="shared" si="28"/>
        <v>1</v>
      </c>
      <c r="O332" s="43">
        <v>2000000</v>
      </c>
      <c r="P332" s="51">
        <f>O332*N332</f>
        <v>2000000</v>
      </c>
      <c r="Q332" s="107"/>
    </row>
    <row r="333" spans="1:18" x14ac:dyDescent="0.25">
      <c r="A333" s="37"/>
      <c r="B333" s="44"/>
      <c r="C333" s="45" t="s">
        <v>29</v>
      </c>
      <c r="D333" s="46"/>
      <c r="E333" s="46"/>
      <c r="F333" s="45">
        <v>20</v>
      </c>
      <c r="G333" s="45" t="s">
        <v>30</v>
      </c>
      <c r="H333" s="47" t="s">
        <v>31</v>
      </c>
      <c r="I333" s="45">
        <v>1</v>
      </c>
      <c r="J333" s="48" t="s">
        <v>32</v>
      </c>
      <c r="K333" s="47" t="s">
        <v>31</v>
      </c>
      <c r="L333" s="49">
        <v>1</v>
      </c>
      <c r="M333" s="48" t="s">
        <v>33</v>
      </c>
      <c r="N333" s="50">
        <f>F333*I333</f>
        <v>20</v>
      </c>
      <c r="O333" s="43">
        <v>64000</v>
      </c>
      <c r="P333" s="51">
        <f>O333*N333</f>
        <v>1280000</v>
      </c>
      <c r="Q333" s="107"/>
    </row>
    <row r="334" spans="1:18" x14ac:dyDescent="0.25">
      <c r="A334" s="24"/>
      <c r="B334" s="38"/>
      <c r="C334" s="45"/>
      <c r="D334" s="46"/>
      <c r="E334" s="46"/>
      <c r="F334" s="45"/>
      <c r="G334" s="45"/>
      <c r="H334" s="47"/>
      <c r="I334" s="45"/>
      <c r="J334" s="48"/>
      <c r="K334" s="47"/>
      <c r="L334" s="49"/>
      <c r="M334" s="48"/>
      <c r="N334" s="50"/>
      <c r="O334" s="43"/>
      <c r="P334" s="51"/>
      <c r="Q334" s="107"/>
    </row>
    <row r="335" spans="1:18" ht="32.25" customHeight="1" x14ac:dyDescent="0.25">
      <c r="A335" s="108" t="s">
        <v>57</v>
      </c>
      <c r="B335" s="149" t="s">
        <v>156</v>
      </c>
      <c r="C335" s="154"/>
      <c r="D335" s="109"/>
      <c r="E335" s="109" t="s">
        <v>120</v>
      </c>
      <c r="F335" s="110"/>
      <c r="G335" s="110"/>
      <c r="H335" s="110"/>
      <c r="I335" s="110"/>
      <c r="J335" s="111"/>
      <c r="K335" s="110"/>
      <c r="L335" s="112"/>
      <c r="M335" s="111"/>
      <c r="N335" s="97"/>
      <c r="O335" s="113"/>
      <c r="P335" s="114">
        <f>P337+P358+P373+P407+P344+P388</f>
        <v>312730000</v>
      </c>
      <c r="Q335" s="115"/>
      <c r="R335" s="82"/>
    </row>
    <row r="336" spans="1:18" x14ac:dyDescent="0.25">
      <c r="A336" s="31"/>
      <c r="B336" s="94"/>
      <c r="C336" s="95"/>
      <c r="D336" s="32"/>
      <c r="E336" s="32"/>
      <c r="F336" s="1"/>
      <c r="G336" s="1"/>
      <c r="H336" s="1"/>
      <c r="I336" s="1"/>
      <c r="J336" s="2"/>
      <c r="K336" s="1"/>
      <c r="L336" s="4"/>
      <c r="M336" s="2"/>
      <c r="N336" s="24"/>
      <c r="O336" s="33"/>
      <c r="P336" s="34"/>
      <c r="Q336" s="107"/>
      <c r="R336" s="82"/>
    </row>
    <row r="337" spans="1:18" ht="18" x14ac:dyDescent="0.25">
      <c r="A337" s="37" t="s">
        <v>26</v>
      </c>
      <c r="B337" s="38" t="s">
        <v>27</v>
      </c>
      <c r="C337" s="1"/>
      <c r="D337" s="32"/>
      <c r="E337" s="32"/>
      <c r="F337" s="1"/>
      <c r="G337" s="1"/>
      <c r="H337" s="1"/>
      <c r="I337" s="1"/>
      <c r="J337" s="2"/>
      <c r="K337" s="1"/>
      <c r="L337" s="4"/>
      <c r="M337" s="2"/>
      <c r="N337" s="24"/>
      <c r="O337" s="33"/>
      <c r="P337" s="39">
        <f>P338</f>
        <v>5280000</v>
      </c>
      <c r="Q337" s="107"/>
      <c r="R337" s="82"/>
    </row>
    <row r="338" spans="1:18" ht="15.75" customHeight="1" x14ac:dyDescent="0.25">
      <c r="A338" s="37">
        <v>521211</v>
      </c>
      <c r="B338" s="40" t="s">
        <v>28</v>
      </c>
      <c r="C338" s="1"/>
      <c r="D338" s="32"/>
      <c r="E338" s="32"/>
      <c r="F338" s="1"/>
      <c r="G338" s="1"/>
      <c r="H338" s="1"/>
      <c r="I338" s="1"/>
      <c r="J338" s="2"/>
      <c r="K338" s="1"/>
      <c r="L338" s="41"/>
      <c r="M338" s="95"/>
      <c r="N338" s="42"/>
      <c r="O338" s="43"/>
      <c r="P338" s="34">
        <f>SUM(P339:P342)</f>
        <v>5280000</v>
      </c>
      <c r="Q338" s="107"/>
    </row>
    <row r="339" spans="1:18" x14ac:dyDescent="0.25">
      <c r="A339" s="37"/>
      <c r="B339" s="38"/>
      <c r="C339" s="45" t="s">
        <v>37</v>
      </c>
      <c r="D339" s="46"/>
      <c r="E339" s="46"/>
      <c r="F339" s="45"/>
      <c r="G339" s="45"/>
      <c r="H339" s="47"/>
      <c r="I339" s="45">
        <v>1</v>
      </c>
      <c r="J339" s="48" t="s">
        <v>32</v>
      </c>
      <c r="K339" s="47"/>
      <c r="L339" s="49"/>
      <c r="M339" s="48"/>
      <c r="N339" s="50">
        <f>I339</f>
        <v>1</v>
      </c>
      <c r="O339" s="43">
        <v>1000000</v>
      </c>
      <c r="P339" s="51">
        <f>O339*N339</f>
        <v>1000000</v>
      </c>
      <c r="Q339" s="107"/>
    </row>
    <row r="340" spans="1:18" x14ac:dyDescent="0.25">
      <c r="A340" s="37"/>
      <c r="B340" s="38"/>
      <c r="C340" s="45" t="s">
        <v>38</v>
      </c>
      <c r="D340" s="46"/>
      <c r="E340" s="46"/>
      <c r="F340" s="45"/>
      <c r="G340" s="45"/>
      <c r="H340" s="47"/>
      <c r="I340" s="45">
        <v>1</v>
      </c>
      <c r="J340" s="48" t="s">
        <v>32</v>
      </c>
      <c r="K340" s="47"/>
      <c r="L340" s="49"/>
      <c r="M340" s="48"/>
      <c r="N340" s="50">
        <f t="shared" ref="N340:N341" si="29">I340</f>
        <v>1</v>
      </c>
      <c r="O340" s="43">
        <v>1000000</v>
      </c>
      <c r="P340" s="51">
        <f>O340*N340</f>
        <v>1000000</v>
      </c>
      <c r="Q340" s="107"/>
    </row>
    <row r="341" spans="1:18" x14ac:dyDescent="0.25">
      <c r="A341" s="37"/>
      <c r="B341" s="38"/>
      <c r="C341" s="45" t="s">
        <v>39</v>
      </c>
      <c r="D341" s="46"/>
      <c r="E341" s="46"/>
      <c r="F341" s="45"/>
      <c r="G341" s="45"/>
      <c r="H341" s="47"/>
      <c r="I341" s="45">
        <v>1</v>
      </c>
      <c r="J341" s="48" t="s">
        <v>32</v>
      </c>
      <c r="K341" s="47"/>
      <c r="L341" s="49"/>
      <c r="M341" s="48"/>
      <c r="N341" s="50">
        <f t="shared" si="29"/>
        <v>1</v>
      </c>
      <c r="O341" s="43">
        <v>2000000</v>
      </c>
      <c r="P341" s="51">
        <f>O341*N341</f>
        <v>2000000</v>
      </c>
      <c r="Q341" s="107"/>
    </row>
    <row r="342" spans="1:18" x14ac:dyDescent="0.25">
      <c r="A342" s="37"/>
      <c r="B342" s="44"/>
      <c r="C342" s="45" t="s">
        <v>29</v>
      </c>
      <c r="D342" s="46"/>
      <c r="E342" s="46"/>
      <c r="F342" s="45">
        <v>20</v>
      </c>
      <c r="G342" s="45" t="s">
        <v>30</v>
      </c>
      <c r="H342" s="47" t="s">
        <v>31</v>
      </c>
      <c r="I342" s="45">
        <v>1</v>
      </c>
      <c r="J342" s="48" t="s">
        <v>32</v>
      </c>
      <c r="K342" s="47" t="s">
        <v>31</v>
      </c>
      <c r="L342" s="49">
        <v>1</v>
      </c>
      <c r="M342" s="48" t="s">
        <v>33</v>
      </c>
      <c r="N342" s="50">
        <f>F342*I342</f>
        <v>20</v>
      </c>
      <c r="O342" s="43">
        <v>64000</v>
      </c>
      <c r="P342" s="51">
        <f>O342*N342</f>
        <v>1280000</v>
      </c>
      <c r="Q342" s="107"/>
    </row>
    <row r="343" spans="1:18" ht="15.75" customHeight="1" x14ac:dyDescent="0.25">
      <c r="A343" s="37"/>
      <c r="B343" s="44"/>
      <c r="C343" s="45"/>
      <c r="D343" s="46"/>
      <c r="E343" s="46"/>
      <c r="F343" s="45"/>
      <c r="G343" s="45"/>
      <c r="H343" s="47"/>
      <c r="I343" s="45"/>
      <c r="J343" s="48"/>
      <c r="K343" s="47"/>
      <c r="L343" s="49"/>
      <c r="M343" s="48"/>
      <c r="N343" s="50"/>
      <c r="O343" s="43"/>
      <c r="P343" s="51"/>
      <c r="Q343" s="107"/>
    </row>
    <row r="344" spans="1:18" ht="18" x14ac:dyDescent="0.25">
      <c r="A344" s="37" t="s">
        <v>34</v>
      </c>
      <c r="B344" s="38" t="s">
        <v>121</v>
      </c>
      <c r="C344" s="65"/>
      <c r="D344" s="66"/>
      <c r="E344" s="66"/>
      <c r="F344" s="45"/>
      <c r="G344" s="45"/>
      <c r="H344" s="47"/>
      <c r="I344" s="45"/>
      <c r="J344" s="48"/>
      <c r="K344" s="47"/>
      <c r="L344" s="49"/>
      <c r="M344" s="48"/>
      <c r="N344" s="50"/>
      <c r="O344" s="43"/>
      <c r="P344" s="39">
        <f>P347+P352+P355+P345</f>
        <v>51000000</v>
      </c>
      <c r="Q344" s="107"/>
    </row>
    <row r="345" spans="1:18" x14ac:dyDescent="0.25">
      <c r="A345" s="37">
        <v>521114</v>
      </c>
      <c r="B345" s="38" t="s">
        <v>35</v>
      </c>
      <c r="C345" s="2"/>
      <c r="D345" s="24"/>
      <c r="E345" s="24"/>
      <c r="N345" s="24"/>
      <c r="O345" s="33"/>
      <c r="P345" s="34">
        <f>SUM(P346)</f>
        <v>450000</v>
      </c>
      <c r="Q345" s="107"/>
      <c r="R345" s="82"/>
    </row>
    <row r="346" spans="1:18" x14ac:dyDescent="0.25">
      <c r="A346" s="52"/>
      <c r="B346" s="44"/>
      <c r="C346" s="45" t="s">
        <v>36</v>
      </c>
      <c r="D346" s="46"/>
      <c r="E346" s="46"/>
      <c r="F346" s="45"/>
      <c r="G346" s="45"/>
      <c r="H346" s="47"/>
      <c r="I346" s="45">
        <v>3</v>
      </c>
      <c r="J346" s="48" t="s">
        <v>32</v>
      </c>
      <c r="K346" s="47"/>
      <c r="L346" s="49"/>
      <c r="M346" s="48"/>
      <c r="N346" s="50">
        <f>I346</f>
        <v>3</v>
      </c>
      <c r="O346" s="43">
        <v>150000</v>
      </c>
      <c r="P346" s="51">
        <f>O346*N346</f>
        <v>450000</v>
      </c>
      <c r="Q346" s="107"/>
      <c r="R346" s="82"/>
    </row>
    <row r="347" spans="1:18" x14ac:dyDescent="0.25">
      <c r="A347" s="37">
        <v>521211</v>
      </c>
      <c r="B347" s="40" t="s">
        <v>28</v>
      </c>
      <c r="C347" s="1"/>
      <c r="D347" s="32"/>
      <c r="E347" s="32"/>
      <c r="F347" s="1"/>
      <c r="G347" s="1"/>
      <c r="H347" s="1"/>
      <c r="I347" s="1"/>
      <c r="J347" s="2"/>
      <c r="K347" s="1"/>
      <c r="L347" s="41"/>
      <c r="M347" s="95"/>
      <c r="N347" s="42"/>
      <c r="O347" s="43"/>
      <c r="P347" s="34">
        <f>SUM(P348:P351)</f>
        <v>21600000</v>
      </c>
      <c r="Q347" s="107"/>
    </row>
    <row r="348" spans="1:18" x14ac:dyDescent="0.25">
      <c r="A348" s="37"/>
      <c r="B348" s="38"/>
      <c r="C348" s="45" t="s">
        <v>37</v>
      </c>
      <c r="D348" s="46"/>
      <c r="E348" s="46"/>
      <c r="F348" s="45"/>
      <c r="G348" s="45"/>
      <c r="H348" s="47"/>
      <c r="I348" s="45">
        <v>3</v>
      </c>
      <c r="J348" s="48" t="s">
        <v>32</v>
      </c>
      <c r="K348" s="47"/>
      <c r="L348" s="49"/>
      <c r="M348" s="48"/>
      <c r="N348" s="50">
        <f>I348</f>
        <v>3</v>
      </c>
      <c r="O348" s="43">
        <v>1000000</v>
      </c>
      <c r="P348" s="51">
        <f>O348*N348</f>
        <v>3000000</v>
      </c>
      <c r="Q348" s="107"/>
    </row>
    <row r="349" spans="1:18" x14ac:dyDescent="0.25">
      <c r="A349" s="37"/>
      <c r="B349" s="38"/>
      <c r="C349" s="45" t="s">
        <v>38</v>
      </c>
      <c r="D349" s="46"/>
      <c r="E349" s="46"/>
      <c r="F349" s="45"/>
      <c r="G349" s="45"/>
      <c r="H349" s="47"/>
      <c r="I349" s="45">
        <v>3</v>
      </c>
      <c r="J349" s="48" t="s">
        <v>32</v>
      </c>
      <c r="K349" s="47"/>
      <c r="L349" s="49"/>
      <c r="M349" s="48"/>
      <c r="N349" s="50">
        <f>I349</f>
        <v>3</v>
      </c>
      <c r="O349" s="43">
        <v>1000000</v>
      </c>
      <c r="P349" s="51">
        <f>O349*N349</f>
        <v>3000000</v>
      </c>
      <c r="Q349" s="107"/>
    </row>
    <row r="350" spans="1:18" x14ac:dyDescent="0.25">
      <c r="A350" s="37"/>
      <c r="B350" s="38"/>
      <c r="C350" s="45" t="s">
        <v>39</v>
      </c>
      <c r="D350" s="46"/>
      <c r="E350" s="46"/>
      <c r="F350" s="45"/>
      <c r="G350" s="45"/>
      <c r="H350" s="47"/>
      <c r="I350" s="45">
        <v>3</v>
      </c>
      <c r="J350" s="48" t="s">
        <v>32</v>
      </c>
      <c r="K350" s="47"/>
      <c r="L350" s="49"/>
      <c r="M350" s="48"/>
      <c r="N350" s="50">
        <f>I350</f>
        <v>3</v>
      </c>
      <c r="O350" s="43">
        <v>2000000</v>
      </c>
      <c r="P350" s="51">
        <f>O350*N350</f>
        <v>6000000</v>
      </c>
      <c r="Q350" s="107"/>
    </row>
    <row r="351" spans="1:18" x14ac:dyDescent="0.25">
      <c r="A351" s="37"/>
      <c r="B351" s="44"/>
      <c r="C351" s="45" t="s">
        <v>29</v>
      </c>
      <c r="D351" s="46"/>
      <c r="E351" s="46"/>
      <c r="F351" s="45">
        <v>30</v>
      </c>
      <c r="G351" s="45" t="s">
        <v>30</v>
      </c>
      <c r="H351" s="47" t="s">
        <v>31</v>
      </c>
      <c r="I351" s="45">
        <v>5</v>
      </c>
      <c r="J351" s="48" t="s">
        <v>32</v>
      </c>
      <c r="K351" s="47" t="s">
        <v>31</v>
      </c>
      <c r="L351" s="49">
        <v>1</v>
      </c>
      <c r="M351" s="48" t="s">
        <v>33</v>
      </c>
      <c r="N351" s="50">
        <f>F351*I351</f>
        <v>150</v>
      </c>
      <c r="O351" s="43">
        <v>64000</v>
      </c>
      <c r="P351" s="51">
        <f>O351*N351</f>
        <v>9600000</v>
      </c>
      <c r="Q351" s="107"/>
    </row>
    <row r="352" spans="1:18" x14ac:dyDescent="0.25">
      <c r="A352" s="37">
        <v>522151</v>
      </c>
      <c r="B352" s="40" t="s">
        <v>40</v>
      </c>
      <c r="C352" s="1"/>
      <c r="D352" s="32"/>
      <c r="E352" s="32"/>
      <c r="F352" s="1"/>
      <c r="G352" s="1"/>
      <c r="H352" s="1"/>
      <c r="I352" s="2"/>
      <c r="J352" s="48"/>
      <c r="K352" s="47"/>
      <c r="L352" s="49"/>
      <c r="M352" s="48"/>
      <c r="N352" s="50"/>
      <c r="O352" s="53"/>
      <c r="P352" s="34">
        <f>SUM(P353:P354)</f>
        <v>22200000</v>
      </c>
      <c r="Q352" s="107"/>
    </row>
    <row r="353" spans="1:18" x14ac:dyDescent="0.25">
      <c r="A353" s="37"/>
      <c r="B353" s="44"/>
      <c r="C353" s="45" t="s">
        <v>41</v>
      </c>
      <c r="D353" s="46"/>
      <c r="E353" s="46"/>
      <c r="F353" s="45">
        <v>2</v>
      </c>
      <c r="G353" s="45" t="s">
        <v>30</v>
      </c>
      <c r="H353" s="47" t="s">
        <v>31</v>
      </c>
      <c r="I353" s="45">
        <v>2</v>
      </c>
      <c r="J353" s="48" t="s">
        <v>42</v>
      </c>
      <c r="K353" s="47" t="s">
        <v>31</v>
      </c>
      <c r="L353" s="49">
        <v>3</v>
      </c>
      <c r="M353" s="48" t="s">
        <v>32</v>
      </c>
      <c r="N353" s="50">
        <f>L353*I353*F353</f>
        <v>12</v>
      </c>
      <c r="O353" s="53">
        <v>1500000</v>
      </c>
      <c r="P353" s="54">
        <f>O353*N353</f>
        <v>18000000</v>
      </c>
      <c r="Q353" s="107"/>
    </row>
    <row r="354" spans="1:18" x14ac:dyDescent="0.25">
      <c r="A354" s="37"/>
      <c r="B354" s="44"/>
      <c r="C354" s="45" t="s">
        <v>43</v>
      </c>
      <c r="D354" s="46"/>
      <c r="E354" s="46"/>
      <c r="F354" s="45">
        <v>1</v>
      </c>
      <c r="G354" s="45" t="s">
        <v>30</v>
      </c>
      <c r="H354" s="47" t="s">
        <v>31</v>
      </c>
      <c r="I354" s="45">
        <v>2</v>
      </c>
      <c r="J354" s="48" t="s">
        <v>42</v>
      </c>
      <c r="K354" s="47" t="s">
        <v>31</v>
      </c>
      <c r="L354" s="49">
        <v>3</v>
      </c>
      <c r="M354" s="48" t="s">
        <v>32</v>
      </c>
      <c r="N354" s="50">
        <f t="shared" ref="N354" si="30">L354*I354*F354</f>
        <v>6</v>
      </c>
      <c r="O354" s="53">
        <v>700000</v>
      </c>
      <c r="P354" s="54">
        <f>O354*N354</f>
        <v>4200000</v>
      </c>
      <c r="Q354" s="107"/>
    </row>
    <row r="355" spans="1:18" x14ac:dyDescent="0.25">
      <c r="A355" s="31" t="s">
        <v>44</v>
      </c>
      <c r="B355" s="56" t="s">
        <v>45</v>
      </c>
      <c r="C355" s="57"/>
      <c r="D355" s="58"/>
      <c r="E355" s="58"/>
      <c r="F355" s="57"/>
      <c r="G355" s="57"/>
      <c r="H355" s="57"/>
      <c r="I355" s="57"/>
      <c r="J355" s="57"/>
      <c r="K355" s="57"/>
      <c r="L355" s="59"/>
      <c r="M355" s="60"/>
      <c r="N355" s="50"/>
      <c r="O355" s="107"/>
      <c r="P355" s="62">
        <f>SUM(P356)</f>
        <v>6750000</v>
      </c>
      <c r="Q355" s="107"/>
    </row>
    <row r="356" spans="1:18" x14ac:dyDescent="0.25">
      <c r="A356" s="37"/>
      <c r="B356" s="44"/>
      <c r="C356" s="45" t="s">
        <v>46</v>
      </c>
      <c r="D356" s="46"/>
      <c r="E356" s="46"/>
      <c r="F356" s="45">
        <v>15</v>
      </c>
      <c r="G356" s="45" t="s">
        <v>30</v>
      </c>
      <c r="H356" s="47" t="s">
        <v>31</v>
      </c>
      <c r="I356" s="45">
        <v>1</v>
      </c>
      <c r="J356" s="48" t="s">
        <v>47</v>
      </c>
      <c r="K356" s="47" t="s">
        <v>31</v>
      </c>
      <c r="L356" s="49">
        <v>3</v>
      </c>
      <c r="M356" s="48" t="s">
        <v>48</v>
      </c>
      <c r="N356" s="50">
        <f>F356*I356*L356</f>
        <v>45</v>
      </c>
      <c r="O356" s="53">
        <v>150000</v>
      </c>
      <c r="P356" s="51">
        <f>O356*N356</f>
        <v>6750000</v>
      </c>
      <c r="Q356" s="107"/>
    </row>
    <row r="357" spans="1:18" x14ac:dyDescent="0.25">
      <c r="A357" s="37"/>
      <c r="B357" s="44"/>
      <c r="C357" s="45"/>
      <c r="D357" s="46"/>
      <c r="E357" s="46"/>
      <c r="F357" s="45"/>
      <c r="G357" s="45"/>
      <c r="H357" s="47"/>
      <c r="I357" s="45"/>
      <c r="J357" s="48"/>
      <c r="K357" s="47"/>
      <c r="L357" s="49"/>
      <c r="M357" s="48"/>
      <c r="N357" s="50"/>
      <c r="O357" s="53"/>
      <c r="P357" s="51"/>
      <c r="Q357" s="107"/>
    </row>
    <row r="358" spans="1:18" ht="18" x14ac:dyDescent="0.25">
      <c r="A358" s="37" t="s">
        <v>49</v>
      </c>
      <c r="B358" s="38" t="s">
        <v>122</v>
      </c>
      <c r="C358" s="65"/>
      <c r="D358" s="66"/>
      <c r="E358" s="66"/>
      <c r="F358" s="45"/>
      <c r="G358" s="45"/>
      <c r="H358" s="47"/>
      <c r="I358" s="45"/>
      <c r="J358" s="48"/>
      <c r="K358" s="47"/>
      <c r="L358" s="49"/>
      <c r="M358" s="48"/>
      <c r="N358" s="50"/>
      <c r="O358" s="43"/>
      <c r="P358" s="39">
        <f>P361+P366+P369+P359</f>
        <v>98800000</v>
      </c>
      <c r="Q358" s="107"/>
    </row>
    <row r="359" spans="1:18" x14ac:dyDescent="0.25">
      <c r="A359" s="37">
        <v>521114</v>
      </c>
      <c r="B359" s="38" t="s">
        <v>35</v>
      </c>
      <c r="C359" s="2"/>
      <c r="D359" s="24"/>
      <c r="E359" s="24"/>
      <c r="N359" s="24"/>
      <c r="O359" s="33"/>
      <c r="P359" s="34">
        <f>SUM(P360)</f>
        <v>450000</v>
      </c>
      <c r="Q359" s="107"/>
      <c r="R359" s="82"/>
    </row>
    <row r="360" spans="1:18" x14ac:dyDescent="0.25">
      <c r="A360" s="52"/>
      <c r="B360" s="44"/>
      <c r="C360" s="45" t="s">
        <v>36</v>
      </c>
      <c r="D360" s="46"/>
      <c r="E360" s="46"/>
      <c r="F360" s="45"/>
      <c r="G360" s="45"/>
      <c r="H360" s="47"/>
      <c r="I360" s="45">
        <v>3</v>
      </c>
      <c r="J360" s="48" t="s">
        <v>32</v>
      </c>
      <c r="K360" s="47"/>
      <c r="L360" s="49"/>
      <c r="M360" s="48"/>
      <c r="N360" s="50">
        <f>I360</f>
        <v>3</v>
      </c>
      <c r="O360" s="43">
        <v>150000</v>
      </c>
      <c r="P360" s="51">
        <f>O360*N360</f>
        <v>450000</v>
      </c>
      <c r="Q360" s="107"/>
      <c r="R360" s="82"/>
    </row>
    <row r="361" spans="1:18" x14ac:dyDescent="0.25">
      <c r="A361" s="37">
        <v>521211</v>
      </c>
      <c r="B361" s="40" t="s">
        <v>28</v>
      </c>
      <c r="C361" s="1"/>
      <c r="D361" s="32"/>
      <c r="E361" s="32"/>
      <c r="F361" s="1"/>
      <c r="G361" s="1"/>
      <c r="H361" s="1"/>
      <c r="I361" s="1"/>
      <c r="J361" s="2"/>
      <c r="K361" s="1"/>
      <c r="L361" s="41"/>
      <c r="M361" s="95"/>
      <c r="N361" s="42"/>
      <c r="O361" s="43"/>
      <c r="P361" s="34">
        <f>SUM(P362:P365)</f>
        <v>21600000</v>
      </c>
      <c r="Q361" s="107"/>
    </row>
    <row r="362" spans="1:18" x14ac:dyDescent="0.25">
      <c r="A362" s="37"/>
      <c r="B362" s="38"/>
      <c r="C362" s="45" t="s">
        <v>37</v>
      </c>
      <c r="D362" s="46"/>
      <c r="E362" s="46"/>
      <c r="F362" s="45"/>
      <c r="G362" s="45"/>
      <c r="H362" s="47"/>
      <c r="I362" s="45">
        <v>3</v>
      </c>
      <c r="J362" s="48" t="s">
        <v>32</v>
      </c>
      <c r="K362" s="47"/>
      <c r="L362" s="49"/>
      <c r="M362" s="48"/>
      <c r="N362" s="50">
        <f>I362</f>
        <v>3</v>
      </c>
      <c r="O362" s="43">
        <v>1000000</v>
      </c>
      <c r="P362" s="51">
        <f>O362*N362</f>
        <v>3000000</v>
      </c>
      <c r="Q362" s="107"/>
    </row>
    <row r="363" spans="1:18" x14ac:dyDescent="0.25">
      <c r="A363" s="37"/>
      <c r="B363" s="38"/>
      <c r="C363" s="45" t="s">
        <v>38</v>
      </c>
      <c r="D363" s="46"/>
      <c r="E363" s="46"/>
      <c r="F363" s="45"/>
      <c r="G363" s="45"/>
      <c r="H363" s="47"/>
      <c r="I363" s="45">
        <v>3</v>
      </c>
      <c r="J363" s="48" t="s">
        <v>32</v>
      </c>
      <c r="K363" s="47"/>
      <c r="L363" s="49"/>
      <c r="M363" s="48"/>
      <c r="N363" s="50">
        <f>I363</f>
        <v>3</v>
      </c>
      <c r="O363" s="43">
        <v>1000000</v>
      </c>
      <c r="P363" s="51">
        <f>O363*N363</f>
        <v>3000000</v>
      </c>
      <c r="Q363" s="107"/>
    </row>
    <row r="364" spans="1:18" x14ac:dyDescent="0.25">
      <c r="A364" s="37"/>
      <c r="B364" s="38"/>
      <c r="C364" s="45" t="s">
        <v>39</v>
      </c>
      <c r="D364" s="46"/>
      <c r="E364" s="46"/>
      <c r="F364" s="45"/>
      <c r="G364" s="45"/>
      <c r="H364" s="47"/>
      <c r="I364" s="45">
        <v>3</v>
      </c>
      <c r="J364" s="48" t="s">
        <v>32</v>
      </c>
      <c r="K364" s="47"/>
      <c r="L364" s="49"/>
      <c r="M364" s="48"/>
      <c r="N364" s="50">
        <f>I364</f>
        <v>3</v>
      </c>
      <c r="O364" s="43">
        <v>2000000</v>
      </c>
      <c r="P364" s="51">
        <f>O364*N364</f>
        <v>6000000</v>
      </c>
      <c r="Q364" s="107"/>
    </row>
    <row r="365" spans="1:18" x14ac:dyDescent="0.25">
      <c r="A365" s="37"/>
      <c r="B365" s="44"/>
      <c r="C365" s="45" t="s">
        <v>29</v>
      </c>
      <c r="D365" s="46"/>
      <c r="E365" s="46"/>
      <c r="F365" s="45">
        <v>30</v>
      </c>
      <c r="G365" s="45" t="s">
        <v>30</v>
      </c>
      <c r="H365" s="47" t="s">
        <v>31</v>
      </c>
      <c r="I365" s="45">
        <v>5</v>
      </c>
      <c r="J365" s="48" t="s">
        <v>32</v>
      </c>
      <c r="K365" s="47" t="s">
        <v>31</v>
      </c>
      <c r="L365" s="49">
        <v>1</v>
      </c>
      <c r="M365" s="48" t="s">
        <v>33</v>
      </c>
      <c r="N365" s="50">
        <f>F365*I365</f>
        <v>150</v>
      </c>
      <c r="O365" s="43">
        <v>64000</v>
      </c>
      <c r="P365" s="51">
        <f>O365*N365</f>
        <v>9600000</v>
      </c>
      <c r="Q365" s="107"/>
    </row>
    <row r="366" spans="1:18" x14ac:dyDescent="0.25">
      <c r="A366" s="37">
        <v>522151</v>
      </c>
      <c r="B366" s="40" t="s">
        <v>40</v>
      </c>
      <c r="C366" s="1"/>
      <c r="D366" s="32"/>
      <c r="E366" s="32"/>
      <c r="F366" s="1"/>
      <c r="G366" s="1"/>
      <c r="H366" s="1"/>
      <c r="I366" s="2"/>
      <c r="J366" s="48"/>
      <c r="K366" s="47"/>
      <c r="L366" s="49"/>
      <c r="M366" s="48"/>
      <c r="N366" s="50"/>
      <c r="O366" s="53"/>
      <c r="P366" s="34">
        <f>SUM(P367:P368)</f>
        <v>37000000</v>
      </c>
      <c r="Q366" s="107"/>
    </row>
    <row r="367" spans="1:18" x14ac:dyDescent="0.25">
      <c r="A367" s="37"/>
      <c r="B367" s="44"/>
      <c r="C367" s="45" t="s">
        <v>41</v>
      </c>
      <c r="D367" s="46"/>
      <c r="E367" s="46"/>
      <c r="F367" s="45">
        <v>2</v>
      </c>
      <c r="G367" s="45" t="s">
        <v>30</v>
      </c>
      <c r="H367" s="47" t="s">
        <v>31</v>
      </c>
      <c r="I367" s="45">
        <v>2</v>
      </c>
      <c r="J367" s="48" t="s">
        <v>42</v>
      </c>
      <c r="K367" s="47" t="s">
        <v>31</v>
      </c>
      <c r="L367" s="49">
        <v>5</v>
      </c>
      <c r="M367" s="48" t="s">
        <v>32</v>
      </c>
      <c r="N367" s="50">
        <f>L367*I367*F367</f>
        <v>20</v>
      </c>
      <c r="O367" s="53">
        <v>1500000</v>
      </c>
      <c r="P367" s="54">
        <f>O367*N367</f>
        <v>30000000</v>
      </c>
      <c r="Q367" s="107"/>
    </row>
    <row r="368" spans="1:18" x14ac:dyDescent="0.25">
      <c r="A368" s="37"/>
      <c r="B368" s="44"/>
      <c r="C368" s="45" t="s">
        <v>43</v>
      </c>
      <c r="D368" s="46"/>
      <c r="E368" s="46"/>
      <c r="F368" s="45">
        <v>1</v>
      </c>
      <c r="G368" s="45" t="s">
        <v>30</v>
      </c>
      <c r="H368" s="47" t="s">
        <v>31</v>
      </c>
      <c r="I368" s="45">
        <v>2</v>
      </c>
      <c r="J368" s="48" t="s">
        <v>42</v>
      </c>
      <c r="K368" s="47" t="s">
        <v>31</v>
      </c>
      <c r="L368" s="49">
        <v>5</v>
      </c>
      <c r="M368" s="48" t="s">
        <v>32</v>
      </c>
      <c r="N368" s="50">
        <f t="shared" ref="N368" si="31">L368*I368*F368</f>
        <v>10</v>
      </c>
      <c r="O368" s="53">
        <v>700000</v>
      </c>
      <c r="P368" s="54">
        <f>O368*N368</f>
        <v>7000000</v>
      </c>
      <c r="Q368" s="107"/>
    </row>
    <row r="369" spans="1:18" x14ac:dyDescent="0.25">
      <c r="A369" s="31" t="s">
        <v>44</v>
      </c>
      <c r="B369" s="56" t="s">
        <v>45</v>
      </c>
      <c r="C369" s="57"/>
      <c r="D369" s="58"/>
      <c r="E369" s="58"/>
      <c r="F369" s="57"/>
      <c r="G369" s="57"/>
      <c r="H369" s="57"/>
      <c r="I369" s="57"/>
      <c r="J369" s="57"/>
      <c r="K369" s="57"/>
      <c r="L369" s="59"/>
      <c r="M369" s="60"/>
      <c r="N369" s="50"/>
      <c r="O369" s="107"/>
      <c r="P369" s="62">
        <f>SUM(P370:P371)</f>
        <v>39750000</v>
      </c>
      <c r="Q369" s="107"/>
    </row>
    <row r="370" spans="1:18" x14ac:dyDescent="0.25">
      <c r="A370" s="37"/>
      <c r="B370" s="44"/>
      <c r="C370" s="45" t="s">
        <v>145</v>
      </c>
      <c r="D370" s="46"/>
      <c r="E370" s="46"/>
      <c r="F370" s="45">
        <v>3</v>
      </c>
      <c r="G370" s="45" t="s">
        <v>30</v>
      </c>
      <c r="H370" s="47" t="s">
        <v>31</v>
      </c>
      <c r="I370" s="45">
        <v>1</v>
      </c>
      <c r="J370" s="48" t="s">
        <v>47</v>
      </c>
      <c r="K370" s="47" t="s">
        <v>31</v>
      </c>
      <c r="L370" s="49">
        <v>5</v>
      </c>
      <c r="M370" s="48" t="s">
        <v>48</v>
      </c>
      <c r="N370" s="50">
        <f>F370*I370*L370</f>
        <v>15</v>
      </c>
      <c r="O370" s="53">
        <v>150000</v>
      </c>
      <c r="P370" s="51">
        <f>O370*N370</f>
        <v>2250000</v>
      </c>
      <c r="Q370" s="107"/>
    </row>
    <row r="371" spans="1:18" x14ac:dyDescent="0.25">
      <c r="A371" s="37"/>
      <c r="B371" s="44"/>
      <c r="C371" s="45" t="s">
        <v>142</v>
      </c>
      <c r="D371" s="46"/>
      <c r="E371" s="46"/>
      <c r="F371" s="45">
        <v>30</v>
      </c>
      <c r="G371" s="45" t="s">
        <v>30</v>
      </c>
      <c r="H371" s="47" t="s">
        <v>31</v>
      </c>
      <c r="I371" s="45">
        <v>1</v>
      </c>
      <c r="J371" s="48" t="s">
        <v>33</v>
      </c>
      <c r="K371" s="47" t="s">
        <v>31</v>
      </c>
      <c r="L371" s="49">
        <v>5</v>
      </c>
      <c r="M371" s="48" t="s">
        <v>48</v>
      </c>
      <c r="N371" s="50">
        <f>F371*I371*L371</f>
        <v>150</v>
      </c>
      <c r="O371" s="53">
        <v>250000</v>
      </c>
      <c r="P371" s="51">
        <f>O371*N371</f>
        <v>37500000</v>
      </c>
      <c r="Q371" s="107"/>
    </row>
    <row r="372" spans="1:18" x14ac:dyDescent="0.25">
      <c r="A372" s="37"/>
      <c r="B372" s="44"/>
      <c r="C372" s="45"/>
      <c r="D372" s="46"/>
      <c r="E372" s="46"/>
      <c r="F372" s="45"/>
      <c r="G372" s="45"/>
      <c r="H372" s="47"/>
      <c r="I372" s="45"/>
      <c r="J372" s="48"/>
      <c r="K372" s="47"/>
      <c r="L372" s="49"/>
      <c r="M372" s="48"/>
      <c r="N372" s="50"/>
      <c r="O372" s="53"/>
      <c r="P372" s="51"/>
      <c r="Q372" s="107"/>
    </row>
    <row r="373" spans="1:18" ht="18" x14ac:dyDescent="0.25">
      <c r="A373" s="37" t="s">
        <v>50</v>
      </c>
      <c r="B373" s="38" t="s">
        <v>54</v>
      </c>
      <c r="C373" s="45"/>
      <c r="D373" s="46"/>
      <c r="E373" s="46"/>
      <c r="F373" s="45"/>
      <c r="G373" s="45"/>
      <c r="H373" s="47"/>
      <c r="I373" s="45"/>
      <c r="J373" s="48"/>
      <c r="K373" s="47"/>
      <c r="L373" s="49"/>
      <c r="M373" s="48"/>
      <c r="N373" s="50"/>
      <c r="O373" s="43"/>
      <c r="P373" s="39">
        <f>P376+P380+P383+P374</f>
        <v>49400000</v>
      </c>
      <c r="Q373" s="107"/>
    </row>
    <row r="374" spans="1:18" x14ac:dyDescent="0.25">
      <c r="A374" s="37">
        <v>521114</v>
      </c>
      <c r="B374" s="38" t="s">
        <v>35</v>
      </c>
      <c r="C374" s="2"/>
      <c r="D374" s="24"/>
      <c r="E374" s="24"/>
      <c r="N374" s="24"/>
      <c r="O374" s="33"/>
      <c r="P374" s="34">
        <f>SUM(P375)</f>
        <v>100000</v>
      </c>
      <c r="Q374" s="107"/>
      <c r="R374" s="82"/>
    </row>
    <row r="375" spans="1:18" x14ac:dyDescent="0.25">
      <c r="A375" s="52"/>
      <c r="B375" s="44"/>
      <c r="C375" s="45" t="s">
        <v>36</v>
      </c>
      <c r="D375" s="46"/>
      <c r="E375" s="46"/>
      <c r="F375" s="45"/>
      <c r="G375" s="45"/>
      <c r="H375" s="47"/>
      <c r="I375" s="45">
        <v>1</v>
      </c>
      <c r="J375" s="48" t="s">
        <v>32</v>
      </c>
      <c r="K375" s="47"/>
      <c r="L375" s="49"/>
      <c r="M375" s="48"/>
      <c r="N375" s="50">
        <f>I375</f>
        <v>1</v>
      </c>
      <c r="O375" s="43">
        <v>100000</v>
      </c>
      <c r="P375" s="51">
        <f>O375*N375</f>
        <v>100000</v>
      </c>
      <c r="Q375" s="107"/>
      <c r="R375" s="82"/>
    </row>
    <row r="376" spans="1:18" x14ac:dyDescent="0.25">
      <c r="A376" s="37">
        <v>521211</v>
      </c>
      <c r="B376" s="40" t="s">
        <v>28</v>
      </c>
      <c r="C376" s="1"/>
      <c r="D376" s="32"/>
      <c r="E376" s="32"/>
      <c r="F376" s="1"/>
      <c r="G376" s="1"/>
      <c r="H376" s="1"/>
      <c r="I376" s="1"/>
      <c r="J376" s="2"/>
      <c r="K376" s="1"/>
      <c r="L376" s="41"/>
      <c r="M376" s="95"/>
      <c r="N376" s="42"/>
      <c r="O376" s="43"/>
      <c r="P376" s="34">
        <f>SUM(P377:P379)</f>
        <v>4000000</v>
      </c>
      <c r="Q376" s="107"/>
    </row>
    <row r="377" spans="1:18" x14ac:dyDescent="0.25">
      <c r="A377" s="37"/>
      <c r="B377" s="38"/>
      <c r="C377" s="45" t="s">
        <v>37</v>
      </c>
      <c r="D377" s="46"/>
      <c r="E377" s="46"/>
      <c r="F377" s="45"/>
      <c r="G377" s="45"/>
      <c r="H377" s="47"/>
      <c r="I377" s="45">
        <v>1</v>
      </c>
      <c r="J377" s="48" t="s">
        <v>32</v>
      </c>
      <c r="K377" s="47"/>
      <c r="L377" s="49"/>
      <c r="M377" s="48"/>
      <c r="N377" s="50">
        <f>I377</f>
        <v>1</v>
      </c>
      <c r="O377" s="43">
        <v>1000000</v>
      </c>
      <c r="P377" s="51">
        <f>O377*N377</f>
        <v>1000000</v>
      </c>
      <c r="Q377" s="107"/>
    </row>
    <row r="378" spans="1:18" x14ac:dyDescent="0.25">
      <c r="A378" s="37"/>
      <c r="B378" s="38"/>
      <c r="C378" s="45" t="s">
        <v>38</v>
      </c>
      <c r="D378" s="46"/>
      <c r="E378" s="46"/>
      <c r="F378" s="45"/>
      <c r="G378" s="45"/>
      <c r="H378" s="47"/>
      <c r="I378" s="45">
        <v>1</v>
      </c>
      <c r="J378" s="48" t="s">
        <v>32</v>
      </c>
      <c r="K378" s="47"/>
      <c r="L378" s="49"/>
      <c r="M378" s="48"/>
      <c r="N378" s="50">
        <f>I378</f>
        <v>1</v>
      </c>
      <c r="O378" s="43">
        <v>1000000</v>
      </c>
      <c r="P378" s="51">
        <f>O378*N378</f>
        <v>1000000</v>
      </c>
      <c r="Q378" s="107"/>
    </row>
    <row r="379" spans="1:18" x14ac:dyDescent="0.25">
      <c r="A379" s="37"/>
      <c r="B379" s="38"/>
      <c r="C379" s="45" t="s">
        <v>39</v>
      </c>
      <c r="D379" s="46"/>
      <c r="E379" s="46"/>
      <c r="F379" s="45"/>
      <c r="G379" s="45"/>
      <c r="H379" s="47"/>
      <c r="I379" s="45">
        <v>1</v>
      </c>
      <c r="J379" s="48" t="s">
        <v>32</v>
      </c>
      <c r="K379" s="47"/>
      <c r="L379" s="49"/>
      <c r="M379" s="48"/>
      <c r="N379" s="50">
        <f>I379</f>
        <v>1</v>
      </c>
      <c r="O379" s="43">
        <v>2000000</v>
      </c>
      <c r="P379" s="51">
        <f>O379*N379</f>
        <v>2000000</v>
      </c>
      <c r="Q379" s="107"/>
    </row>
    <row r="380" spans="1:18" x14ac:dyDescent="0.25">
      <c r="A380" s="37">
        <v>522151</v>
      </c>
      <c r="B380" s="40" t="s">
        <v>40</v>
      </c>
      <c r="C380" s="1"/>
      <c r="D380" s="32"/>
      <c r="E380" s="32"/>
      <c r="F380" s="1"/>
      <c r="G380" s="1"/>
      <c r="H380" s="1"/>
      <c r="I380" s="2"/>
      <c r="J380" s="48"/>
      <c r="K380" s="47"/>
      <c r="L380" s="49"/>
      <c r="M380" s="48"/>
      <c r="N380" s="50"/>
      <c r="O380" s="53"/>
      <c r="P380" s="34">
        <f>SUM(P381:P382)</f>
        <v>14800000</v>
      </c>
      <c r="Q380" s="107"/>
    </row>
    <row r="381" spans="1:18" x14ac:dyDescent="0.25">
      <c r="A381" s="37"/>
      <c r="B381" s="44"/>
      <c r="C381" s="45" t="s">
        <v>41</v>
      </c>
      <c r="D381" s="46"/>
      <c r="E381" s="46"/>
      <c r="F381" s="45">
        <v>4</v>
      </c>
      <c r="G381" s="45" t="s">
        <v>30</v>
      </c>
      <c r="H381" s="47" t="s">
        <v>31</v>
      </c>
      <c r="I381" s="45">
        <v>2</v>
      </c>
      <c r="J381" s="48" t="s">
        <v>42</v>
      </c>
      <c r="K381" s="47" t="s">
        <v>31</v>
      </c>
      <c r="L381" s="49">
        <v>1</v>
      </c>
      <c r="M381" s="48" t="s">
        <v>32</v>
      </c>
      <c r="N381" s="50">
        <f>L381*I381*F381</f>
        <v>8</v>
      </c>
      <c r="O381" s="53">
        <v>1500000</v>
      </c>
      <c r="P381" s="54">
        <f>O381*N381</f>
        <v>12000000</v>
      </c>
      <c r="Q381" s="107"/>
    </row>
    <row r="382" spans="1:18" x14ac:dyDescent="0.25">
      <c r="A382" s="37"/>
      <c r="B382" s="44"/>
      <c r="C382" s="45" t="s">
        <v>43</v>
      </c>
      <c r="D382" s="46"/>
      <c r="E382" s="46"/>
      <c r="F382" s="45">
        <v>2</v>
      </c>
      <c r="G382" s="45" t="s">
        <v>30</v>
      </c>
      <c r="H382" s="47" t="s">
        <v>31</v>
      </c>
      <c r="I382" s="45">
        <v>2</v>
      </c>
      <c r="J382" s="48" t="s">
        <v>42</v>
      </c>
      <c r="K382" s="47" t="s">
        <v>31</v>
      </c>
      <c r="L382" s="49">
        <v>1</v>
      </c>
      <c r="M382" s="48" t="s">
        <v>32</v>
      </c>
      <c r="N382" s="50">
        <f t="shared" ref="N382" si="32">L382*I382*F382</f>
        <v>4</v>
      </c>
      <c r="O382" s="53">
        <v>700000</v>
      </c>
      <c r="P382" s="54">
        <f>O382*N382</f>
        <v>2800000</v>
      </c>
      <c r="Q382" s="107"/>
    </row>
    <row r="383" spans="1:18" x14ac:dyDescent="0.25">
      <c r="A383" s="31" t="s">
        <v>44</v>
      </c>
      <c r="B383" s="56" t="s">
        <v>45</v>
      </c>
      <c r="C383" s="57"/>
      <c r="D383" s="58"/>
      <c r="E383" s="58"/>
      <c r="F383" s="57"/>
      <c r="G383" s="57"/>
      <c r="H383" s="57"/>
      <c r="I383" s="57"/>
      <c r="J383" s="57"/>
      <c r="K383" s="57"/>
      <c r="L383" s="59"/>
      <c r="M383" s="60"/>
      <c r="N383" s="50"/>
      <c r="O383" s="107"/>
      <c r="P383" s="62">
        <f>SUM(P384:P386)</f>
        <v>30500000</v>
      </c>
      <c r="Q383" s="107"/>
    </row>
    <row r="384" spans="1:18" x14ac:dyDescent="0.25">
      <c r="A384" s="37"/>
      <c r="B384" s="44"/>
      <c r="C384" s="45" t="s">
        <v>55</v>
      </c>
      <c r="D384" s="46"/>
      <c r="E384" s="46"/>
      <c r="F384" s="45">
        <v>25</v>
      </c>
      <c r="G384" s="45" t="s">
        <v>30</v>
      </c>
      <c r="H384" s="47" t="s">
        <v>31</v>
      </c>
      <c r="I384" s="45">
        <v>2</v>
      </c>
      <c r="J384" s="48" t="s">
        <v>33</v>
      </c>
      <c r="K384" s="47" t="s">
        <v>31</v>
      </c>
      <c r="L384" s="49">
        <v>1</v>
      </c>
      <c r="M384" s="48" t="s">
        <v>48</v>
      </c>
      <c r="N384" s="50">
        <f>F384*I384*L384</f>
        <v>50</v>
      </c>
      <c r="O384" s="53">
        <v>330000</v>
      </c>
      <c r="P384" s="51">
        <f>O384*N384</f>
        <v>16500000</v>
      </c>
      <c r="Q384" s="107"/>
    </row>
    <row r="385" spans="1:18" x14ac:dyDescent="0.25">
      <c r="A385" s="37"/>
      <c r="B385" s="44"/>
      <c r="C385" s="45" t="s">
        <v>46</v>
      </c>
      <c r="D385" s="46"/>
      <c r="E385" s="46"/>
      <c r="F385" s="45">
        <v>25</v>
      </c>
      <c r="G385" s="45" t="s">
        <v>30</v>
      </c>
      <c r="H385" s="47" t="s">
        <v>31</v>
      </c>
      <c r="I385" s="45">
        <v>2</v>
      </c>
      <c r="J385" s="48" t="s">
        <v>47</v>
      </c>
      <c r="K385" s="47" t="s">
        <v>31</v>
      </c>
      <c r="L385" s="49">
        <v>1</v>
      </c>
      <c r="M385" s="48" t="s">
        <v>48</v>
      </c>
      <c r="N385" s="50">
        <f>F385*I385*L385</f>
        <v>50</v>
      </c>
      <c r="O385" s="53">
        <v>150000</v>
      </c>
      <c r="P385" s="51">
        <f>O385*N385</f>
        <v>7500000</v>
      </c>
      <c r="Q385" s="107"/>
    </row>
    <row r="386" spans="1:18" x14ac:dyDescent="0.25">
      <c r="A386" s="37"/>
      <c r="B386" s="44"/>
      <c r="C386" s="45" t="s">
        <v>56</v>
      </c>
      <c r="D386" s="46"/>
      <c r="E386" s="46"/>
      <c r="F386" s="45">
        <v>25</v>
      </c>
      <c r="G386" s="45" t="s">
        <v>30</v>
      </c>
      <c r="H386" s="47" t="s">
        <v>31</v>
      </c>
      <c r="I386" s="45">
        <v>2</v>
      </c>
      <c r="J386" s="48" t="s">
        <v>33</v>
      </c>
      <c r="K386" s="47" t="s">
        <v>31</v>
      </c>
      <c r="L386" s="49">
        <v>1</v>
      </c>
      <c r="M386" s="48" t="s">
        <v>48</v>
      </c>
      <c r="N386" s="50">
        <f>F386*I386*L386</f>
        <v>50</v>
      </c>
      <c r="O386" s="53">
        <v>130000</v>
      </c>
      <c r="P386" s="51">
        <f>O386*N386</f>
        <v>6500000</v>
      </c>
      <c r="Q386" s="107"/>
    </row>
    <row r="387" spans="1:18" x14ac:dyDescent="0.25">
      <c r="A387" s="37"/>
      <c r="B387" s="44"/>
      <c r="C387" s="45"/>
      <c r="D387" s="46"/>
      <c r="E387" s="46"/>
      <c r="F387" s="45"/>
      <c r="G387" s="45"/>
      <c r="H387" s="47"/>
      <c r="I387" s="45"/>
      <c r="J387" s="48"/>
      <c r="K387" s="47"/>
      <c r="L387" s="49"/>
      <c r="M387" s="48"/>
      <c r="N387" s="50"/>
      <c r="O387" s="53"/>
      <c r="P387" s="51"/>
      <c r="Q387" s="107"/>
    </row>
    <row r="388" spans="1:18" ht="18" x14ac:dyDescent="0.25">
      <c r="A388" s="37" t="s">
        <v>116</v>
      </c>
      <c r="B388" s="38" t="s">
        <v>95</v>
      </c>
      <c r="C388" s="45"/>
      <c r="D388" s="46"/>
      <c r="E388" s="46"/>
      <c r="F388" s="45"/>
      <c r="G388" s="45"/>
      <c r="H388" s="47"/>
      <c r="I388" s="45"/>
      <c r="J388" s="48"/>
      <c r="K388" s="47"/>
      <c r="L388" s="49"/>
      <c r="M388" s="48"/>
      <c r="N388" s="50"/>
      <c r="O388" s="43"/>
      <c r="P388" s="39">
        <f>P391+P395+P398+P389+P402</f>
        <v>103970000</v>
      </c>
      <c r="Q388" s="107"/>
    </row>
    <row r="389" spans="1:18" x14ac:dyDescent="0.25">
      <c r="A389" s="37">
        <v>521114</v>
      </c>
      <c r="B389" s="38" t="s">
        <v>35</v>
      </c>
      <c r="C389" s="2"/>
      <c r="D389" s="24"/>
      <c r="E389" s="24"/>
      <c r="N389" s="24"/>
      <c r="O389" s="33"/>
      <c r="P389" s="34">
        <f>SUM(P390)</f>
        <v>250000</v>
      </c>
      <c r="Q389" s="107"/>
      <c r="R389" s="82"/>
    </row>
    <row r="390" spans="1:18" x14ac:dyDescent="0.25">
      <c r="A390" s="52"/>
      <c r="B390" s="44"/>
      <c r="C390" s="45" t="s">
        <v>36</v>
      </c>
      <c r="D390" s="46"/>
      <c r="E390" s="46"/>
      <c r="F390" s="45"/>
      <c r="G390" s="45"/>
      <c r="H390" s="47"/>
      <c r="I390" s="45">
        <v>1</v>
      </c>
      <c r="J390" s="48" t="s">
        <v>32</v>
      </c>
      <c r="K390" s="47"/>
      <c r="L390" s="49"/>
      <c r="M390" s="48"/>
      <c r="N390" s="50">
        <f>I390</f>
        <v>1</v>
      </c>
      <c r="O390" s="43">
        <v>250000</v>
      </c>
      <c r="P390" s="51">
        <f>O390*N390</f>
        <v>250000</v>
      </c>
      <c r="Q390" s="107"/>
      <c r="R390" s="82"/>
    </row>
    <row r="391" spans="1:18" x14ac:dyDescent="0.25">
      <c r="A391" s="37">
        <v>521211</v>
      </c>
      <c r="B391" s="40" t="s">
        <v>28</v>
      </c>
      <c r="C391" s="1"/>
      <c r="D391" s="32"/>
      <c r="E391" s="32"/>
      <c r="F391" s="1"/>
      <c r="G391" s="1"/>
      <c r="H391" s="1"/>
      <c r="I391" s="1"/>
      <c r="J391" s="2"/>
      <c r="K391" s="1"/>
      <c r="L391" s="41"/>
      <c r="M391" s="95"/>
      <c r="N391" s="42"/>
      <c r="O391" s="43"/>
      <c r="P391" s="34">
        <f>SUM(P392:P394)</f>
        <v>4500000</v>
      </c>
      <c r="Q391" s="107"/>
    </row>
    <row r="392" spans="1:18" x14ac:dyDescent="0.25">
      <c r="A392" s="37"/>
      <c r="B392" s="38"/>
      <c r="C392" s="45" t="s">
        <v>37</v>
      </c>
      <c r="D392" s="46"/>
      <c r="E392" s="46"/>
      <c r="F392" s="45"/>
      <c r="G392" s="45"/>
      <c r="H392" s="47"/>
      <c r="I392" s="45">
        <v>1</v>
      </c>
      <c r="J392" s="48" t="s">
        <v>32</v>
      </c>
      <c r="K392" s="47"/>
      <c r="L392" s="49"/>
      <c r="M392" s="48"/>
      <c r="N392" s="50">
        <f>I392</f>
        <v>1</v>
      </c>
      <c r="O392" s="43">
        <v>1000000</v>
      </c>
      <c r="P392" s="51">
        <f>O392*N392</f>
        <v>1000000</v>
      </c>
      <c r="Q392" s="107"/>
    </row>
    <row r="393" spans="1:18" x14ac:dyDescent="0.25">
      <c r="A393" s="37"/>
      <c r="B393" s="38"/>
      <c r="C393" s="45" t="s">
        <v>38</v>
      </c>
      <c r="D393" s="46"/>
      <c r="E393" s="46"/>
      <c r="F393" s="45"/>
      <c r="G393" s="45"/>
      <c r="H393" s="47"/>
      <c r="I393" s="45">
        <v>1</v>
      </c>
      <c r="J393" s="48" t="s">
        <v>32</v>
      </c>
      <c r="K393" s="47"/>
      <c r="L393" s="49"/>
      <c r="M393" s="48"/>
      <c r="N393" s="50">
        <f t="shared" ref="N393:N394" si="33">I393</f>
        <v>1</v>
      </c>
      <c r="O393" s="43">
        <v>1000000</v>
      </c>
      <c r="P393" s="51">
        <f>O393*N393</f>
        <v>1000000</v>
      </c>
      <c r="Q393" s="107"/>
    </row>
    <row r="394" spans="1:18" x14ac:dyDescent="0.25">
      <c r="A394" s="37"/>
      <c r="B394" s="38"/>
      <c r="C394" s="45" t="s">
        <v>39</v>
      </c>
      <c r="D394" s="46"/>
      <c r="E394" s="46"/>
      <c r="F394" s="45"/>
      <c r="G394" s="45"/>
      <c r="H394" s="47"/>
      <c r="I394" s="45">
        <v>1</v>
      </c>
      <c r="J394" s="48" t="s">
        <v>32</v>
      </c>
      <c r="K394" s="47"/>
      <c r="L394" s="49"/>
      <c r="M394" s="48"/>
      <c r="N394" s="50">
        <f t="shared" si="33"/>
        <v>1</v>
      </c>
      <c r="O394" s="43">
        <v>2500000</v>
      </c>
      <c r="P394" s="51">
        <f>O394*N394</f>
        <v>2500000</v>
      </c>
      <c r="Q394" s="107"/>
    </row>
    <row r="395" spans="1:18" x14ac:dyDescent="0.25">
      <c r="A395" s="37">
        <v>522151</v>
      </c>
      <c r="B395" s="40" t="s">
        <v>40</v>
      </c>
      <c r="C395" s="1"/>
      <c r="D395" s="32"/>
      <c r="E395" s="32"/>
      <c r="F395" s="1"/>
      <c r="G395" s="1"/>
      <c r="H395" s="1"/>
      <c r="I395" s="2"/>
      <c r="J395" s="48"/>
      <c r="K395" s="47"/>
      <c r="L395" s="49"/>
      <c r="M395" s="48"/>
      <c r="N395" s="50"/>
      <c r="O395" s="53"/>
      <c r="P395" s="34">
        <f>SUM(P396:P397)</f>
        <v>20800000</v>
      </c>
      <c r="Q395" s="107"/>
    </row>
    <row r="396" spans="1:18" x14ac:dyDescent="0.25">
      <c r="A396" s="37"/>
      <c r="B396" s="44"/>
      <c r="C396" s="45" t="s">
        <v>41</v>
      </c>
      <c r="D396" s="46"/>
      <c r="E396" s="46"/>
      <c r="F396" s="45">
        <v>6</v>
      </c>
      <c r="G396" s="45" t="s">
        <v>30</v>
      </c>
      <c r="H396" s="47" t="s">
        <v>31</v>
      </c>
      <c r="I396" s="45">
        <v>2</v>
      </c>
      <c r="J396" s="48" t="s">
        <v>42</v>
      </c>
      <c r="K396" s="47" t="s">
        <v>31</v>
      </c>
      <c r="L396" s="49">
        <v>1</v>
      </c>
      <c r="M396" s="48" t="s">
        <v>32</v>
      </c>
      <c r="N396" s="50">
        <f t="shared" ref="N396:N397" si="34">L396*I396*F396</f>
        <v>12</v>
      </c>
      <c r="O396" s="53">
        <v>1500000</v>
      </c>
      <c r="P396" s="54">
        <f>O396*N396</f>
        <v>18000000</v>
      </c>
      <c r="Q396" s="107"/>
    </row>
    <row r="397" spans="1:18" x14ac:dyDescent="0.25">
      <c r="A397" s="37"/>
      <c r="B397" s="44"/>
      <c r="C397" s="45" t="s">
        <v>43</v>
      </c>
      <c r="D397" s="46"/>
      <c r="E397" s="46"/>
      <c r="F397" s="45">
        <v>2</v>
      </c>
      <c r="G397" s="45" t="s">
        <v>30</v>
      </c>
      <c r="H397" s="47" t="s">
        <v>31</v>
      </c>
      <c r="I397" s="45">
        <v>2</v>
      </c>
      <c r="J397" s="48" t="s">
        <v>42</v>
      </c>
      <c r="K397" s="47" t="s">
        <v>31</v>
      </c>
      <c r="L397" s="49">
        <v>1</v>
      </c>
      <c r="M397" s="48" t="s">
        <v>32</v>
      </c>
      <c r="N397" s="50">
        <f t="shared" si="34"/>
        <v>4</v>
      </c>
      <c r="O397" s="53">
        <v>700000</v>
      </c>
      <c r="P397" s="54">
        <f>O397*N397</f>
        <v>2800000</v>
      </c>
      <c r="Q397" s="107"/>
    </row>
    <row r="398" spans="1:18" x14ac:dyDescent="0.25">
      <c r="A398" s="55" t="s">
        <v>44</v>
      </c>
      <c r="B398" s="56" t="s">
        <v>45</v>
      </c>
      <c r="C398" s="57"/>
      <c r="D398" s="58"/>
      <c r="E398" s="58"/>
      <c r="F398" s="57"/>
      <c r="G398" s="57"/>
      <c r="H398" s="57"/>
      <c r="I398" s="57"/>
      <c r="J398" s="57"/>
      <c r="K398" s="57"/>
      <c r="L398" s="59"/>
      <c r="M398" s="60"/>
      <c r="N398" s="50"/>
      <c r="O398" s="107"/>
      <c r="P398" s="62">
        <f>SUM(P399:P401)</f>
        <v>18300000</v>
      </c>
      <c r="Q398" s="54" t="s">
        <v>105</v>
      </c>
    </row>
    <row r="399" spans="1:18" x14ac:dyDescent="0.25">
      <c r="A399" s="37"/>
      <c r="B399" s="44"/>
      <c r="C399" s="45" t="s">
        <v>55</v>
      </c>
      <c r="D399" s="46"/>
      <c r="E399" s="46"/>
      <c r="F399" s="45">
        <v>30</v>
      </c>
      <c r="G399" s="45" t="s">
        <v>30</v>
      </c>
      <c r="H399" s="47" t="s">
        <v>31</v>
      </c>
      <c r="I399" s="45">
        <v>1</v>
      </c>
      <c r="J399" s="48" t="s">
        <v>33</v>
      </c>
      <c r="K399" s="47" t="s">
        <v>31</v>
      </c>
      <c r="L399" s="49">
        <v>1</v>
      </c>
      <c r="M399" s="48" t="s">
        <v>48</v>
      </c>
      <c r="N399" s="50">
        <f>F399*I399*L399</f>
        <v>30</v>
      </c>
      <c r="O399" s="53">
        <v>330000</v>
      </c>
      <c r="P399" s="51">
        <f>O399*N399</f>
        <v>9900000</v>
      </c>
      <c r="Q399" s="177" t="s">
        <v>131</v>
      </c>
    </row>
    <row r="400" spans="1:18" x14ac:dyDescent="0.25">
      <c r="A400" s="37"/>
      <c r="B400" s="44"/>
      <c r="C400" s="45" t="s">
        <v>46</v>
      </c>
      <c r="D400" s="46"/>
      <c r="E400" s="46"/>
      <c r="F400" s="45">
        <v>30</v>
      </c>
      <c r="G400" s="45" t="s">
        <v>30</v>
      </c>
      <c r="H400" s="47" t="s">
        <v>31</v>
      </c>
      <c r="I400" s="45">
        <v>1</v>
      </c>
      <c r="J400" s="48" t="s">
        <v>47</v>
      </c>
      <c r="K400" s="47" t="s">
        <v>31</v>
      </c>
      <c r="L400" s="49">
        <v>1</v>
      </c>
      <c r="M400" s="48" t="s">
        <v>48</v>
      </c>
      <c r="N400" s="50">
        <f>F400*I400*L400</f>
        <v>30</v>
      </c>
      <c r="O400" s="53">
        <v>150000</v>
      </c>
      <c r="P400" s="51">
        <f>O400*N400</f>
        <v>4500000</v>
      </c>
      <c r="Q400" s="177"/>
    </row>
    <row r="401" spans="1:17" x14ac:dyDescent="0.25">
      <c r="A401" s="37"/>
      <c r="B401" s="44"/>
      <c r="C401" s="45" t="s">
        <v>56</v>
      </c>
      <c r="D401" s="46"/>
      <c r="E401" s="46"/>
      <c r="F401" s="45">
        <v>30</v>
      </c>
      <c r="G401" s="45" t="s">
        <v>30</v>
      </c>
      <c r="H401" s="47" t="s">
        <v>31</v>
      </c>
      <c r="I401" s="45">
        <v>1</v>
      </c>
      <c r="J401" s="48" t="s">
        <v>33</v>
      </c>
      <c r="K401" s="47" t="s">
        <v>31</v>
      </c>
      <c r="L401" s="49">
        <v>1</v>
      </c>
      <c r="M401" s="48" t="s">
        <v>48</v>
      </c>
      <c r="N401" s="50">
        <f>F401*I401*L401</f>
        <v>30</v>
      </c>
      <c r="O401" s="53">
        <v>130000</v>
      </c>
      <c r="P401" s="51">
        <f>O401*N401</f>
        <v>3900000</v>
      </c>
      <c r="Q401" s="177"/>
    </row>
    <row r="402" spans="1:17" x14ac:dyDescent="0.25">
      <c r="A402" s="55" t="s">
        <v>104</v>
      </c>
      <c r="B402" s="56" t="s">
        <v>68</v>
      </c>
      <c r="C402" s="57"/>
      <c r="D402" s="58"/>
      <c r="E402" s="58"/>
      <c r="F402" s="57"/>
      <c r="G402" s="57"/>
      <c r="H402" s="57"/>
      <c r="I402" s="57"/>
      <c r="J402" s="57"/>
      <c r="K402" s="57"/>
      <c r="L402" s="59"/>
      <c r="M402" s="60"/>
      <c r="N402" s="50"/>
      <c r="O402" s="107"/>
      <c r="P402" s="62">
        <f>SUM(P403:P405)</f>
        <v>60120000</v>
      </c>
      <c r="Q402" s="151" t="s">
        <v>157</v>
      </c>
    </row>
    <row r="403" spans="1:17" x14ac:dyDescent="0.25">
      <c r="A403" s="37"/>
      <c r="B403" s="44"/>
      <c r="C403" s="45" t="s">
        <v>69</v>
      </c>
      <c r="D403" s="46"/>
      <c r="E403" s="46"/>
      <c r="F403" s="45">
        <v>6</v>
      </c>
      <c r="G403" s="45" t="s">
        <v>30</v>
      </c>
      <c r="H403" s="47" t="s">
        <v>31</v>
      </c>
      <c r="I403" s="45">
        <v>2</v>
      </c>
      <c r="J403" s="48" t="s">
        <v>33</v>
      </c>
      <c r="K403" s="47" t="s">
        <v>31</v>
      </c>
      <c r="L403" s="49">
        <v>1</v>
      </c>
      <c r="M403" s="48" t="s">
        <v>48</v>
      </c>
      <c r="N403" s="50">
        <f>F403*I403*L403</f>
        <v>12</v>
      </c>
      <c r="O403" s="53">
        <v>740000</v>
      </c>
      <c r="P403" s="51">
        <f>O403*N403</f>
        <v>8880000</v>
      </c>
      <c r="Q403" s="152"/>
    </row>
    <row r="404" spans="1:17" x14ac:dyDescent="0.25">
      <c r="A404" s="37"/>
      <c r="B404" s="44"/>
      <c r="C404" s="45" t="s">
        <v>70</v>
      </c>
      <c r="D404" s="46"/>
      <c r="E404" s="46"/>
      <c r="F404" s="45">
        <v>6</v>
      </c>
      <c r="G404" s="45" t="s">
        <v>30</v>
      </c>
      <c r="H404" s="47" t="s">
        <v>31</v>
      </c>
      <c r="I404" s="45">
        <v>1</v>
      </c>
      <c r="J404" s="48" t="s">
        <v>47</v>
      </c>
      <c r="K404" s="47" t="s">
        <v>31</v>
      </c>
      <c r="L404" s="49">
        <v>1</v>
      </c>
      <c r="M404" s="48" t="s">
        <v>48</v>
      </c>
      <c r="N404" s="50">
        <f>F404*I404*L404</f>
        <v>6</v>
      </c>
      <c r="O404" s="53">
        <v>8000000</v>
      </c>
      <c r="P404" s="51">
        <f>O404*N404</f>
        <v>48000000</v>
      </c>
      <c r="Q404" s="152"/>
    </row>
    <row r="405" spans="1:17" x14ac:dyDescent="0.25">
      <c r="A405" s="37"/>
      <c r="B405" s="44"/>
      <c r="C405" s="45" t="s">
        <v>56</v>
      </c>
      <c r="D405" s="46"/>
      <c r="E405" s="46"/>
      <c r="F405" s="45">
        <v>6</v>
      </c>
      <c r="G405" s="45" t="s">
        <v>30</v>
      </c>
      <c r="H405" s="47" t="s">
        <v>31</v>
      </c>
      <c r="I405" s="45">
        <v>3</v>
      </c>
      <c r="J405" s="48" t="s">
        <v>33</v>
      </c>
      <c r="K405" s="47" t="s">
        <v>31</v>
      </c>
      <c r="L405" s="49">
        <v>1</v>
      </c>
      <c r="M405" s="48" t="s">
        <v>48</v>
      </c>
      <c r="N405" s="50">
        <f>F405*I405*L405</f>
        <v>18</v>
      </c>
      <c r="O405" s="53">
        <v>180000</v>
      </c>
      <c r="P405" s="51">
        <f>O405*N405</f>
        <v>3240000</v>
      </c>
      <c r="Q405" s="152"/>
    </row>
    <row r="406" spans="1:17" x14ac:dyDescent="0.25">
      <c r="A406" s="37"/>
      <c r="B406" s="44"/>
      <c r="C406" s="45"/>
      <c r="D406" s="46"/>
      <c r="E406" s="46"/>
      <c r="F406" s="45"/>
      <c r="G406" s="45"/>
      <c r="H406" s="47"/>
      <c r="I406" s="45"/>
      <c r="J406" s="48"/>
      <c r="K406" s="47"/>
      <c r="L406" s="49"/>
      <c r="M406" s="48"/>
      <c r="N406" s="50"/>
      <c r="O406" s="53"/>
      <c r="P406" s="51"/>
      <c r="Q406" s="152"/>
    </row>
    <row r="407" spans="1:17" ht="18" x14ac:dyDescent="0.25">
      <c r="A407" s="37" t="s">
        <v>117</v>
      </c>
      <c r="B407" s="38" t="s">
        <v>51</v>
      </c>
      <c r="C407" s="45"/>
      <c r="D407" s="46"/>
      <c r="E407" s="46"/>
      <c r="F407" s="45"/>
      <c r="G407" s="45"/>
      <c r="H407" s="47"/>
      <c r="I407" s="45"/>
      <c r="J407" s="48"/>
      <c r="K407" s="47"/>
      <c r="L407" s="49"/>
      <c r="M407" s="48"/>
      <c r="N407" s="50"/>
      <c r="O407" s="43"/>
      <c r="P407" s="39">
        <f>P408</f>
        <v>4280000</v>
      </c>
      <c r="Q407" s="107"/>
    </row>
    <row r="408" spans="1:17" x14ac:dyDescent="0.25">
      <c r="A408" s="37">
        <v>521211</v>
      </c>
      <c r="B408" s="40" t="s">
        <v>28</v>
      </c>
      <c r="C408" s="1"/>
      <c r="D408" s="32"/>
      <c r="E408" s="32"/>
      <c r="F408" s="1"/>
      <c r="G408" s="1"/>
      <c r="H408" s="1"/>
      <c r="I408" s="1"/>
      <c r="J408" s="2"/>
      <c r="K408" s="1"/>
      <c r="L408" s="41"/>
      <c r="M408" s="95"/>
      <c r="N408" s="42"/>
      <c r="O408" s="43"/>
      <c r="P408" s="34">
        <f>SUM(P409:P412)</f>
        <v>4280000</v>
      </c>
      <c r="Q408" s="107"/>
    </row>
    <row r="409" spans="1:17" x14ac:dyDescent="0.25">
      <c r="A409" s="37"/>
      <c r="B409" s="38"/>
      <c r="C409" s="45" t="s">
        <v>37</v>
      </c>
      <c r="D409" s="46"/>
      <c r="E409" s="46"/>
      <c r="F409" s="45"/>
      <c r="G409" s="45"/>
      <c r="H409" s="47"/>
      <c r="I409" s="45">
        <v>1</v>
      </c>
      <c r="J409" s="48" t="s">
        <v>32</v>
      </c>
      <c r="K409" s="47"/>
      <c r="L409" s="49"/>
      <c r="M409" s="48"/>
      <c r="N409" s="50">
        <f>I409</f>
        <v>1</v>
      </c>
      <c r="O409" s="43">
        <v>500000</v>
      </c>
      <c r="P409" s="51">
        <f>O409*N409</f>
        <v>500000</v>
      </c>
      <c r="Q409" s="107"/>
    </row>
    <row r="410" spans="1:17" x14ac:dyDescent="0.25">
      <c r="A410" s="37"/>
      <c r="B410" s="38"/>
      <c r="C410" s="45" t="s">
        <v>38</v>
      </c>
      <c r="D410" s="46"/>
      <c r="E410" s="46"/>
      <c r="F410" s="45"/>
      <c r="G410" s="45"/>
      <c r="H410" s="47"/>
      <c r="I410" s="45">
        <v>1</v>
      </c>
      <c r="J410" s="48" t="s">
        <v>32</v>
      </c>
      <c r="K410" s="47"/>
      <c r="L410" s="49"/>
      <c r="M410" s="48"/>
      <c r="N410" s="50">
        <f t="shared" ref="N410:N411" si="35">I410</f>
        <v>1</v>
      </c>
      <c r="O410" s="43">
        <v>500000</v>
      </c>
      <c r="P410" s="51">
        <f>O410*N410</f>
        <v>500000</v>
      </c>
      <c r="Q410" s="107"/>
    </row>
    <row r="411" spans="1:17" x14ac:dyDescent="0.25">
      <c r="A411" s="37"/>
      <c r="B411" s="38"/>
      <c r="C411" s="45" t="s">
        <v>39</v>
      </c>
      <c r="D411" s="46"/>
      <c r="E411" s="46"/>
      <c r="F411" s="45"/>
      <c r="G411" s="45"/>
      <c r="H411" s="47"/>
      <c r="I411" s="45">
        <v>1</v>
      </c>
      <c r="J411" s="48" t="s">
        <v>32</v>
      </c>
      <c r="K411" s="47"/>
      <c r="L411" s="49"/>
      <c r="M411" s="48"/>
      <c r="N411" s="50">
        <f t="shared" si="35"/>
        <v>1</v>
      </c>
      <c r="O411" s="43">
        <v>2000000</v>
      </c>
      <c r="P411" s="51">
        <f>O411*N411</f>
        <v>2000000</v>
      </c>
      <c r="Q411" s="107"/>
    </row>
    <row r="412" spans="1:17" x14ac:dyDescent="0.25">
      <c r="A412" s="37"/>
      <c r="B412" s="44"/>
      <c r="C412" s="45" t="s">
        <v>29</v>
      </c>
      <c r="D412" s="46"/>
      <c r="E412" s="46"/>
      <c r="F412" s="45">
        <v>20</v>
      </c>
      <c r="G412" s="45" t="s">
        <v>30</v>
      </c>
      <c r="H412" s="47" t="s">
        <v>31</v>
      </c>
      <c r="I412" s="45">
        <v>1</v>
      </c>
      <c r="J412" s="48" t="s">
        <v>32</v>
      </c>
      <c r="K412" s="47" t="s">
        <v>31</v>
      </c>
      <c r="L412" s="49">
        <v>1</v>
      </c>
      <c r="M412" s="48" t="s">
        <v>33</v>
      </c>
      <c r="N412" s="50">
        <f>F412*I412</f>
        <v>20</v>
      </c>
      <c r="O412" s="43">
        <v>64000</v>
      </c>
      <c r="P412" s="51">
        <f>O412*N412</f>
        <v>1280000</v>
      </c>
      <c r="Q412" s="107"/>
    </row>
    <row r="413" spans="1:17" x14ac:dyDescent="0.25">
      <c r="A413" s="24"/>
      <c r="B413" s="38"/>
      <c r="C413" s="45"/>
      <c r="D413" s="46"/>
      <c r="E413" s="46"/>
      <c r="F413" s="45"/>
      <c r="G413" s="45"/>
      <c r="H413" s="47"/>
      <c r="I413" s="45"/>
      <c r="J413" s="48"/>
      <c r="K413" s="47"/>
      <c r="L413" s="49"/>
      <c r="M413" s="48"/>
      <c r="N413" s="50"/>
      <c r="O413" s="43"/>
      <c r="P413" s="51"/>
      <c r="Q413" s="107"/>
    </row>
    <row r="414" spans="1:17" ht="47.25" customHeight="1" x14ac:dyDescent="0.25">
      <c r="A414" s="108" t="s">
        <v>138</v>
      </c>
      <c r="B414" s="149" t="s">
        <v>58</v>
      </c>
      <c r="C414" s="150"/>
      <c r="D414" s="116"/>
      <c r="E414" s="109" t="s">
        <v>25</v>
      </c>
      <c r="F414" s="117"/>
      <c r="G414" s="117"/>
      <c r="H414" s="118"/>
      <c r="I414" s="117"/>
      <c r="J414" s="119"/>
      <c r="K414" s="118"/>
      <c r="L414" s="120"/>
      <c r="M414" s="119"/>
      <c r="N414" s="121"/>
      <c r="O414" s="122"/>
      <c r="P414" s="114">
        <f>P416+P450</f>
        <v>417150000</v>
      </c>
      <c r="Q414" s="115"/>
    </row>
    <row r="415" spans="1:17" x14ac:dyDescent="0.25">
      <c r="A415" s="31"/>
      <c r="B415" s="94"/>
      <c r="C415" s="95"/>
      <c r="D415" s="46"/>
      <c r="E415" s="32"/>
      <c r="F415" s="45"/>
      <c r="G415" s="45"/>
      <c r="H415" s="47"/>
      <c r="I415" s="45"/>
      <c r="J415" s="48"/>
      <c r="K415" s="47"/>
      <c r="L415" s="49"/>
      <c r="M415" s="48"/>
      <c r="N415" s="50"/>
      <c r="O415" s="53"/>
      <c r="P415" s="34"/>
      <c r="Q415" s="107"/>
    </row>
    <row r="416" spans="1:17" ht="18" x14ac:dyDescent="0.25">
      <c r="A416" s="37" t="s">
        <v>26</v>
      </c>
      <c r="B416" s="38" t="s">
        <v>59</v>
      </c>
      <c r="C416" s="45"/>
      <c r="D416" s="46"/>
      <c r="E416" s="46"/>
      <c r="F416" s="45"/>
      <c r="G416" s="45"/>
      <c r="H416" s="47"/>
      <c r="I416" s="45"/>
      <c r="J416" s="48"/>
      <c r="K416" s="47"/>
      <c r="L416" s="49"/>
      <c r="M416" s="48"/>
      <c r="N416" s="50"/>
      <c r="O416" s="53"/>
      <c r="P416" s="39">
        <f>P419+P424+P427+P431+P445+P417</f>
        <v>412870000</v>
      </c>
      <c r="Q416" s="107"/>
    </row>
    <row r="417" spans="1:18" x14ac:dyDescent="0.25">
      <c r="A417" s="37">
        <v>521114</v>
      </c>
      <c r="B417" s="38" t="s">
        <v>35</v>
      </c>
      <c r="C417" s="2"/>
      <c r="D417" s="24"/>
      <c r="E417" s="24"/>
      <c r="N417" s="24"/>
      <c r="O417" s="33"/>
      <c r="P417" s="34">
        <f>SUM(P418)</f>
        <v>750000</v>
      </c>
      <c r="Q417" s="107"/>
      <c r="R417" s="82"/>
    </row>
    <row r="418" spans="1:18" x14ac:dyDescent="0.25">
      <c r="A418" s="52"/>
      <c r="B418" s="44"/>
      <c r="C418" s="45" t="s">
        <v>36</v>
      </c>
      <c r="D418" s="46"/>
      <c r="E418" s="46"/>
      <c r="F418" s="45"/>
      <c r="G418" s="45"/>
      <c r="H418" s="47"/>
      <c r="I418" s="45">
        <v>3</v>
      </c>
      <c r="J418" s="48" t="s">
        <v>32</v>
      </c>
      <c r="K418" s="47"/>
      <c r="L418" s="49"/>
      <c r="M418" s="48"/>
      <c r="N418" s="50">
        <f>I418</f>
        <v>3</v>
      </c>
      <c r="O418" s="43">
        <v>250000</v>
      </c>
      <c r="P418" s="51">
        <f>O418*N418</f>
        <v>750000</v>
      </c>
      <c r="Q418" s="107"/>
      <c r="R418" s="82"/>
    </row>
    <row r="419" spans="1:18" ht="15.75" customHeight="1" x14ac:dyDescent="0.25">
      <c r="A419" s="37">
        <v>521211</v>
      </c>
      <c r="B419" s="40" t="s">
        <v>28</v>
      </c>
      <c r="C419" s="1"/>
      <c r="D419" s="32"/>
      <c r="E419" s="32"/>
      <c r="F419" s="1"/>
      <c r="G419" s="1"/>
      <c r="H419" s="1"/>
      <c r="I419" s="1"/>
      <c r="J419" s="2"/>
      <c r="K419" s="1"/>
      <c r="L419" s="41"/>
      <c r="M419" s="95"/>
      <c r="N419" s="42"/>
      <c r="O419" s="43"/>
      <c r="P419" s="34">
        <f>SUM(P420:P423)</f>
        <v>55200000</v>
      </c>
      <c r="Q419" s="107"/>
    </row>
    <row r="420" spans="1:18" x14ac:dyDescent="0.25">
      <c r="A420" s="37"/>
      <c r="B420" s="38"/>
      <c r="C420" s="45" t="s">
        <v>37</v>
      </c>
      <c r="D420" s="46"/>
      <c r="E420" s="46"/>
      <c r="F420" s="45"/>
      <c r="G420" s="45"/>
      <c r="H420" s="47"/>
      <c r="I420" s="45">
        <v>3</v>
      </c>
      <c r="J420" s="48" t="s">
        <v>32</v>
      </c>
      <c r="K420" s="47"/>
      <c r="L420" s="49"/>
      <c r="M420" s="48"/>
      <c r="N420" s="50">
        <f>I420</f>
        <v>3</v>
      </c>
      <c r="O420" s="43">
        <v>1000000</v>
      </c>
      <c r="P420" s="51">
        <f>O420*N420</f>
        <v>3000000</v>
      </c>
      <c r="Q420" s="107"/>
    </row>
    <row r="421" spans="1:18" x14ac:dyDescent="0.25">
      <c r="A421" s="37"/>
      <c r="B421" s="38"/>
      <c r="C421" s="45" t="s">
        <v>38</v>
      </c>
      <c r="D421" s="46"/>
      <c r="E421" s="46"/>
      <c r="F421" s="45"/>
      <c r="G421" s="45"/>
      <c r="H421" s="47"/>
      <c r="I421" s="45">
        <v>3</v>
      </c>
      <c r="J421" s="48" t="s">
        <v>32</v>
      </c>
      <c r="K421" s="47"/>
      <c r="L421" s="49"/>
      <c r="M421" s="48"/>
      <c r="N421" s="50">
        <f t="shared" ref="N421:N422" si="36">I421</f>
        <v>3</v>
      </c>
      <c r="O421" s="43">
        <v>1000000</v>
      </c>
      <c r="P421" s="51">
        <f>O421*N421</f>
        <v>3000000</v>
      </c>
      <c r="Q421" s="107"/>
    </row>
    <row r="422" spans="1:18" x14ac:dyDescent="0.25">
      <c r="A422" s="37"/>
      <c r="B422" s="38"/>
      <c r="C422" s="45" t="s">
        <v>39</v>
      </c>
      <c r="D422" s="46"/>
      <c r="E422" s="46"/>
      <c r="F422" s="45"/>
      <c r="G422" s="45"/>
      <c r="H422" s="47"/>
      <c r="I422" s="45">
        <v>3</v>
      </c>
      <c r="J422" s="48" t="s">
        <v>32</v>
      </c>
      <c r="K422" s="47"/>
      <c r="L422" s="49"/>
      <c r="M422" s="48"/>
      <c r="N422" s="50">
        <f t="shared" si="36"/>
        <v>3</v>
      </c>
      <c r="O422" s="43">
        <v>2000000</v>
      </c>
      <c r="P422" s="51">
        <f>O422*N422</f>
        <v>6000000</v>
      </c>
      <c r="Q422" s="107"/>
    </row>
    <row r="423" spans="1:18" x14ac:dyDescent="0.25">
      <c r="A423" s="37"/>
      <c r="B423" s="44"/>
      <c r="C423" s="45" t="s">
        <v>29</v>
      </c>
      <c r="D423" s="46"/>
      <c r="E423" s="46"/>
      <c r="F423" s="45">
        <v>25</v>
      </c>
      <c r="G423" s="45" t="s">
        <v>30</v>
      </c>
      <c r="H423" s="47" t="s">
        <v>31</v>
      </c>
      <c r="I423" s="45">
        <v>27</v>
      </c>
      <c r="J423" s="48" t="s">
        <v>32</v>
      </c>
      <c r="K423" s="47" t="s">
        <v>31</v>
      </c>
      <c r="L423" s="49">
        <v>1</v>
      </c>
      <c r="M423" s="48" t="s">
        <v>33</v>
      </c>
      <c r="N423" s="50">
        <f>F423*I423</f>
        <v>675</v>
      </c>
      <c r="O423" s="43">
        <v>64000</v>
      </c>
      <c r="P423" s="51">
        <f>O423*N423</f>
        <v>43200000</v>
      </c>
      <c r="Q423" s="107"/>
    </row>
    <row r="424" spans="1:18" x14ac:dyDescent="0.25">
      <c r="A424" s="37">
        <v>522151</v>
      </c>
      <c r="B424" s="40" t="s">
        <v>40</v>
      </c>
      <c r="C424" s="1"/>
      <c r="D424" s="32"/>
      <c r="E424" s="32"/>
      <c r="F424" s="1"/>
      <c r="G424" s="1"/>
      <c r="H424" s="1"/>
      <c r="I424" s="2"/>
      <c r="J424" s="48"/>
      <c r="K424" s="47"/>
      <c r="L424" s="49"/>
      <c r="M424" s="48"/>
      <c r="N424" s="50"/>
      <c r="O424" s="53"/>
      <c r="P424" s="34">
        <f>SUM(P425:P426)</f>
        <v>118400000</v>
      </c>
      <c r="Q424" s="107"/>
    </row>
    <row r="425" spans="1:18" x14ac:dyDescent="0.25">
      <c r="A425" s="37"/>
      <c r="B425" s="44"/>
      <c r="C425" s="45" t="s">
        <v>41</v>
      </c>
      <c r="D425" s="46"/>
      <c r="E425" s="46"/>
      <c r="F425" s="45">
        <v>2</v>
      </c>
      <c r="G425" s="45" t="s">
        <v>30</v>
      </c>
      <c r="H425" s="47" t="s">
        <v>31</v>
      </c>
      <c r="I425" s="45">
        <v>2</v>
      </c>
      <c r="J425" s="48" t="s">
        <v>42</v>
      </c>
      <c r="K425" s="47" t="s">
        <v>31</v>
      </c>
      <c r="L425" s="49">
        <v>16</v>
      </c>
      <c r="M425" s="48" t="s">
        <v>32</v>
      </c>
      <c r="N425" s="50">
        <f t="shared" ref="N425:N426" si="37">L425*I425*F425</f>
        <v>64</v>
      </c>
      <c r="O425" s="53">
        <v>1500000</v>
      </c>
      <c r="P425" s="54">
        <f>O425*N425</f>
        <v>96000000</v>
      </c>
      <c r="Q425" s="107"/>
    </row>
    <row r="426" spans="1:18" x14ac:dyDescent="0.25">
      <c r="A426" s="37"/>
      <c r="B426" s="44"/>
      <c r="C426" s="45" t="s">
        <v>43</v>
      </c>
      <c r="D426" s="46"/>
      <c r="E426" s="46"/>
      <c r="F426" s="45">
        <v>1</v>
      </c>
      <c r="G426" s="45" t="s">
        <v>30</v>
      </c>
      <c r="H426" s="47" t="s">
        <v>31</v>
      </c>
      <c r="I426" s="45">
        <v>2</v>
      </c>
      <c r="J426" s="48" t="s">
        <v>42</v>
      </c>
      <c r="K426" s="47" t="s">
        <v>31</v>
      </c>
      <c r="L426" s="49">
        <v>16</v>
      </c>
      <c r="M426" s="48" t="s">
        <v>32</v>
      </c>
      <c r="N426" s="50">
        <f t="shared" si="37"/>
        <v>32</v>
      </c>
      <c r="O426" s="53">
        <v>700000</v>
      </c>
      <c r="P426" s="54">
        <f>O426*N426</f>
        <v>22400000</v>
      </c>
      <c r="Q426" s="107"/>
    </row>
    <row r="427" spans="1:18" x14ac:dyDescent="0.25">
      <c r="A427" s="37">
        <v>524111</v>
      </c>
      <c r="B427" s="38" t="s">
        <v>60</v>
      </c>
      <c r="C427" s="10"/>
      <c r="D427" s="64"/>
      <c r="E427" s="64"/>
      <c r="G427" s="10"/>
      <c r="H427" s="10"/>
      <c r="K427" s="11"/>
      <c r="L427" s="49"/>
      <c r="M427" s="48"/>
      <c r="N427" s="50"/>
      <c r="O427" s="53"/>
      <c r="P427" s="34">
        <f>SUM(P428:P430)</f>
        <v>71880000</v>
      </c>
      <c r="Q427" s="107"/>
    </row>
    <row r="428" spans="1:18" x14ac:dyDescent="0.25">
      <c r="A428" s="37"/>
      <c r="B428" s="44"/>
      <c r="C428" s="10" t="s">
        <v>61</v>
      </c>
      <c r="D428" s="64"/>
      <c r="E428" s="64"/>
      <c r="F428" s="9">
        <v>2</v>
      </c>
      <c r="G428" s="9" t="s">
        <v>30</v>
      </c>
      <c r="H428" s="10" t="s">
        <v>31</v>
      </c>
      <c r="I428" s="12">
        <v>1</v>
      </c>
      <c r="J428" s="10" t="s">
        <v>47</v>
      </c>
      <c r="K428" s="11" t="s">
        <v>31</v>
      </c>
      <c r="L428" s="12">
        <v>6</v>
      </c>
      <c r="M428" s="10" t="s">
        <v>48</v>
      </c>
      <c r="N428" s="50">
        <f>L428*I428*F428</f>
        <v>12</v>
      </c>
      <c r="O428" s="53">
        <v>3500000</v>
      </c>
      <c r="P428" s="54">
        <f>O428*N428</f>
        <v>42000000</v>
      </c>
      <c r="Q428" s="107"/>
    </row>
    <row r="429" spans="1:18" x14ac:dyDescent="0.25">
      <c r="A429" s="37"/>
      <c r="B429" s="44"/>
      <c r="C429" s="10" t="s">
        <v>62</v>
      </c>
      <c r="D429" s="64"/>
      <c r="E429" s="64"/>
      <c r="F429" s="9">
        <v>2</v>
      </c>
      <c r="G429" s="9" t="s">
        <v>30</v>
      </c>
      <c r="H429" s="10" t="s">
        <v>31</v>
      </c>
      <c r="I429" s="12">
        <v>3</v>
      </c>
      <c r="J429" s="10" t="s">
        <v>33</v>
      </c>
      <c r="K429" s="11" t="s">
        <v>31</v>
      </c>
      <c r="L429" s="12">
        <v>6</v>
      </c>
      <c r="M429" s="10" t="s">
        <v>48</v>
      </c>
      <c r="N429" s="50">
        <f>L429*I429*F429</f>
        <v>36</v>
      </c>
      <c r="O429" s="53">
        <v>430000</v>
      </c>
      <c r="P429" s="54">
        <f>O429*N429</f>
        <v>15480000</v>
      </c>
      <c r="Q429" s="107"/>
    </row>
    <row r="430" spans="1:18" x14ac:dyDescent="0.25">
      <c r="A430" s="37"/>
      <c r="B430" s="44"/>
      <c r="C430" s="45" t="s">
        <v>63</v>
      </c>
      <c r="D430" s="46"/>
      <c r="E430" s="46"/>
      <c r="F430" s="45">
        <v>2</v>
      </c>
      <c r="G430" s="45" t="s">
        <v>30</v>
      </c>
      <c r="H430" s="47" t="s">
        <v>31</v>
      </c>
      <c r="I430" s="45">
        <v>2</v>
      </c>
      <c r="J430" s="48" t="s">
        <v>33</v>
      </c>
      <c r="K430" s="47" t="s">
        <v>31</v>
      </c>
      <c r="L430" s="49">
        <v>6</v>
      </c>
      <c r="M430" s="48" t="s">
        <v>48</v>
      </c>
      <c r="N430" s="50">
        <f>L430*I430*F430</f>
        <v>24</v>
      </c>
      <c r="O430" s="53">
        <v>600000</v>
      </c>
      <c r="P430" s="54">
        <f>O430*N430</f>
        <v>14400000</v>
      </c>
      <c r="Q430" s="107"/>
    </row>
    <row r="431" spans="1:18" x14ac:dyDescent="0.25">
      <c r="A431" s="31" t="s">
        <v>44</v>
      </c>
      <c r="B431" s="56" t="s">
        <v>45</v>
      </c>
      <c r="C431" s="57"/>
      <c r="D431" s="58"/>
      <c r="E431" s="58"/>
      <c r="F431" s="45"/>
      <c r="G431" s="45"/>
      <c r="H431" s="47"/>
      <c r="I431" s="45"/>
      <c r="J431" s="48"/>
      <c r="K431" s="47"/>
      <c r="L431" s="49"/>
      <c r="M431" s="48"/>
      <c r="N431" s="50"/>
      <c r="O431" s="53"/>
      <c r="P431" s="34">
        <f>SUM(P432:P444)</f>
        <v>158280000</v>
      </c>
      <c r="Q431" s="107"/>
    </row>
    <row r="432" spans="1:18" x14ac:dyDescent="0.25">
      <c r="A432" s="37"/>
      <c r="B432" s="44"/>
      <c r="C432" s="45" t="s">
        <v>64</v>
      </c>
      <c r="D432" s="46"/>
      <c r="E432" s="46"/>
      <c r="F432" s="45">
        <v>10</v>
      </c>
      <c r="G432" s="45" t="s">
        <v>30</v>
      </c>
      <c r="H432" s="47" t="s">
        <v>31</v>
      </c>
      <c r="I432" s="45">
        <v>1</v>
      </c>
      <c r="J432" s="48" t="s">
        <v>47</v>
      </c>
      <c r="K432" s="47" t="s">
        <v>31</v>
      </c>
      <c r="L432" s="49">
        <v>20</v>
      </c>
      <c r="M432" s="48" t="s">
        <v>48</v>
      </c>
      <c r="N432" s="50">
        <f>F432*I432*L432</f>
        <v>200</v>
      </c>
      <c r="O432" s="53">
        <v>150000</v>
      </c>
      <c r="P432" s="51">
        <f>O432*N432</f>
        <v>30000000</v>
      </c>
      <c r="Q432" s="107"/>
    </row>
    <row r="433" spans="1:17" x14ac:dyDescent="0.25">
      <c r="A433" s="37"/>
      <c r="B433" s="44"/>
      <c r="C433" s="65" t="s">
        <v>65</v>
      </c>
      <c r="D433" s="66"/>
      <c r="E433" s="66"/>
      <c r="F433" s="45"/>
      <c r="G433" s="45"/>
      <c r="H433" s="47"/>
      <c r="I433" s="45"/>
      <c r="J433" s="48"/>
      <c r="K433" s="47"/>
      <c r="L433" s="49"/>
      <c r="M433" s="48"/>
      <c r="N433" s="50"/>
      <c r="O433" s="53"/>
      <c r="P433" s="51"/>
      <c r="Q433" s="107"/>
    </row>
    <row r="434" spans="1:17" x14ac:dyDescent="0.25">
      <c r="A434" s="37"/>
      <c r="B434" s="44"/>
      <c r="C434" s="45" t="s">
        <v>55</v>
      </c>
      <c r="D434" s="46"/>
      <c r="E434" s="46"/>
      <c r="F434" s="45">
        <v>28</v>
      </c>
      <c r="G434" s="45" t="s">
        <v>30</v>
      </c>
      <c r="H434" s="47" t="s">
        <v>31</v>
      </c>
      <c r="I434" s="45">
        <v>2</v>
      </c>
      <c r="J434" s="48" t="s">
        <v>33</v>
      </c>
      <c r="K434" s="47" t="s">
        <v>31</v>
      </c>
      <c r="L434" s="49">
        <v>3</v>
      </c>
      <c r="M434" s="48" t="s">
        <v>48</v>
      </c>
      <c r="N434" s="50">
        <f>F434*I434*L434</f>
        <v>168</v>
      </c>
      <c r="O434" s="53">
        <v>330000</v>
      </c>
      <c r="P434" s="51">
        <f>O434*N434</f>
        <v>55440000</v>
      </c>
      <c r="Q434" s="107"/>
    </row>
    <row r="435" spans="1:17" x14ac:dyDescent="0.25">
      <c r="A435" s="37"/>
      <c r="B435" s="44"/>
      <c r="C435" s="45" t="s">
        <v>46</v>
      </c>
      <c r="D435" s="46"/>
      <c r="E435" s="46"/>
      <c r="F435" s="45">
        <v>28</v>
      </c>
      <c r="G435" s="45" t="s">
        <v>30</v>
      </c>
      <c r="H435" s="47" t="s">
        <v>31</v>
      </c>
      <c r="I435" s="45">
        <v>2</v>
      </c>
      <c r="J435" s="48" t="s">
        <v>47</v>
      </c>
      <c r="K435" s="47" t="s">
        <v>31</v>
      </c>
      <c r="L435" s="49">
        <v>3</v>
      </c>
      <c r="M435" s="48" t="s">
        <v>48</v>
      </c>
      <c r="N435" s="50">
        <f>F435*I435*L435</f>
        <v>168</v>
      </c>
      <c r="O435" s="53">
        <v>150000</v>
      </c>
      <c r="P435" s="51">
        <f>O435*N435</f>
        <v>25200000</v>
      </c>
      <c r="Q435" s="107"/>
    </row>
    <row r="436" spans="1:17" x14ac:dyDescent="0.25">
      <c r="A436" s="37"/>
      <c r="B436" s="44"/>
      <c r="C436" s="45" t="s">
        <v>56</v>
      </c>
      <c r="D436" s="46"/>
      <c r="E436" s="46"/>
      <c r="F436" s="45">
        <v>28</v>
      </c>
      <c r="G436" s="45" t="s">
        <v>30</v>
      </c>
      <c r="H436" s="47" t="s">
        <v>31</v>
      </c>
      <c r="I436" s="45">
        <v>2</v>
      </c>
      <c r="J436" s="48" t="s">
        <v>33</v>
      </c>
      <c r="K436" s="47" t="s">
        <v>31</v>
      </c>
      <c r="L436" s="49">
        <v>3</v>
      </c>
      <c r="M436" s="48" t="s">
        <v>48</v>
      </c>
      <c r="N436" s="50">
        <f>F436*I436*L436</f>
        <v>168</v>
      </c>
      <c r="O436" s="53">
        <v>130000</v>
      </c>
      <c r="P436" s="51">
        <f>O436*N436</f>
        <v>21840000</v>
      </c>
      <c r="Q436" s="107"/>
    </row>
    <row r="437" spans="1:17" x14ac:dyDescent="0.25">
      <c r="A437" s="37"/>
      <c r="B437" s="44"/>
      <c r="C437" s="65" t="s">
        <v>66</v>
      </c>
      <c r="D437" s="66"/>
      <c r="E437" s="66"/>
      <c r="F437" s="45"/>
      <c r="G437" s="45"/>
      <c r="H437" s="47"/>
      <c r="I437" s="45"/>
      <c r="J437" s="48"/>
      <c r="K437" s="47"/>
      <c r="L437" s="49"/>
      <c r="M437" s="48"/>
      <c r="N437" s="50"/>
      <c r="O437" s="53"/>
      <c r="P437" s="51"/>
      <c r="Q437" s="107"/>
    </row>
    <row r="438" spans="1:17" x14ac:dyDescent="0.25">
      <c r="A438" s="37"/>
      <c r="B438" s="44"/>
      <c r="C438" s="45" t="s">
        <v>55</v>
      </c>
      <c r="D438" s="46"/>
      <c r="E438" s="46"/>
      <c r="F438" s="45">
        <v>3</v>
      </c>
      <c r="G438" s="45" t="s">
        <v>30</v>
      </c>
      <c r="H438" s="47" t="s">
        <v>31</v>
      </c>
      <c r="I438" s="45">
        <v>2</v>
      </c>
      <c r="J438" s="48" t="s">
        <v>33</v>
      </c>
      <c r="K438" s="47" t="s">
        <v>31</v>
      </c>
      <c r="L438" s="49">
        <v>4</v>
      </c>
      <c r="M438" s="48" t="s">
        <v>48</v>
      </c>
      <c r="N438" s="50">
        <f>F438*I438*L438</f>
        <v>24</v>
      </c>
      <c r="O438" s="53">
        <v>330000</v>
      </c>
      <c r="P438" s="51">
        <f>O438*N438</f>
        <v>7920000</v>
      </c>
      <c r="Q438" s="107"/>
    </row>
    <row r="439" spans="1:17" x14ac:dyDescent="0.25">
      <c r="A439" s="37"/>
      <c r="B439" s="44"/>
      <c r="C439" s="45" t="s">
        <v>46</v>
      </c>
      <c r="D439" s="46"/>
      <c r="E439" s="46"/>
      <c r="F439" s="45">
        <v>3</v>
      </c>
      <c r="G439" s="45" t="s">
        <v>30</v>
      </c>
      <c r="H439" s="47" t="s">
        <v>31</v>
      </c>
      <c r="I439" s="45">
        <v>2</v>
      </c>
      <c r="J439" s="48" t="s">
        <v>47</v>
      </c>
      <c r="K439" s="47" t="s">
        <v>31</v>
      </c>
      <c r="L439" s="49">
        <v>4</v>
      </c>
      <c r="M439" s="48" t="s">
        <v>48</v>
      </c>
      <c r="N439" s="50">
        <f>F439*I439*L439</f>
        <v>24</v>
      </c>
      <c r="O439" s="53">
        <v>150000</v>
      </c>
      <c r="P439" s="51">
        <f>O439*N439</f>
        <v>3600000</v>
      </c>
      <c r="Q439" s="107"/>
    </row>
    <row r="440" spans="1:17" x14ac:dyDescent="0.25">
      <c r="A440" s="37"/>
      <c r="B440" s="44"/>
      <c r="C440" s="45" t="s">
        <v>56</v>
      </c>
      <c r="D440" s="46"/>
      <c r="E440" s="46"/>
      <c r="F440" s="45">
        <v>3</v>
      </c>
      <c r="G440" s="45" t="s">
        <v>30</v>
      </c>
      <c r="H440" s="47" t="s">
        <v>31</v>
      </c>
      <c r="I440" s="45">
        <v>2</v>
      </c>
      <c r="J440" s="48" t="s">
        <v>33</v>
      </c>
      <c r="K440" s="47" t="s">
        <v>31</v>
      </c>
      <c r="L440" s="49">
        <v>4</v>
      </c>
      <c r="M440" s="48" t="s">
        <v>48</v>
      </c>
      <c r="N440" s="50">
        <f>F440*I440*L440</f>
        <v>24</v>
      </c>
      <c r="O440" s="53">
        <v>130000</v>
      </c>
      <c r="P440" s="51">
        <f>O440*N440</f>
        <v>3120000</v>
      </c>
      <c r="Q440" s="107"/>
    </row>
    <row r="441" spans="1:17" x14ac:dyDescent="0.25">
      <c r="A441" s="37"/>
      <c r="B441" s="44"/>
      <c r="C441" s="65" t="s">
        <v>67</v>
      </c>
      <c r="D441" s="66"/>
      <c r="E441" s="66"/>
      <c r="F441" s="45"/>
      <c r="G441" s="45"/>
      <c r="H441" s="47"/>
      <c r="I441" s="45"/>
      <c r="J441" s="48"/>
      <c r="K441" s="47"/>
      <c r="L441" s="49"/>
      <c r="M441" s="48"/>
      <c r="N441" s="50"/>
      <c r="O441" s="53"/>
      <c r="P441" s="51"/>
      <c r="Q441" s="107"/>
    </row>
    <row r="442" spans="1:17" x14ac:dyDescent="0.25">
      <c r="A442" s="37"/>
      <c r="B442" s="44"/>
      <c r="C442" s="45" t="s">
        <v>55</v>
      </c>
      <c r="D442" s="46"/>
      <c r="E442" s="46"/>
      <c r="F442" s="45">
        <v>2</v>
      </c>
      <c r="G442" s="45" t="s">
        <v>30</v>
      </c>
      <c r="H442" s="47" t="s">
        <v>31</v>
      </c>
      <c r="I442" s="45">
        <v>2</v>
      </c>
      <c r="J442" s="48" t="s">
        <v>33</v>
      </c>
      <c r="K442" s="47" t="s">
        <v>31</v>
      </c>
      <c r="L442" s="49">
        <v>3</v>
      </c>
      <c r="M442" s="48" t="s">
        <v>48</v>
      </c>
      <c r="N442" s="50">
        <f>F442*I442*L442</f>
        <v>12</v>
      </c>
      <c r="O442" s="53">
        <v>630000</v>
      </c>
      <c r="P442" s="51">
        <f>O442*N442</f>
        <v>7560000</v>
      </c>
      <c r="Q442" s="107"/>
    </row>
    <row r="443" spans="1:17" x14ac:dyDescent="0.25">
      <c r="A443" s="37"/>
      <c r="B443" s="44"/>
      <c r="C443" s="45" t="s">
        <v>46</v>
      </c>
      <c r="D443" s="46"/>
      <c r="E443" s="46"/>
      <c r="F443" s="45">
        <v>2</v>
      </c>
      <c r="G443" s="45" t="s">
        <v>30</v>
      </c>
      <c r="H443" s="47" t="s">
        <v>31</v>
      </c>
      <c r="I443" s="45">
        <v>1</v>
      </c>
      <c r="J443" s="48" t="s">
        <v>47</v>
      </c>
      <c r="K443" s="47" t="s">
        <v>31</v>
      </c>
      <c r="L443" s="49">
        <v>3</v>
      </c>
      <c r="M443" s="48" t="s">
        <v>48</v>
      </c>
      <c r="N443" s="50">
        <f>F443*I443*L443</f>
        <v>6</v>
      </c>
      <c r="O443" s="53">
        <v>150000</v>
      </c>
      <c r="P443" s="51">
        <f>O443*N443</f>
        <v>900000</v>
      </c>
      <c r="Q443" s="107"/>
    </row>
    <row r="444" spans="1:17" x14ac:dyDescent="0.25">
      <c r="A444" s="37"/>
      <c r="B444" s="44"/>
      <c r="C444" s="45" t="s">
        <v>56</v>
      </c>
      <c r="D444" s="46"/>
      <c r="E444" s="46"/>
      <c r="F444" s="45">
        <v>2</v>
      </c>
      <c r="G444" s="45" t="s">
        <v>30</v>
      </c>
      <c r="H444" s="47" t="s">
        <v>31</v>
      </c>
      <c r="I444" s="45">
        <v>3</v>
      </c>
      <c r="J444" s="48" t="s">
        <v>33</v>
      </c>
      <c r="K444" s="47" t="s">
        <v>31</v>
      </c>
      <c r="L444" s="49">
        <v>3</v>
      </c>
      <c r="M444" s="48" t="s">
        <v>48</v>
      </c>
      <c r="N444" s="50">
        <f>F444*I444*L444</f>
        <v>18</v>
      </c>
      <c r="O444" s="53">
        <v>150000</v>
      </c>
      <c r="P444" s="51">
        <f>O444*N444</f>
        <v>2700000</v>
      </c>
      <c r="Q444" s="107"/>
    </row>
    <row r="445" spans="1:17" x14ac:dyDescent="0.25">
      <c r="A445" s="37">
        <v>524119</v>
      </c>
      <c r="B445" s="40" t="s">
        <v>68</v>
      </c>
      <c r="C445" s="1"/>
      <c r="D445" s="32"/>
      <c r="E445" s="32"/>
      <c r="F445" s="1"/>
      <c r="G445" s="1"/>
      <c r="H445" s="1"/>
      <c r="I445" s="1"/>
      <c r="J445" s="1"/>
      <c r="K445" s="1"/>
      <c r="N445" s="24"/>
      <c r="O445" s="67"/>
      <c r="P445" s="34">
        <f>SUM(P446:P448)</f>
        <v>8360000</v>
      </c>
      <c r="Q445" s="107"/>
    </row>
    <row r="446" spans="1:17" x14ac:dyDescent="0.25">
      <c r="A446" s="37"/>
      <c r="B446" s="44"/>
      <c r="C446" s="45" t="s">
        <v>69</v>
      </c>
      <c r="D446" s="46"/>
      <c r="E446" s="46"/>
      <c r="F446" s="45">
        <v>2</v>
      </c>
      <c r="G446" s="45" t="s">
        <v>30</v>
      </c>
      <c r="H446" s="47" t="s">
        <v>31</v>
      </c>
      <c r="I446" s="45">
        <v>2</v>
      </c>
      <c r="J446" s="48" t="s">
        <v>33</v>
      </c>
      <c r="K446" s="47" t="s">
        <v>31</v>
      </c>
      <c r="L446" s="49">
        <v>2</v>
      </c>
      <c r="M446" s="48" t="s">
        <v>48</v>
      </c>
      <c r="N446" s="50">
        <f>F446*I446*L446</f>
        <v>8</v>
      </c>
      <c r="O446" s="68">
        <v>645000</v>
      </c>
      <c r="P446" s="54">
        <f>O446*N446</f>
        <v>5160000</v>
      </c>
      <c r="Q446" s="107"/>
    </row>
    <row r="447" spans="1:17" x14ac:dyDescent="0.25">
      <c r="A447" s="37"/>
      <c r="B447" s="38"/>
      <c r="C447" s="45" t="s">
        <v>70</v>
      </c>
      <c r="D447" s="46"/>
      <c r="E447" s="46"/>
      <c r="F447" s="45">
        <v>2</v>
      </c>
      <c r="G447" s="45" t="s">
        <v>30</v>
      </c>
      <c r="H447" s="47" t="s">
        <v>31</v>
      </c>
      <c r="I447" s="45">
        <v>1</v>
      </c>
      <c r="J447" s="48" t="s">
        <v>47</v>
      </c>
      <c r="K447" s="47" t="s">
        <v>31</v>
      </c>
      <c r="L447" s="49">
        <v>2</v>
      </c>
      <c r="M447" s="48" t="s">
        <v>48</v>
      </c>
      <c r="N447" s="50">
        <f>F447*I447*L447</f>
        <v>4</v>
      </c>
      <c r="O447" s="68">
        <v>350000</v>
      </c>
      <c r="P447" s="54">
        <f>O447*N447</f>
        <v>1400000</v>
      </c>
      <c r="Q447" s="107"/>
    </row>
    <row r="448" spans="1:17" x14ac:dyDescent="0.25">
      <c r="A448" s="37"/>
      <c r="B448" s="44"/>
      <c r="C448" s="45" t="s">
        <v>56</v>
      </c>
      <c r="D448" s="46"/>
      <c r="E448" s="46"/>
      <c r="F448" s="45">
        <v>2</v>
      </c>
      <c r="G448" s="45" t="s">
        <v>30</v>
      </c>
      <c r="H448" s="47" t="s">
        <v>31</v>
      </c>
      <c r="I448" s="45">
        <v>3</v>
      </c>
      <c r="J448" s="48" t="s">
        <v>33</v>
      </c>
      <c r="K448" s="47" t="s">
        <v>31</v>
      </c>
      <c r="L448" s="49">
        <v>2</v>
      </c>
      <c r="M448" s="48" t="s">
        <v>48</v>
      </c>
      <c r="N448" s="50">
        <f>F448*I448*L448</f>
        <v>12</v>
      </c>
      <c r="O448" s="68">
        <v>150000</v>
      </c>
      <c r="P448" s="54">
        <f>O448*N448</f>
        <v>1800000</v>
      </c>
      <c r="Q448" s="107"/>
    </row>
    <row r="449" spans="1:18" x14ac:dyDescent="0.25">
      <c r="A449" s="37"/>
      <c r="B449" s="44"/>
      <c r="C449" s="45"/>
      <c r="D449" s="46"/>
      <c r="E449" s="46"/>
      <c r="F449" s="45"/>
      <c r="G449" s="45"/>
      <c r="H449" s="47"/>
      <c r="I449" s="45"/>
      <c r="J449" s="48"/>
      <c r="K449" s="47"/>
      <c r="L449" s="49"/>
      <c r="M449" s="48"/>
      <c r="N449" s="50"/>
      <c r="O449" s="68"/>
      <c r="P449" s="51"/>
      <c r="Q449" s="107"/>
    </row>
    <row r="450" spans="1:18" ht="18" x14ac:dyDescent="0.25">
      <c r="A450" s="37" t="s">
        <v>34</v>
      </c>
      <c r="B450" s="38" t="s">
        <v>51</v>
      </c>
      <c r="C450" s="65"/>
      <c r="D450" s="66"/>
      <c r="E450" s="66"/>
      <c r="F450" s="45"/>
      <c r="G450" s="45"/>
      <c r="H450" s="47"/>
      <c r="I450" s="45"/>
      <c r="J450" s="48"/>
      <c r="K450" s="47"/>
      <c r="L450" s="49"/>
      <c r="M450" s="48"/>
      <c r="N450" s="50"/>
      <c r="O450" s="43"/>
      <c r="P450" s="39">
        <f>P451</f>
        <v>4280000</v>
      </c>
      <c r="Q450" s="107"/>
    </row>
    <row r="451" spans="1:18" x14ac:dyDescent="0.25">
      <c r="A451" s="37">
        <v>521211</v>
      </c>
      <c r="B451" s="40" t="s">
        <v>28</v>
      </c>
      <c r="C451" s="1"/>
      <c r="D451" s="32"/>
      <c r="E451" s="32"/>
      <c r="F451" s="1"/>
      <c r="G451" s="1"/>
      <c r="H451" s="1"/>
      <c r="I451" s="1"/>
      <c r="J451" s="2"/>
      <c r="K451" s="1"/>
      <c r="L451" s="41"/>
      <c r="M451" s="95"/>
      <c r="N451" s="42"/>
      <c r="O451" s="43"/>
      <c r="P451" s="34">
        <f>SUM(P452:P455)</f>
        <v>4280000</v>
      </c>
      <c r="Q451" s="107"/>
    </row>
    <row r="452" spans="1:18" x14ac:dyDescent="0.25">
      <c r="A452" s="37"/>
      <c r="B452" s="38"/>
      <c r="C452" s="45" t="s">
        <v>37</v>
      </c>
      <c r="D452" s="46"/>
      <c r="E452" s="46"/>
      <c r="F452" s="45"/>
      <c r="G452" s="45"/>
      <c r="H452" s="47"/>
      <c r="I452" s="45">
        <v>1</v>
      </c>
      <c r="J452" s="48" t="s">
        <v>32</v>
      </c>
      <c r="K452" s="47"/>
      <c r="L452" s="49"/>
      <c r="M452" s="48"/>
      <c r="N452" s="50">
        <f>I452</f>
        <v>1</v>
      </c>
      <c r="O452" s="43">
        <v>500000</v>
      </c>
      <c r="P452" s="51">
        <f>O452*N452</f>
        <v>500000</v>
      </c>
      <c r="Q452" s="107"/>
    </row>
    <row r="453" spans="1:18" x14ac:dyDescent="0.25">
      <c r="A453" s="37"/>
      <c r="B453" s="38"/>
      <c r="C453" s="45" t="s">
        <v>38</v>
      </c>
      <c r="D453" s="46"/>
      <c r="E453" s="46"/>
      <c r="F453" s="45"/>
      <c r="G453" s="45"/>
      <c r="H453" s="47"/>
      <c r="I453" s="45">
        <v>1</v>
      </c>
      <c r="J453" s="48" t="s">
        <v>32</v>
      </c>
      <c r="K453" s="47"/>
      <c r="L453" s="49"/>
      <c r="M453" s="48"/>
      <c r="N453" s="50">
        <f t="shared" ref="N453:N454" si="38">I453</f>
        <v>1</v>
      </c>
      <c r="O453" s="43">
        <v>500000</v>
      </c>
      <c r="P453" s="51">
        <f>O453*N453</f>
        <v>500000</v>
      </c>
      <c r="Q453" s="107"/>
    </row>
    <row r="454" spans="1:18" x14ac:dyDescent="0.25">
      <c r="A454" s="37"/>
      <c r="B454" s="38"/>
      <c r="C454" s="45" t="s">
        <v>39</v>
      </c>
      <c r="D454" s="46"/>
      <c r="E454" s="46"/>
      <c r="F454" s="45"/>
      <c r="G454" s="45"/>
      <c r="H454" s="47"/>
      <c r="I454" s="45">
        <v>1</v>
      </c>
      <c r="J454" s="48" t="s">
        <v>32</v>
      </c>
      <c r="K454" s="47"/>
      <c r="L454" s="49"/>
      <c r="M454" s="48"/>
      <c r="N454" s="50">
        <f t="shared" si="38"/>
        <v>1</v>
      </c>
      <c r="O454" s="43">
        <v>2000000</v>
      </c>
      <c r="P454" s="51">
        <f>O454*N454</f>
        <v>2000000</v>
      </c>
      <c r="Q454" s="107"/>
    </row>
    <row r="455" spans="1:18" x14ac:dyDescent="0.25">
      <c r="A455" s="37"/>
      <c r="B455" s="44"/>
      <c r="C455" s="45" t="s">
        <v>29</v>
      </c>
      <c r="D455" s="46"/>
      <c r="E455" s="46"/>
      <c r="F455" s="45">
        <v>20</v>
      </c>
      <c r="G455" s="45" t="s">
        <v>30</v>
      </c>
      <c r="H455" s="47" t="s">
        <v>31</v>
      </c>
      <c r="I455" s="45">
        <v>1</v>
      </c>
      <c r="J455" s="48" t="s">
        <v>32</v>
      </c>
      <c r="K455" s="47" t="s">
        <v>31</v>
      </c>
      <c r="L455" s="49">
        <v>1</v>
      </c>
      <c r="M455" s="48" t="s">
        <v>33</v>
      </c>
      <c r="N455" s="50">
        <f>F455*I455</f>
        <v>20</v>
      </c>
      <c r="O455" s="43">
        <v>64000</v>
      </c>
      <c r="P455" s="51">
        <f>O455*N455</f>
        <v>1280000</v>
      </c>
      <c r="Q455" s="107"/>
    </row>
    <row r="456" spans="1:18" x14ac:dyDescent="0.25">
      <c r="A456" s="37"/>
      <c r="B456" s="44"/>
      <c r="C456" s="45"/>
      <c r="D456" s="46"/>
      <c r="E456" s="46"/>
      <c r="F456" s="45"/>
      <c r="G456" s="45"/>
      <c r="H456" s="47"/>
      <c r="I456" s="45"/>
      <c r="J456" s="48"/>
      <c r="K456" s="47"/>
      <c r="L456" s="49"/>
      <c r="M456" s="48"/>
      <c r="N456" s="50"/>
      <c r="O456" s="43"/>
      <c r="P456" s="51"/>
      <c r="Q456" s="107"/>
    </row>
    <row r="457" spans="1:18" x14ac:dyDescent="0.25">
      <c r="A457" s="37"/>
      <c r="B457" s="44"/>
      <c r="C457" s="45"/>
      <c r="D457" s="46"/>
      <c r="E457" s="46"/>
      <c r="F457" s="45"/>
      <c r="G457" s="45"/>
      <c r="H457" s="47"/>
      <c r="I457" s="45"/>
      <c r="J457" s="48"/>
      <c r="K457" s="47"/>
      <c r="L457" s="49"/>
      <c r="M457" s="48"/>
      <c r="N457" s="50"/>
      <c r="O457" s="53"/>
      <c r="P457" s="51"/>
      <c r="Q457" s="61"/>
    </row>
    <row r="458" spans="1:18" ht="32.25" customHeight="1" x14ac:dyDescent="0.25">
      <c r="A458" s="124" t="s">
        <v>101</v>
      </c>
      <c r="B458" s="164" t="s">
        <v>91</v>
      </c>
      <c r="C458" s="165"/>
      <c r="D458" s="125">
        <v>1</v>
      </c>
      <c r="E458" s="126"/>
      <c r="F458" s="127"/>
      <c r="G458" s="127"/>
      <c r="H458" s="127"/>
      <c r="I458" s="127"/>
      <c r="J458" s="127"/>
      <c r="K458" s="127"/>
      <c r="L458" s="128"/>
      <c r="M458" s="127"/>
      <c r="N458" s="129"/>
      <c r="O458" s="130"/>
      <c r="P458" s="131">
        <f>P460+P538+P642+P593</f>
        <v>1672740000</v>
      </c>
      <c r="Q458" s="132"/>
    </row>
    <row r="459" spans="1:18" x14ac:dyDescent="0.25">
      <c r="A459" s="69"/>
      <c r="B459" s="28"/>
      <c r="C459" s="29"/>
      <c r="D459" s="30"/>
      <c r="E459" s="70"/>
      <c r="F459" s="22"/>
      <c r="G459" s="22"/>
      <c r="H459" s="22"/>
      <c r="I459" s="22"/>
      <c r="J459" s="22"/>
      <c r="K459" s="22"/>
      <c r="L459" s="23"/>
      <c r="M459" s="22"/>
      <c r="N459" s="24"/>
      <c r="O459" s="25"/>
      <c r="P459" s="26"/>
      <c r="Q459" s="89"/>
    </row>
    <row r="460" spans="1:18" ht="32.25" customHeight="1" x14ac:dyDescent="0.25">
      <c r="A460" s="108" t="s">
        <v>24</v>
      </c>
      <c r="B460" s="149" t="s">
        <v>119</v>
      </c>
      <c r="C460" s="154"/>
      <c r="D460" s="109"/>
      <c r="E460" s="109" t="s">
        <v>120</v>
      </c>
      <c r="F460" s="110"/>
      <c r="G460" s="110"/>
      <c r="H460" s="110"/>
      <c r="I460" s="110"/>
      <c r="J460" s="111"/>
      <c r="K460" s="110"/>
      <c r="L460" s="112"/>
      <c r="M460" s="111"/>
      <c r="N460" s="97"/>
      <c r="O460" s="113"/>
      <c r="P460" s="114">
        <f>P462+P483+P497+P531+P469+P512</f>
        <v>264930000</v>
      </c>
      <c r="Q460" s="115"/>
      <c r="R460" s="82"/>
    </row>
    <row r="461" spans="1:18" x14ac:dyDescent="0.25">
      <c r="A461" s="31"/>
      <c r="B461" s="35"/>
      <c r="C461" s="36"/>
      <c r="D461" s="32"/>
      <c r="E461" s="32"/>
      <c r="F461" s="1"/>
      <c r="G461" s="1"/>
      <c r="H461" s="1"/>
      <c r="I461" s="1"/>
      <c r="J461" s="2"/>
      <c r="K461" s="1"/>
      <c r="L461" s="4"/>
      <c r="M461" s="2"/>
      <c r="N461" s="24"/>
      <c r="O461" s="33"/>
      <c r="P461" s="34"/>
      <c r="Q461" s="61"/>
      <c r="R461" s="82"/>
    </row>
    <row r="462" spans="1:18" ht="18" x14ac:dyDescent="0.25">
      <c r="A462" s="37" t="s">
        <v>26</v>
      </c>
      <c r="B462" s="38" t="s">
        <v>27</v>
      </c>
      <c r="C462" s="1"/>
      <c r="D462" s="32"/>
      <c r="E462" s="32"/>
      <c r="F462" s="1"/>
      <c r="G462" s="1"/>
      <c r="H462" s="1"/>
      <c r="I462" s="1"/>
      <c r="J462" s="2"/>
      <c r="K462" s="1"/>
      <c r="L462" s="4"/>
      <c r="M462" s="2"/>
      <c r="N462" s="24"/>
      <c r="O462" s="33"/>
      <c r="P462" s="39">
        <f>P463</f>
        <v>5280000</v>
      </c>
      <c r="Q462" s="61"/>
      <c r="R462" s="82"/>
    </row>
    <row r="463" spans="1:18" ht="15.75" customHeight="1" x14ac:dyDescent="0.25">
      <c r="A463" s="37">
        <v>521211</v>
      </c>
      <c r="B463" s="40" t="s">
        <v>28</v>
      </c>
      <c r="C463" s="1"/>
      <c r="D463" s="32"/>
      <c r="E463" s="32"/>
      <c r="F463" s="1"/>
      <c r="G463" s="1"/>
      <c r="H463" s="1"/>
      <c r="I463" s="1"/>
      <c r="J463" s="2"/>
      <c r="K463" s="1"/>
      <c r="L463" s="41"/>
      <c r="M463" s="36"/>
      <c r="N463" s="42"/>
      <c r="O463" s="43"/>
      <c r="P463" s="34">
        <f>SUM(P464:P467)</f>
        <v>5280000</v>
      </c>
      <c r="Q463" s="61"/>
    </row>
    <row r="464" spans="1:18" x14ac:dyDescent="0.25">
      <c r="A464" s="37"/>
      <c r="B464" s="38"/>
      <c r="C464" s="45" t="s">
        <v>37</v>
      </c>
      <c r="D464" s="46"/>
      <c r="E464" s="46"/>
      <c r="F464" s="45"/>
      <c r="G464" s="45"/>
      <c r="H464" s="47"/>
      <c r="I464" s="45">
        <v>1</v>
      </c>
      <c r="J464" s="48" t="s">
        <v>32</v>
      </c>
      <c r="K464" s="47"/>
      <c r="L464" s="49"/>
      <c r="M464" s="48"/>
      <c r="N464" s="50">
        <f>I464</f>
        <v>1</v>
      </c>
      <c r="O464" s="43">
        <v>1000000</v>
      </c>
      <c r="P464" s="51">
        <f>O464*N464</f>
        <v>1000000</v>
      </c>
      <c r="Q464" s="61"/>
    </row>
    <row r="465" spans="1:18" x14ac:dyDescent="0.25">
      <c r="A465" s="37"/>
      <c r="B465" s="38"/>
      <c r="C465" s="45" t="s">
        <v>38</v>
      </c>
      <c r="D465" s="46"/>
      <c r="E465" s="46"/>
      <c r="F465" s="45"/>
      <c r="G465" s="45"/>
      <c r="H465" s="47"/>
      <c r="I465" s="45">
        <v>1</v>
      </c>
      <c r="J465" s="48" t="s">
        <v>32</v>
      </c>
      <c r="K465" s="47"/>
      <c r="L465" s="49"/>
      <c r="M465" s="48"/>
      <c r="N465" s="50">
        <f t="shared" ref="N465:N466" si="39">I465</f>
        <v>1</v>
      </c>
      <c r="O465" s="43">
        <v>1000000</v>
      </c>
      <c r="P465" s="51">
        <f>O465*N465</f>
        <v>1000000</v>
      </c>
      <c r="Q465" s="61"/>
    </row>
    <row r="466" spans="1:18" x14ac:dyDescent="0.25">
      <c r="A466" s="37"/>
      <c r="B466" s="38"/>
      <c r="C466" s="45" t="s">
        <v>39</v>
      </c>
      <c r="D466" s="46"/>
      <c r="E466" s="46"/>
      <c r="F466" s="45"/>
      <c r="G466" s="45"/>
      <c r="H466" s="47"/>
      <c r="I466" s="45">
        <v>1</v>
      </c>
      <c r="J466" s="48" t="s">
        <v>32</v>
      </c>
      <c r="K466" s="47"/>
      <c r="L466" s="49"/>
      <c r="M466" s="48"/>
      <c r="N466" s="50">
        <f t="shared" si="39"/>
        <v>1</v>
      </c>
      <c r="O466" s="43">
        <v>2000000</v>
      </c>
      <c r="P466" s="51">
        <f>O466*N466</f>
        <v>2000000</v>
      </c>
      <c r="Q466" s="61"/>
    </row>
    <row r="467" spans="1:18" x14ac:dyDescent="0.25">
      <c r="A467" s="37"/>
      <c r="B467" s="44"/>
      <c r="C467" s="45" t="s">
        <v>29</v>
      </c>
      <c r="D467" s="46"/>
      <c r="E467" s="46"/>
      <c r="F467" s="45">
        <v>20</v>
      </c>
      <c r="G467" s="45" t="s">
        <v>30</v>
      </c>
      <c r="H467" s="47" t="s">
        <v>31</v>
      </c>
      <c r="I467" s="45">
        <v>1</v>
      </c>
      <c r="J467" s="48" t="s">
        <v>32</v>
      </c>
      <c r="K467" s="47" t="s">
        <v>31</v>
      </c>
      <c r="L467" s="49">
        <v>1</v>
      </c>
      <c r="M467" s="48" t="s">
        <v>33</v>
      </c>
      <c r="N467" s="50">
        <f>F467*I467</f>
        <v>20</v>
      </c>
      <c r="O467" s="43">
        <v>64000</v>
      </c>
      <c r="P467" s="51">
        <f>O467*N467</f>
        <v>1280000</v>
      </c>
      <c r="Q467" s="61"/>
    </row>
    <row r="468" spans="1:18" ht="15.75" customHeight="1" x14ac:dyDescent="0.25">
      <c r="A468" s="37"/>
      <c r="B468" s="44"/>
      <c r="C468" s="45"/>
      <c r="D468" s="46"/>
      <c r="E468" s="46"/>
      <c r="F468" s="45"/>
      <c r="G468" s="45"/>
      <c r="H468" s="47"/>
      <c r="I468" s="45"/>
      <c r="J468" s="48"/>
      <c r="K468" s="47"/>
      <c r="L468" s="49"/>
      <c r="M468" s="48"/>
      <c r="N468" s="50"/>
      <c r="O468" s="43"/>
      <c r="P468" s="51"/>
      <c r="Q468" s="61"/>
    </row>
    <row r="469" spans="1:18" ht="18" x14ac:dyDescent="0.25">
      <c r="A469" s="37" t="s">
        <v>34</v>
      </c>
      <c r="B469" s="38" t="s">
        <v>121</v>
      </c>
      <c r="C469" s="65"/>
      <c r="D469" s="66"/>
      <c r="E469" s="66"/>
      <c r="F469" s="45"/>
      <c r="G469" s="45"/>
      <c r="H469" s="47"/>
      <c r="I469" s="45"/>
      <c r="J469" s="48"/>
      <c r="K469" s="47"/>
      <c r="L469" s="49"/>
      <c r="M469" s="48"/>
      <c r="N469" s="50"/>
      <c r="O469" s="43"/>
      <c r="P469" s="39">
        <f>P472+P477+P480+P470</f>
        <v>51000000</v>
      </c>
      <c r="Q469" s="61"/>
    </row>
    <row r="470" spans="1:18" x14ac:dyDescent="0.25">
      <c r="A470" s="37">
        <v>521114</v>
      </c>
      <c r="B470" s="38" t="s">
        <v>35</v>
      </c>
      <c r="C470" s="2"/>
      <c r="D470" s="24"/>
      <c r="E470" s="24"/>
      <c r="N470" s="24"/>
      <c r="O470" s="33"/>
      <c r="P470" s="34">
        <f>SUM(P471)</f>
        <v>450000</v>
      </c>
      <c r="Q470" s="61"/>
      <c r="R470" s="82"/>
    </row>
    <row r="471" spans="1:18" x14ac:dyDescent="0.25">
      <c r="A471" s="52"/>
      <c r="B471" s="44"/>
      <c r="C471" s="45" t="s">
        <v>36</v>
      </c>
      <c r="D471" s="46"/>
      <c r="E471" s="46"/>
      <c r="F471" s="45"/>
      <c r="G471" s="45"/>
      <c r="H471" s="47"/>
      <c r="I471" s="45">
        <v>3</v>
      </c>
      <c r="J471" s="48" t="s">
        <v>32</v>
      </c>
      <c r="K471" s="47"/>
      <c r="L471" s="49"/>
      <c r="M471" s="48"/>
      <c r="N471" s="50">
        <f>I471</f>
        <v>3</v>
      </c>
      <c r="O471" s="43">
        <v>150000</v>
      </c>
      <c r="P471" s="51">
        <f>O471*N471</f>
        <v>450000</v>
      </c>
      <c r="Q471" s="61"/>
      <c r="R471" s="82"/>
    </row>
    <row r="472" spans="1:18" x14ac:dyDescent="0.25">
      <c r="A472" s="37">
        <v>521211</v>
      </c>
      <c r="B472" s="40" t="s">
        <v>28</v>
      </c>
      <c r="C472" s="1"/>
      <c r="D472" s="32"/>
      <c r="E472" s="32"/>
      <c r="F472" s="1"/>
      <c r="G472" s="1"/>
      <c r="H472" s="1"/>
      <c r="I472" s="1"/>
      <c r="J472" s="2"/>
      <c r="K472" s="1"/>
      <c r="L472" s="41"/>
      <c r="M472" s="36"/>
      <c r="N472" s="42"/>
      <c r="O472" s="43"/>
      <c r="P472" s="34">
        <f>SUM(P473:P476)</f>
        <v>21600000</v>
      </c>
      <c r="Q472" s="61"/>
    </row>
    <row r="473" spans="1:18" x14ac:dyDescent="0.25">
      <c r="A473" s="37"/>
      <c r="B473" s="38"/>
      <c r="C473" s="45" t="s">
        <v>37</v>
      </c>
      <c r="D473" s="46"/>
      <c r="E473" s="46"/>
      <c r="F473" s="45"/>
      <c r="G473" s="45"/>
      <c r="H473" s="47"/>
      <c r="I473" s="45">
        <v>3</v>
      </c>
      <c r="J473" s="48" t="s">
        <v>32</v>
      </c>
      <c r="K473" s="47"/>
      <c r="L473" s="49"/>
      <c r="M473" s="48"/>
      <c r="N473" s="50">
        <f>I473</f>
        <v>3</v>
      </c>
      <c r="O473" s="43">
        <v>1000000</v>
      </c>
      <c r="P473" s="51">
        <f>O473*N473</f>
        <v>3000000</v>
      </c>
      <c r="Q473" s="61"/>
    </row>
    <row r="474" spans="1:18" x14ac:dyDescent="0.25">
      <c r="A474" s="37"/>
      <c r="B474" s="38"/>
      <c r="C474" s="45" t="s">
        <v>38</v>
      </c>
      <c r="D474" s="46"/>
      <c r="E474" s="46"/>
      <c r="F474" s="45"/>
      <c r="G474" s="45"/>
      <c r="H474" s="47"/>
      <c r="I474" s="45">
        <v>3</v>
      </c>
      <c r="J474" s="48" t="s">
        <v>32</v>
      </c>
      <c r="K474" s="47"/>
      <c r="L474" s="49"/>
      <c r="M474" s="48"/>
      <c r="N474" s="50">
        <f>I474</f>
        <v>3</v>
      </c>
      <c r="O474" s="43">
        <v>1000000</v>
      </c>
      <c r="P474" s="51">
        <f>O474*N474</f>
        <v>3000000</v>
      </c>
      <c r="Q474" s="61"/>
    </row>
    <row r="475" spans="1:18" x14ac:dyDescent="0.25">
      <c r="A475" s="37"/>
      <c r="B475" s="38"/>
      <c r="C475" s="45" t="s">
        <v>39</v>
      </c>
      <c r="D475" s="46"/>
      <c r="E475" s="46"/>
      <c r="F475" s="45"/>
      <c r="G475" s="45"/>
      <c r="H475" s="47"/>
      <c r="I475" s="45">
        <v>3</v>
      </c>
      <c r="J475" s="48" t="s">
        <v>32</v>
      </c>
      <c r="K475" s="47"/>
      <c r="L475" s="49"/>
      <c r="M475" s="48"/>
      <c r="N475" s="50">
        <f>I475</f>
        <v>3</v>
      </c>
      <c r="O475" s="43">
        <v>2000000</v>
      </c>
      <c r="P475" s="51">
        <f>O475*N475</f>
        <v>6000000</v>
      </c>
      <c r="Q475" s="61"/>
    </row>
    <row r="476" spans="1:18" x14ac:dyDescent="0.25">
      <c r="A476" s="37"/>
      <c r="B476" s="44"/>
      <c r="C476" s="45" t="s">
        <v>29</v>
      </c>
      <c r="D476" s="46"/>
      <c r="E476" s="46"/>
      <c r="F476" s="45">
        <v>30</v>
      </c>
      <c r="G476" s="45" t="s">
        <v>30</v>
      </c>
      <c r="H476" s="47" t="s">
        <v>31</v>
      </c>
      <c r="I476" s="45">
        <v>5</v>
      </c>
      <c r="J476" s="48" t="s">
        <v>32</v>
      </c>
      <c r="K476" s="47" t="s">
        <v>31</v>
      </c>
      <c r="L476" s="49">
        <v>1</v>
      </c>
      <c r="M476" s="48" t="s">
        <v>33</v>
      </c>
      <c r="N476" s="50">
        <f>F476*I476</f>
        <v>150</v>
      </c>
      <c r="O476" s="43">
        <v>64000</v>
      </c>
      <c r="P476" s="51">
        <f>O476*N476</f>
        <v>9600000</v>
      </c>
      <c r="Q476" s="61"/>
    </row>
    <row r="477" spans="1:18" x14ac:dyDescent="0.25">
      <c r="A477" s="37">
        <v>522151</v>
      </c>
      <c r="B477" s="40" t="s">
        <v>40</v>
      </c>
      <c r="C477" s="1"/>
      <c r="D477" s="32"/>
      <c r="E477" s="32"/>
      <c r="F477" s="1"/>
      <c r="G477" s="1"/>
      <c r="H477" s="1"/>
      <c r="I477" s="2"/>
      <c r="J477" s="48"/>
      <c r="K477" s="47"/>
      <c r="L477" s="49"/>
      <c r="M477" s="48"/>
      <c r="N477" s="50"/>
      <c r="O477" s="53"/>
      <c r="P477" s="34">
        <f>SUM(P478:P479)</f>
        <v>22200000</v>
      </c>
      <c r="Q477" s="61"/>
    </row>
    <row r="478" spans="1:18" x14ac:dyDescent="0.25">
      <c r="A478" s="37"/>
      <c r="B478" s="44"/>
      <c r="C478" s="45" t="s">
        <v>41</v>
      </c>
      <c r="D478" s="46"/>
      <c r="E478" s="46"/>
      <c r="F478" s="45">
        <v>2</v>
      </c>
      <c r="G478" s="45" t="s">
        <v>30</v>
      </c>
      <c r="H478" s="47" t="s">
        <v>31</v>
      </c>
      <c r="I478" s="45">
        <v>2</v>
      </c>
      <c r="J478" s="48" t="s">
        <v>42</v>
      </c>
      <c r="K478" s="47" t="s">
        <v>31</v>
      </c>
      <c r="L478" s="49">
        <v>3</v>
      </c>
      <c r="M478" s="48" t="s">
        <v>32</v>
      </c>
      <c r="N478" s="50">
        <f>L478*I478*F478</f>
        <v>12</v>
      </c>
      <c r="O478" s="53">
        <v>1500000</v>
      </c>
      <c r="P478" s="54">
        <f>O478*N478</f>
        <v>18000000</v>
      </c>
      <c r="Q478" s="61"/>
    </row>
    <row r="479" spans="1:18" x14ac:dyDescent="0.25">
      <c r="A479" s="37"/>
      <c r="B479" s="44"/>
      <c r="C479" s="45" t="s">
        <v>43</v>
      </c>
      <c r="D479" s="46"/>
      <c r="E479" s="46"/>
      <c r="F479" s="45">
        <v>1</v>
      </c>
      <c r="G479" s="45" t="s">
        <v>30</v>
      </c>
      <c r="H479" s="47" t="s">
        <v>31</v>
      </c>
      <c r="I479" s="45">
        <v>2</v>
      </c>
      <c r="J479" s="48" t="s">
        <v>42</v>
      </c>
      <c r="K479" s="47" t="s">
        <v>31</v>
      </c>
      <c r="L479" s="49">
        <v>3</v>
      </c>
      <c r="M479" s="48" t="s">
        <v>32</v>
      </c>
      <c r="N479" s="50">
        <f t="shared" ref="N479" si="40">L479*I479*F479</f>
        <v>6</v>
      </c>
      <c r="O479" s="53">
        <v>700000</v>
      </c>
      <c r="P479" s="54">
        <f>O479*N479</f>
        <v>4200000</v>
      </c>
      <c r="Q479" s="61"/>
    </row>
    <row r="480" spans="1:18" x14ac:dyDescent="0.25">
      <c r="A480" s="31" t="s">
        <v>44</v>
      </c>
      <c r="B480" s="56" t="s">
        <v>45</v>
      </c>
      <c r="C480" s="57"/>
      <c r="D480" s="58"/>
      <c r="E480" s="58"/>
      <c r="F480" s="57"/>
      <c r="G480" s="57"/>
      <c r="H480" s="57"/>
      <c r="I480" s="57"/>
      <c r="J480" s="57"/>
      <c r="K480" s="57"/>
      <c r="L480" s="59"/>
      <c r="M480" s="60"/>
      <c r="N480" s="50"/>
      <c r="O480" s="61"/>
      <c r="P480" s="62">
        <f>SUM(P481)</f>
        <v>6750000</v>
      </c>
      <c r="Q480" s="61"/>
    </row>
    <row r="481" spans="1:18" x14ac:dyDescent="0.25">
      <c r="A481" s="37"/>
      <c r="B481" s="44"/>
      <c r="C481" s="45" t="s">
        <v>46</v>
      </c>
      <c r="D481" s="46"/>
      <c r="E481" s="46"/>
      <c r="F481" s="45">
        <v>15</v>
      </c>
      <c r="G481" s="45" t="s">
        <v>30</v>
      </c>
      <c r="H481" s="47" t="s">
        <v>31</v>
      </c>
      <c r="I481" s="45">
        <v>1</v>
      </c>
      <c r="J481" s="48" t="s">
        <v>47</v>
      </c>
      <c r="K481" s="47" t="s">
        <v>31</v>
      </c>
      <c r="L481" s="49">
        <v>3</v>
      </c>
      <c r="M481" s="48" t="s">
        <v>48</v>
      </c>
      <c r="N481" s="50">
        <f>F481*I481*L481</f>
        <v>45</v>
      </c>
      <c r="O481" s="53">
        <v>150000</v>
      </c>
      <c r="P481" s="51">
        <f>O481*N481</f>
        <v>6750000</v>
      </c>
      <c r="Q481" s="61"/>
    </row>
    <row r="482" spans="1:18" x14ac:dyDescent="0.25">
      <c r="A482" s="37"/>
      <c r="B482" s="44"/>
      <c r="C482" s="45"/>
      <c r="D482" s="46"/>
      <c r="E482" s="46"/>
      <c r="F482" s="45"/>
      <c r="G482" s="45"/>
      <c r="H482" s="47"/>
      <c r="I482" s="45"/>
      <c r="J482" s="48"/>
      <c r="K482" s="47"/>
      <c r="L482" s="49"/>
      <c r="M482" s="48"/>
      <c r="N482" s="50"/>
      <c r="O482" s="53"/>
      <c r="P482" s="51"/>
      <c r="Q482" s="61"/>
    </row>
    <row r="483" spans="1:18" ht="18" x14ac:dyDescent="0.25">
      <c r="A483" s="37" t="s">
        <v>49</v>
      </c>
      <c r="B483" s="38" t="s">
        <v>122</v>
      </c>
      <c r="C483" s="65"/>
      <c r="D483" s="66"/>
      <c r="E483" s="66"/>
      <c r="F483" s="45"/>
      <c r="G483" s="45"/>
      <c r="H483" s="47"/>
      <c r="I483" s="45"/>
      <c r="J483" s="48"/>
      <c r="K483" s="47"/>
      <c r="L483" s="49"/>
      <c r="M483" s="48"/>
      <c r="N483" s="50"/>
      <c r="O483" s="43"/>
      <c r="P483" s="39">
        <f>P486+P491+P494+P484</f>
        <v>51000000</v>
      </c>
      <c r="Q483" s="61"/>
    </row>
    <row r="484" spans="1:18" x14ac:dyDescent="0.25">
      <c r="A484" s="37">
        <v>521114</v>
      </c>
      <c r="B484" s="38" t="s">
        <v>35</v>
      </c>
      <c r="C484" s="2"/>
      <c r="D484" s="24"/>
      <c r="E484" s="24"/>
      <c r="N484" s="24"/>
      <c r="O484" s="33"/>
      <c r="P484" s="34">
        <f>SUM(P485)</f>
        <v>450000</v>
      </c>
      <c r="Q484" s="61"/>
      <c r="R484" s="82"/>
    </row>
    <row r="485" spans="1:18" x14ac:dyDescent="0.25">
      <c r="A485" s="52"/>
      <c r="B485" s="44"/>
      <c r="C485" s="45" t="s">
        <v>36</v>
      </c>
      <c r="D485" s="46"/>
      <c r="E485" s="46"/>
      <c r="F485" s="45"/>
      <c r="G485" s="45"/>
      <c r="H485" s="47"/>
      <c r="I485" s="45">
        <v>3</v>
      </c>
      <c r="J485" s="48" t="s">
        <v>32</v>
      </c>
      <c r="K485" s="47"/>
      <c r="L485" s="49"/>
      <c r="M485" s="48"/>
      <c r="N485" s="50">
        <f>I485</f>
        <v>3</v>
      </c>
      <c r="O485" s="43">
        <v>150000</v>
      </c>
      <c r="P485" s="51">
        <f>O485*N485</f>
        <v>450000</v>
      </c>
      <c r="Q485" s="61"/>
      <c r="R485" s="82"/>
    </row>
    <row r="486" spans="1:18" x14ac:dyDescent="0.25">
      <c r="A486" s="37">
        <v>521211</v>
      </c>
      <c r="B486" s="40" t="s">
        <v>28</v>
      </c>
      <c r="C486" s="1"/>
      <c r="D486" s="32"/>
      <c r="E486" s="32"/>
      <c r="F486" s="1"/>
      <c r="G486" s="1"/>
      <c r="H486" s="1"/>
      <c r="I486" s="1"/>
      <c r="J486" s="2"/>
      <c r="K486" s="1"/>
      <c r="L486" s="41"/>
      <c r="M486" s="36"/>
      <c r="N486" s="42"/>
      <c r="O486" s="43"/>
      <c r="P486" s="34">
        <f>SUM(P487:P490)</f>
        <v>21600000</v>
      </c>
      <c r="Q486" s="61"/>
    </row>
    <row r="487" spans="1:18" x14ac:dyDescent="0.25">
      <c r="A487" s="37"/>
      <c r="B487" s="38"/>
      <c r="C487" s="45" t="s">
        <v>37</v>
      </c>
      <c r="D487" s="46"/>
      <c r="E487" s="46"/>
      <c r="F487" s="45"/>
      <c r="G487" s="45"/>
      <c r="H487" s="47"/>
      <c r="I487" s="45">
        <v>3</v>
      </c>
      <c r="J487" s="48" t="s">
        <v>32</v>
      </c>
      <c r="K487" s="47"/>
      <c r="L487" s="49"/>
      <c r="M487" s="48"/>
      <c r="N487" s="50">
        <f>I487</f>
        <v>3</v>
      </c>
      <c r="O487" s="43">
        <v>1000000</v>
      </c>
      <c r="P487" s="51">
        <f>O487*N487</f>
        <v>3000000</v>
      </c>
      <c r="Q487" s="61"/>
    </row>
    <row r="488" spans="1:18" x14ac:dyDescent="0.25">
      <c r="A488" s="37"/>
      <c r="B488" s="38"/>
      <c r="C488" s="45" t="s">
        <v>38</v>
      </c>
      <c r="D488" s="46"/>
      <c r="E488" s="46"/>
      <c r="F488" s="45"/>
      <c r="G488" s="45"/>
      <c r="H488" s="47"/>
      <c r="I488" s="45">
        <v>3</v>
      </c>
      <c r="J488" s="48" t="s">
        <v>32</v>
      </c>
      <c r="K488" s="47"/>
      <c r="L488" s="49"/>
      <c r="M488" s="48"/>
      <c r="N488" s="50">
        <f>I488</f>
        <v>3</v>
      </c>
      <c r="O488" s="43">
        <v>1000000</v>
      </c>
      <c r="P488" s="51">
        <f>O488*N488</f>
        <v>3000000</v>
      </c>
      <c r="Q488" s="61"/>
    </row>
    <row r="489" spans="1:18" x14ac:dyDescent="0.25">
      <c r="A489" s="37"/>
      <c r="B489" s="38"/>
      <c r="C489" s="45" t="s">
        <v>39</v>
      </c>
      <c r="D489" s="46"/>
      <c r="E489" s="46"/>
      <c r="F489" s="45"/>
      <c r="G489" s="45"/>
      <c r="H489" s="47"/>
      <c r="I489" s="45">
        <v>3</v>
      </c>
      <c r="J489" s="48" t="s">
        <v>32</v>
      </c>
      <c r="K489" s="47"/>
      <c r="L489" s="49"/>
      <c r="M489" s="48"/>
      <c r="N489" s="50">
        <f>I489</f>
        <v>3</v>
      </c>
      <c r="O489" s="43">
        <v>2000000</v>
      </c>
      <c r="P489" s="51">
        <f>O489*N489</f>
        <v>6000000</v>
      </c>
      <c r="Q489" s="61"/>
    </row>
    <row r="490" spans="1:18" x14ac:dyDescent="0.25">
      <c r="A490" s="37"/>
      <c r="B490" s="44"/>
      <c r="C490" s="45" t="s">
        <v>29</v>
      </c>
      <c r="D490" s="46"/>
      <c r="E490" s="46"/>
      <c r="F490" s="45">
        <v>30</v>
      </c>
      <c r="G490" s="45" t="s">
        <v>30</v>
      </c>
      <c r="H490" s="47" t="s">
        <v>31</v>
      </c>
      <c r="I490" s="45">
        <v>5</v>
      </c>
      <c r="J490" s="48" t="s">
        <v>32</v>
      </c>
      <c r="K490" s="47" t="s">
        <v>31</v>
      </c>
      <c r="L490" s="49">
        <v>1</v>
      </c>
      <c r="M490" s="48" t="s">
        <v>33</v>
      </c>
      <c r="N490" s="50">
        <f>F490*I490</f>
        <v>150</v>
      </c>
      <c r="O490" s="43">
        <v>64000</v>
      </c>
      <c r="P490" s="51">
        <f>O490*N490</f>
        <v>9600000</v>
      </c>
      <c r="Q490" s="61"/>
    </row>
    <row r="491" spans="1:18" x14ac:dyDescent="0.25">
      <c r="A491" s="37">
        <v>522151</v>
      </c>
      <c r="B491" s="40" t="s">
        <v>40</v>
      </c>
      <c r="C491" s="1"/>
      <c r="D491" s="32"/>
      <c r="E491" s="32"/>
      <c r="F491" s="1"/>
      <c r="G491" s="1"/>
      <c r="H491" s="1"/>
      <c r="I491" s="2"/>
      <c r="J491" s="48"/>
      <c r="K491" s="47"/>
      <c r="L491" s="49"/>
      <c r="M491" s="48"/>
      <c r="N491" s="50"/>
      <c r="O491" s="53"/>
      <c r="P491" s="34">
        <f>SUM(P492:P493)</f>
        <v>22200000</v>
      </c>
      <c r="Q491" s="61"/>
    </row>
    <row r="492" spans="1:18" x14ac:dyDescent="0.25">
      <c r="A492" s="37"/>
      <c r="B492" s="44"/>
      <c r="C492" s="45" t="s">
        <v>41</v>
      </c>
      <c r="D492" s="46"/>
      <c r="E492" s="46"/>
      <c r="F492" s="45">
        <v>2</v>
      </c>
      <c r="G492" s="45" t="s">
        <v>30</v>
      </c>
      <c r="H492" s="47" t="s">
        <v>31</v>
      </c>
      <c r="I492" s="45">
        <v>2</v>
      </c>
      <c r="J492" s="48" t="s">
        <v>42</v>
      </c>
      <c r="K492" s="47" t="s">
        <v>31</v>
      </c>
      <c r="L492" s="49">
        <v>3</v>
      </c>
      <c r="M492" s="48" t="s">
        <v>32</v>
      </c>
      <c r="N492" s="50">
        <f>L492*I492*F492</f>
        <v>12</v>
      </c>
      <c r="O492" s="53">
        <v>1500000</v>
      </c>
      <c r="P492" s="54">
        <f>O492*N492</f>
        <v>18000000</v>
      </c>
      <c r="Q492" s="61"/>
    </row>
    <row r="493" spans="1:18" x14ac:dyDescent="0.25">
      <c r="A493" s="37"/>
      <c r="B493" s="44"/>
      <c r="C493" s="45" t="s">
        <v>43</v>
      </c>
      <c r="D493" s="46"/>
      <c r="E493" s="46"/>
      <c r="F493" s="45">
        <v>1</v>
      </c>
      <c r="G493" s="45" t="s">
        <v>30</v>
      </c>
      <c r="H493" s="47" t="s">
        <v>31</v>
      </c>
      <c r="I493" s="45">
        <v>2</v>
      </c>
      <c r="J493" s="48" t="s">
        <v>42</v>
      </c>
      <c r="K493" s="47" t="s">
        <v>31</v>
      </c>
      <c r="L493" s="49">
        <v>3</v>
      </c>
      <c r="M493" s="48" t="s">
        <v>32</v>
      </c>
      <c r="N493" s="50">
        <f t="shared" ref="N493" si="41">L493*I493*F493</f>
        <v>6</v>
      </c>
      <c r="O493" s="53">
        <v>700000</v>
      </c>
      <c r="P493" s="54">
        <f>O493*N493</f>
        <v>4200000</v>
      </c>
      <c r="Q493" s="61"/>
    </row>
    <row r="494" spans="1:18" x14ac:dyDescent="0.25">
      <c r="A494" s="31" t="s">
        <v>44</v>
      </c>
      <c r="B494" s="56" t="s">
        <v>45</v>
      </c>
      <c r="C494" s="57"/>
      <c r="D494" s="58"/>
      <c r="E494" s="58"/>
      <c r="F494" s="57"/>
      <c r="G494" s="57"/>
      <c r="H494" s="57"/>
      <c r="I494" s="57"/>
      <c r="J494" s="57"/>
      <c r="K494" s="57"/>
      <c r="L494" s="59"/>
      <c r="M494" s="60"/>
      <c r="N494" s="50"/>
      <c r="O494" s="61"/>
      <c r="P494" s="62">
        <f>SUM(P495)</f>
        <v>6750000</v>
      </c>
      <c r="Q494" s="61"/>
    </row>
    <row r="495" spans="1:18" x14ac:dyDescent="0.25">
      <c r="A495" s="37"/>
      <c r="B495" s="44"/>
      <c r="C495" s="45" t="s">
        <v>46</v>
      </c>
      <c r="D495" s="46"/>
      <c r="E495" s="46"/>
      <c r="F495" s="45">
        <v>15</v>
      </c>
      <c r="G495" s="45" t="s">
        <v>30</v>
      </c>
      <c r="H495" s="47" t="s">
        <v>31</v>
      </c>
      <c r="I495" s="45">
        <v>1</v>
      </c>
      <c r="J495" s="48" t="s">
        <v>47</v>
      </c>
      <c r="K495" s="47" t="s">
        <v>31</v>
      </c>
      <c r="L495" s="49">
        <v>3</v>
      </c>
      <c r="M495" s="48" t="s">
        <v>48</v>
      </c>
      <c r="N495" s="50">
        <f>F495*I495*L495</f>
        <v>45</v>
      </c>
      <c r="O495" s="53">
        <v>150000</v>
      </c>
      <c r="P495" s="51">
        <f>O495*N495</f>
        <v>6750000</v>
      </c>
      <c r="Q495" s="61"/>
    </row>
    <row r="496" spans="1:18" x14ac:dyDescent="0.25">
      <c r="A496" s="37"/>
      <c r="B496" s="44"/>
      <c r="C496" s="45"/>
      <c r="D496" s="46"/>
      <c r="E496" s="46"/>
      <c r="F496" s="45"/>
      <c r="G496" s="45"/>
      <c r="H496" s="47"/>
      <c r="I496" s="45"/>
      <c r="J496" s="48"/>
      <c r="K496" s="47"/>
      <c r="L496" s="49"/>
      <c r="M496" s="48"/>
      <c r="N496" s="50"/>
      <c r="O496" s="53"/>
      <c r="P496" s="51"/>
      <c r="Q496" s="61"/>
    </row>
    <row r="497" spans="1:18" ht="18" x14ac:dyDescent="0.25">
      <c r="A497" s="37" t="s">
        <v>50</v>
      </c>
      <c r="B497" s="38" t="s">
        <v>54</v>
      </c>
      <c r="C497" s="45"/>
      <c r="D497" s="46"/>
      <c r="E497" s="46"/>
      <c r="F497" s="45"/>
      <c r="G497" s="45"/>
      <c r="H497" s="47"/>
      <c r="I497" s="45"/>
      <c r="J497" s="48"/>
      <c r="K497" s="47"/>
      <c r="L497" s="49"/>
      <c r="M497" s="48"/>
      <c r="N497" s="50"/>
      <c r="O497" s="43"/>
      <c r="P497" s="39">
        <f>P500+P504+P507+P498</f>
        <v>49400000</v>
      </c>
      <c r="Q497" s="61"/>
    </row>
    <row r="498" spans="1:18" x14ac:dyDescent="0.25">
      <c r="A498" s="37">
        <v>521114</v>
      </c>
      <c r="B498" s="38" t="s">
        <v>35</v>
      </c>
      <c r="C498" s="2"/>
      <c r="D498" s="24"/>
      <c r="E498" s="24"/>
      <c r="N498" s="24"/>
      <c r="O498" s="33"/>
      <c r="P498" s="34">
        <f>SUM(P499)</f>
        <v>100000</v>
      </c>
      <c r="Q498" s="61"/>
      <c r="R498" s="82"/>
    </row>
    <row r="499" spans="1:18" x14ac:dyDescent="0.25">
      <c r="A499" s="52"/>
      <c r="B499" s="44"/>
      <c r="C499" s="45" t="s">
        <v>36</v>
      </c>
      <c r="D499" s="46"/>
      <c r="E499" s="46"/>
      <c r="F499" s="45"/>
      <c r="G499" s="45"/>
      <c r="H499" s="47"/>
      <c r="I499" s="45">
        <v>1</v>
      </c>
      <c r="J499" s="48" t="s">
        <v>32</v>
      </c>
      <c r="K499" s="47"/>
      <c r="L499" s="49"/>
      <c r="M499" s="48"/>
      <c r="N499" s="50">
        <f>I499</f>
        <v>1</v>
      </c>
      <c r="O499" s="43">
        <v>100000</v>
      </c>
      <c r="P499" s="51">
        <f>O499*N499</f>
        <v>100000</v>
      </c>
      <c r="Q499" s="61"/>
      <c r="R499" s="82"/>
    </row>
    <row r="500" spans="1:18" x14ac:dyDescent="0.25">
      <c r="A500" s="37">
        <v>521211</v>
      </c>
      <c r="B500" s="40" t="s">
        <v>28</v>
      </c>
      <c r="C500" s="1"/>
      <c r="D500" s="32"/>
      <c r="E500" s="32"/>
      <c r="F500" s="1"/>
      <c r="G500" s="1"/>
      <c r="H500" s="1"/>
      <c r="I500" s="1"/>
      <c r="J500" s="2"/>
      <c r="K500" s="1"/>
      <c r="L500" s="41"/>
      <c r="M500" s="36"/>
      <c r="N500" s="42"/>
      <c r="O500" s="43"/>
      <c r="P500" s="34">
        <f>SUM(P501:P503)</f>
        <v>4000000</v>
      </c>
      <c r="Q500" s="61"/>
    </row>
    <row r="501" spans="1:18" x14ac:dyDescent="0.25">
      <c r="A501" s="37"/>
      <c r="B501" s="38"/>
      <c r="C501" s="45" t="s">
        <v>37</v>
      </c>
      <c r="D501" s="46"/>
      <c r="E501" s="46"/>
      <c r="F501" s="45"/>
      <c r="G501" s="45"/>
      <c r="H501" s="47"/>
      <c r="I501" s="45">
        <v>1</v>
      </c>
      <c r="J501" s="48" t="s">
        <v>32</v>
      </c>
      <c r="K501" s="47"/>
      <c r="L501" s="49"/>
      <c r="M501" s="48"/>
      <c r="N501" s="50">
        <f>I501</f>
        <v>1</v>
      </c>
      <c r="O501" s="43">
        <v>1000000</v>
      </c>
      <c r="P501" s="51">
        <f>O501*N501</f>
        <v>1000000</v>
      </c>
      <c r="Q501" s="61"/>
    </row>
    <row r="502" spans="1:18" x14ac:dyDescent="0.25">
      <c r="A502" s="37"/>
      <c r="B502" s="38"/>
      <c r="C502" s="45" t="s">
        <v>38</v>
      </c>
      <c r="D502" s="46"/>
      <c r="E502" s="46"/>
      <c r="F502" s="45"/>
      <c r="G502" s="45"/>
      <c r="H502" s="47"/>
      <c r="I502" s="45">
        <v>1</v>
      </c>
      <c r="J502" s="48" t="s">
        <v>32</v>
      </c>
      <c r="K502" s="47"/>
      <c r="L502" s="49"/>
      <c r="M502" s="48"/>
      <c r="N502" s="50">
        <f>I502</f>
        <v>1</v>
      </c>
      <c r="O502" s="43">
        <v>1000000</v>
      </c>
      <c r="P502" s="51">
        <f>O502*N502</f>
        <v>1000000</v>
      </c>
      <c r="Q502" s="61"/>
    </row>
    <row r="503" spans="1:18" x14ac:dyDescent="0.25">
      <c r="A503" s="37"/>
      <c r="B503" s="38"/>
      <c r="C503" s="45" t="s">
        <v>39</v>
      </c>
      <c r="D503" s="46"/>
      <c r="E503" s="46"/>
      <c r="F503" s="45"/>
      <c r="G503" s="45"/>
      <c r="H503" s="47"/>
      <c r="I503" s="45">
        <v>1</v>
      </c>
      <c r="J503" s="48" t="s">
        <v>32</v>
      </c>
      <c r="K503" s="47"/>
      <c r="L503" s="49"/>
      <c r="M503" s="48"/>
      <c r="N503" s="50">
        <f>I503</f>
        <v>1</v>
      </c>
      <c r="O503" s="43">
        <v>2000000</v>
      </c>
      <c r="P503" s="51">
        <f>O503*N503</f>
        <v>2000000</v>
      </c>
      <c r="Q503" s="61"/>
    </row>
    <row r="504" spans="1:18" x14ac:dyDescent="0.25">
      <c r="A504" s="37">
        <v>522151</v>
      </c>
      <c r="B504" s="40" t="s">
        <v>40</v>
      </c>
      <c r="C504" s="1"/>
      <c r="D504" s="32"/>
      <c r="E504" s="32"/>
      <c r="F504" s="1"/>
      <c r="G504" s="1"/>
      <c r="H504" s="1"/>
      <c r="I504" s="2"/>
      <c r="J504" s="48"/>
      <c r="K504" s="47"/>
      <c r="L504" s="49"/>
      <c r="M504" s="48"/>
      <c r="N504" s="50"/>
      <c r="O504" s="53"/>
      <c r="P504" s="34">
        <f>SUM(P505:P506)</f>
        <v>14800000</v>
      </c>
      <c r="Q504" s="61"/>
    </row>
    <row r="505" spans="1:18" x14ac:dyDescent="0.25">
      <c r="A505" s="37"/>
      <c r="B505" s="44"/>
      <c r="C505" s="45" t="s">
        <v>41</v>
      </c>
      <c r="D505" s="46"/>
      <c r="E505" s="46"/>
      <c r="F505" s="45">
        <v>4</v>
      </c>
      <c r="G505" s="45" t="s">
        <v>30</v>
      </c>
      <c r="H505" s="47" t="s">
        <v>31</v>
      </c>
      <c r="I505" s="45">
        <v>2</v>
      </c>
      <c r="J505" s="48" t="s">
        <v>42</v>
      </c>
      <c r="K505" s="47" t="s">
        <v>31</v>
      </c>
      <c r="L505" s="49">
        <v>1</v>
      </c>
      <c r="M505" s="48" t="s">
        <v>32</v>
      </c>
      <c r="N505" s="50">
        <f>L505*I505*F505</f>
        <v>8</v>
      </c>
      <c r="O505" s="53">
        <v>1500000</v>
      </c>
      <c r="P505" s="54">
        <f>O505*N505</f>
        <v>12000000</v>
      </c>
      <c r="Q505" s="61"/>
    </row>
    <row r="506" spans="1:18" x14ac:dyDescent="0.25">
      <c r="A506" s="37"/>
      <c r="B506" s="44"/>
      <c r="C506" s="45" t="s">
        <v>43</v>
      </c>
      <c r="D506" s="46"/>
      <c r="E506" s="46"/>
      <c r="F506" s="45">
        <v>2</v>
      </c>
      <c r="G506" s="45" t="s">
        <v>30</v>
      </c>
      <c r="H506" s="47" t="s">
        <v>31</v>
      </c>
      <c r="I506" s="45">
        <v>2</v>
      </c>
      <c r="J506" s="48" t="s">
        <v>42</v>
      </c>
      <c r="K506" s="47" t="s">
        <v>31</v>
      </c>
      <c r="L506" s="49">
        <v>1</v>
      </c>
      <c r="M506" s="48" t="s">
        <v>32</v>
      </c>
      <c r="N506" s="50">
        <f t="shared" ref="N506" si="42">L506*I506*F506</f>
        <v>4</v>
      </c>
      <c r="O506" s="53">
        <v>700000</v>
      </c>
      <c r="P506" s="54">
        <f>O506*N506</f>
        <v>2800000</v>
      </c>
      <c r="Q506" s="61"/>
    </row>
    <row r="507" spans="1:18" x14ac:dyDescent="0.25">
      <c r="A507" s="31" t="s">
        <v>44</v>
      </c>
      <c r="B507" s="56" t="s">
        <v>45</v>
      </c>
      <c r="C507" s="57"/>
      <c r="D507" s="58"/>
      <c r="E507" s="58"/>
      <c r="F507" s="57"/>
      <c r="G507" s="57"/>
      <c r="H507" s="57"/>
      <c r="I507" s="57"/>
      <c r="J507" s="57"/>
      <c r="K507" s="57"/>
      <c r="L507" s="59"/>
      <c r="M507" s="60"/>
      <c r="N507" s="50"/>
      <c r="O507" s="61"/>
      <c r="P507" s="62">
        <f>SUM(P508:P510)</f>
        <v>30500000</v>
      </c>
      <c r="Q507" s="61"/>
    </row>
    <row r="508" spans="1:18" x14ac:dyDescent="0.25">
      <c r="A508" s="37"/>
      <c r="B508" s="44"/>
      <c r="C508" s="45" t="s">
        <v>55</v>
      </c>
      <c r="D508" s="46"/>
      <c r="E508" s="46"/>
      <c r="F508" s="45">
        <v>25</v>
      </c>
      <c r="G508" s="45" t="s">
        <v>30</v>
      </c>
      <c r="H508" s="47" t="s">
        <v>31</v>
      </c>
      <c r="I508" s="45">
        <v>2</v>
      </c>
      <c r="J508" s="48" t="s">
        <v>33</v>
      </c>
      <c r="K508" s="47" t="s">
        <v>31</v>
      </c>
      <c r="L508" s="49">
        <v>1</v>
      </c>
      <c r="M508" s="48" t="s">
        <v>48</v>
      </c>
      <c r="N508" s="50">
        <f>F508*I508*L508</f>
        <v>50</v>
      </c>
      <c r="O508" s="53">
        <v>330000</v>
      </c>
      <c r="P508" s="51">
        <f>O508*N508</f>
        <v>16500000</v>
      </c>
      <c r="Q508" s="61"/>
    </row>
    <row r="509" spans="1:18" x14ac:dyDescent="0.25">
      <c r="A509" s="37"/>
      <c r="B509" s="44"/>
      <c r="C509" s="45" t="s">
        <v>46</v>
      </c>
      <c r="D509" s="46"/>
      <c r="E509" s="46"/>
      <c r="F509" s="45">
        <v>25</v>
      </c>
      <c r="G509" s="45" t="s">
        <v>30</v>
      </c>
      <c r="H509" s="47" t="s">
        <v>31</v>
      </c>
      <c r="I509" s="45">
        <v>2</v>
      </c>
      <c r="J509" s="48" t="s">
        <v>47</v>
      </c>
      <c r="K509" s="47" t="s">
        <v>31</v>
      </c>
      <c r="L509" s="49">
        <v>1</v>
      </c>
      <c r="M509" s="48" t="s">
        <v>48</v>
      </c>
      <c r="N509" s="50">
        <f>F509*I509*L509</f>
        <v>50</v>
      </c>
      <c r="O509" s="53">
        <v>150000</v>
      </c>
      <c r="P509" s="51">
        <f>O509*N509</f>
        <v>7500000</v>
      </c>
      <c r="Q509" s="61"/>
    </row>
    <row r="510" spans="1:18" x14ac:dyDescent="0.25">
      <c r="A510" s="37"/>
      <c r="B510" s="44"/>
      <c r="C510" s="45" t="s">
        <v>56</v>
      </c>
      <c r="D510" s="46"/>
      <c r="E510" s="46"/>
      <c r="F510" s="45">
        <v>25</v>
      </c>
      <c r="G510" s="45" t="s">
        <v>30</v>
      </c>
      <c r="H510" s="47" t="s">
        <v>31</v>
      </c>
      <c r="I510" s="45">
        <v>2</v>
      </c>
      <c r="J510" s="48" t="s">
        <v>33</v>
      </c>
      <c r="K510" s="47" t="s">
        <v>31</v>
      </c>
      <c r="L510" s="49">
        <v>1</v>
      </c>
      <c r="M510" s="48" t="s">
        <v>48</v>
      </c>
      <c r="N510" s="50">
        <f>F510*I510*L510</f>
        <v>50</v>
      </c>
      <c r="O510" s="53">
        <v>130000</v>
      </c>
      <c r="P510" s="51">
        <f>O510*N510</f>
        <v>6500000</v>
      </c>
      <c r="Q510" s="61"/>
    </row>
    <row r="511" spans="1:18" x14ac:dyDescent="0.25">
      <c r="A511" s="37"/>
      <c r="B511" s="44"/>
      <c r="C511" s="45"/>
      <c r="D511" s="46"/>
      <c r="E511" s="46"/>
      <c r="F511" s="45"/>
      <c r="G511" s="45"/>
      <c r="H511" s="47"/>
      <c r="I511" s="45"/>
      <c r="J511" s="48"/>
      <c r="K511" s="47"/>
      <c r="L511" s="49"/>
      <c r="M511" s="48"/>
      <c r="N511" s="50"/>
      <c r="O511" s="53"/>
      <c r="P511" s="51"/>
      <c r="Q511" s="61"/>
    </row>
    <row r="512" spans="1:18" ht="18" x14ac:dyDescent="0.25">
      <c r="A512" s="37" t="s">
        <v>116</v>
      </c>
      <c r="B512" s="38" t="s">
        <v>95</v>
      </c>
      <c r="C512" s="45"/>
      <c r="D512" s="46"/>
      <c r="E512" s="46"/>
      <c r="F512" s="45"/>
      <c r="G512" s="45"/>
      <c r="H512" s="47"/>
      <c r="I512" s="45"/>
      <c r="J512" s="48"/>
      <c r="K512" s="47"/>
      <c r="L512" s="49"/>
      <c r="M512" s="48"/>
      <c r="N512" s="50"/>
      <c r="O512" s="43"/>
      <c r="P512" s="39">
        <f>P515+P519+P522+P513+P526</f>
        <v>103970000</v>
      </c>
      <c r="Q512" s="61"/>
    </row>
    <row r="513" spans="1:18" x14ac:dyDescent="0.25">
      <c r="A513" s="37">
        <v>521114</v>
      </c>
      <c r="B513" s="38" t="s">
        <v>35</v>
      </c>
      <c r="C513" s="2"/>
      <c r="D513" s="24"/>
      <c r="E513" s="24"/>
      <c r="N513" s="24"/>
      <c r="O513" s="33"/>
      <c r="P513" s="34">
        <f>SUM(P514)</f>
        <v>250000</v>
      </c>
      <c r="Q513" s="61"/>
      <c r="R513" s="82"/>
    </row>
    <row r="514" spans="1:18" x14ac:dyDescent="0.25">
      <c r="A514" s="52"/>
      <c r="B514" s="44"/>
      <c r="C514" s="45" t="s">
        <v>36</v>
      </c>
      <c r="D514" s="46"/>
      <c r="E514" s="46"/>
      <c r="F514" s="45"/>
      <c r="G514" s="45"/>
      <c r="H514" s="47"/>
      <c r="I514" s="45">
        <v>1</v>
      </c>
      <c r="J514" s="48" t="s">
        <v>32</v>
      </c>
      <c r="K514" s="47"/>
      <c r="L514" s="49"/>
      <c r="M514" s="48"/>
      <c r="N514" s="50">
        <f>I514</f>
        <v>1</v>
      </c>
      <c r="O514" s="43">
        <v>250000</v>
      </c>
      <c r="P514" s="51">
        <f>O514*N514</f>
        <v>250000</v>
      </c>
      <c r="Q514" s="61"/>
      <c r="R514" s="82"/>
    </row>
    <row r="515" spans="1:18" x14ac:dyDescent="0.25">
      <c r="A515" s="37">
        <v>521211</v>
      </c>
      <c r="B515" s="40" t="s">
        <v>28</v>
      </c>
      <c r="C515" s="1"/>
      <c r="D515" s="32"/>
      <c r="E515" s="32"/>
      <c r="F515" s="1"/>
      <c r="G515" s="1"/>
      <c r="H515" s="1"/>
      <c r="I515" s="1"/>
      <c r="J515" s="2"/>
      <c r="K515" s="1"/>
      <c r="L515" s="41"/>
      <c r="M515" s="36"/>
      <c r="N515" s="42"/>
      <c r="O515" s="43"/>
      <c r="P515" s="34">
        <f>SUM(P516:P518)</f>
        <v>4500000</v>
      </c>
      <c r="Q515" s="61"/>
    </row>
    <row r="516" spans="1:18" x14ac:dyDescent="0.25">
      <c r="A516" s="37"/>
      <c r="B516" s="38"/>
      <c r="C516" s="45" t="s">
        <v>37</v>
      </c>
      <c r="D516" s="46"/>
      <c r="E516" s="46"/>
      <c r="F516" s="45"/>
      <c r="G516" s="45"/>
      <c r="H516" s="47"/>
      <c r="I516" s="45">
        <v>1</v>
      </c>
      <c r="J516" s="48" t="s">
        <v>32</v>
      </c>
      <c r="K516" s="47"/>
      <c r="L516" s="49"/>
      <c r="M516" s="48"/>
      <c r="N516" s="50">
        <f>I516</f>
        <v>1</v>
      </c>
      <c r="O516" s="43">
        <v>1000000</v>
      </c>
      <c r="P516" s="51">
        <f>O516*N516</f>
        <v>1000000</v>
      </c>
      <c r="Q516" s="61"/>
    </row>
    <row r="517" spans="1:18" x14ac:dyDescent="0.25">
      <c r="A517" s="37"/>
      <c r="B517" s="38"/>
      <c r="C517" s="45" t="s">
        <v>38</v>
      </c>
      <c r="D517" s="46"/>
      <c r="E517" s="46"/>
      <c r="F517" s="45"/>
      <c r="G517" s="45"/>
      <c r="H517" s="47"/>
      <c r="I517" s="45">
        <v>1</v>
      </c>
      <c r="J517" s="48" t="s">
        <v>32</v>
      </c>
      <c r="K517" s="47"/>
      <c r="L517" s="49"/>
      <c r="M517" s="48"/>
      <c r="N517" s="50">
        <f t="shared" ref="N517:N518" si="43">I517</f>
        <v>1</v>
      </c>
      <c r="O517" s="43">
        <v>1000000</v>
      </c>
      <c r="P517" s="51">
        <f>O517*N517</f>
        <v>1000000</v>
      </c>
      <c r="Q517" s="61"/>
    </row>
    <row r="518" spans="1:18" x14ac:dyDescent="0.25">
      <c r="A518" s="37"/>
      <c r="B518" s="38"/>
      <c r="C518" s="45" t="s">
        <v>39</v>
      </c>
      <c r="D518" s="46"/>
      <c r="E518" s="46"/>
      <c r="F518" s="45"/>
      <c r="G518" s="45"/>
      <c r="H518" s="47"/>
      <c r="I518" s="45">
        <v>1</v>
      </c>
      <c r="J518" s="48" t="s">
        <v>32</v>
      </c>
      <c r="K518" s="47"/>
      <c r="L518" s="49"/>
      <c r="M518" s="48"/>
      <c r="N518" s="50">
        <f t="shared" si="43"/>
        <v>1</v>
      </c>
      <c r="O518" s="43">
        <v>2500000</v>
      </c>
      <c r="P518" s="51">
        <f>O518*N518</f>
        <v>2500000</v>
      </c>
      <c r="Q518" s="61"/>
    </row>
    <row r="519" spans="1:18" x14ac:dyDescent="0.25">
      <c r="A519" s="37">
        <v>522151</v>
      </c>
      <c r="B519" s="40" t="s">
        <v>40</v>
      </c>
      <c r="C519" s="1"/>
      <c r="D519" s="32"/>
      <c r="E519" s="32"/>
      <c r="F519" s="1"/>
      <c r="G519" s="1"/>
      <c r="H519" s="1"/>
      <c r="I519" s="2"/>
      <c r="J519" s="48"/>
      <c r="K519" s="47"/>
      <c r="L519" s="49"/>
      <c r="M519" s="48"/>
      <c r="N519" s="50"/>
      <c r="O519" s="53"/>
      <c r="P519" s="34">
        <f>SUM(P520:P521)</f>
        <v>20800000</v>
      </c>
      <c r="Q519" s="61"/>
    </row>
    <row r="520" spans="1:18" x14ac:dyDescent="0.25">
      <c r="A520" s="37"/>
      <c r="B520" s="44"/>
      <c r="C520" s="45" t="s">
        <v>41</v>
      </c>
      <c r="D520" s="46"/>
      <c r="E520" s="46"/>
      <c r="F520" s="45">
        <v>6</v>
      </c>
      <c r="G520" s="45" t="s">
        <v>30</v>
      </c>
      <c r="H520" s="47" t="s">
        <v>31</v>
      </c>
      <c r="I520" s="45">
        <v>2</v>
      </c>
      <c r="J520" s="48" t="s">
        <v>42</v>
      </c>
      <c r="K520" s="47" t="s">
        <v>31</v>
      </c>
      <c r="L520" s="49">
        <v>1</v>
      </c>
      <c r="M520" s="48" t="s">
        <v>32</v>
      </c>
      <c r="N520" s="50">
        <f t="shared" ref="N520:N521" si="44">L520*I520*F520</f>
        <v>12</v>
      </c>
      <c r="O520" s="53">
        <v>1500000</v>
      </c>
      <c r="P520" s="54">
        <f>O520*N520</f>
        <v>18000000</v>
      </c>
      <c r="Q520" s="61"/>
    </row>
    <row r="521" spans="1:18" x14ac:dyDescent="0.25">
      <c r="A521" s="37"/>
      <c r="B521" s="44"/>
      <c r="C521" s="45" t="s">
        <v>43</v>
      </c>
      <c r="D521" s="46"/>
      <c r="E521" s="46"/>
      <c r="F521" s="45">
        <v>2</v>
      </c>
      <c r="G521" s="45" t="s">
        <v>30</v>
      </c>
      <c r="H521" s="47" t="s">
        <v>31</v>
      </c>
      <c r="I521" s="45">
        <v>2</v>
      </c>
      <c r="J521" s="48" t="s">
        <v>42</v>
      </c>
      <c r="K521" s="47" t="s">
        <v>31</v>
      </c>
      <c r="L521" s="49">
        <v>1</v>
      </c>
      <c r="M521" s="48" t="s">
        <v>32</v>
      </c>
      <c r="N521" s="50">
        <f t="shared" si="44"/>
        <v>4</v>
      </c>
      <c r="O521" s="53">
        <v>700000</v>
      </c>
      <c r="P521" s="54">
        <f>O521*N521</f>
        <v>2800000</v>
      </c>
      <c r="Q521" s="61"/>
    </row>
    <row r="522" spans="1:18" x14ac:dyDescent="0.25">
      <c r="A522" s="55" t="s">
        <v>44</v>
      </c>
      <c r="B522" s="56" t="s">
        <v>45</v>
      </c>
      <c r="C522" s="57"/>
      <c r="D522" s="58"/>
      <c r="E522" s="58"/>
      <c r="F522" s="57"/>
      <c r="G522" s="57"/>
      <c r="H522" s="57"/>
      <c r="I522" s="57"/>
      <c r="J522" s="57"/>
      <c r="K522" s="57"/>
      <c r="L522" s="59"/>
      <c r="M522" s="60"/>
      <c r="N522" s="50"/>
      <c r="O522" s="61"/>
      <c r="P522" s="62">
        <f>SUM(P523:P525)</f>
        <v>18300000</v>
      </c>
      <c r="Q522" s="54" t="s">
        <v>105</v>
      </c>
    </row>
    <row r="523" spans="1:18" x14ac:dyDescent="0.25">
      <c r="A523" s="37"/>
      <c r="B523" s="44"/>
      <c r="C523" s="45" t="s">
        <v>55</v>
      </c>
      <c r="D523" s="46"/>
      <c r="E523" s="46"/>
      <c r="F523" s="45">
        <v>30</v>
      </c>
      <c r="G523" s="45" t="s">
        <v>30</v>
      </c>
      <c r="H523" s="47" t="s">
        <v>31</v>
      </c>
      <c r="I523" s="45">
        <v>1</v>
      </c>
      <c r="J523" s="48" t="s">
        <v>33</v>
      </c>
      <c r="K523" s="47" t="s">
        <v>31</v>
      </c>
      <c r="L523" s="49">
        <v>1</v>
      </c>
      <c r="M523" s="48" t="s">
        <v>48</v>
      </c>
      <c r="N523" s="50">
        <f>F523*I523*L523</f>
        <v>30</v>
      </c>
      <c r="O523" s="53">
        <v>330000</v>
      </c>
      <c r="P523" s="51">
        <f>O523*N523</f>
        <v>9900000</v>
      </c>
      <c r="Q523" s="177" t="s">
        <v>131</v>
      </c>
    </row>
    <row r="524" spans="1:18" x14ac:dyDescent="0.25">
      <c r="A524" s="37"/>
      <c r="B524" s="44"/>
      <c r="C524" s="45" t="s">
        <v>46</v>
      </c>
      <c r="D524" s="46"/>
      <c r="E524" s="46"/>
      <c r="F524" s="45">
        <v>30</v>
      </c>
      <c r="G524" s="45" t="s">
        <v>30</v>
      </c>
      <c r="H524" s="47" t="s">
        <v>31</v>
      </c>
      <c r="I524" s="45">
        <v>1</v>
      </c>
      <c r="J524" s="48" t="s">
        <v>47</v>
      </c>
      <c r="K524" s="47" t="s">
        <v>31</v>
      </c>
      <c r="L524" s="49">
        <v>1</v>
      </c>
      <c r="M524" s="48" t="s">
        <v>48</v>
      </c>
      <c r="N524" s="50">
        <f>F524*I524*L524</f>
        <v>30</v>
      </c>
      <c r="O524" s="53">
        <v>150000</v>
      </c>
      <c r="P524" s="51">
        <f>O524*N524</f>
        <v>4500000</v>
      </c>
      <c r="Q524" s="177"/>
    </row>
    <row r="525" spans="1:18" x14ac:dyDescent="0.25">
      <c r="A525" s="37"/>
      <c r="B525" s="44"/>
      <c r="C525" s="45" t="s">
        <v>56</v>
      </c>
      <c r="D525" s="46"/>
      <c r="E525" s="46"/>
      <c r="F525" s="45">
        <v>30</v>
      </c>
      <c r="G525" s="45" t="s">
        <v>30</v>
      </c>
      <c r="H525" s="47" t="s">
        <v>31</v>
      </c>
      <c r="I525" s="45">
        <v>1</v>
      </c>
      <c r="J525" s="48" t="s">
        <v>33</v>
      </c>
      <c r="K525" s="47" t="s">
        <v>31</v>
      </c>
      <c r="L525" s="49">
        <v>1</v>
      </c>
      <c r="M525" s="48" t="s">
        <v>48</v>
      </c>
      <c r="N525" s="50">
        <f>F525*I525*L525</f>
        <v>30</v>
      </c>
      <c r="O525" s="53">
        <v>130000</v>
      </c>
      <c r="P525" s="51">
        <f>O525*N525</f>
        <v>3900000</v>
      </c>
      <c r="Q525" s="177"/>
    </row>
    <row r="526" spans="1:18" x14ac:dyDescent="0.25">
      <c r="A526" s="55" t="s">
        <v>104</v>
      </c>
      <c r="B526" s="56" t="s">
        <v>68</v>
      </c>
      <c r="C526" s="57"/>
      <c r="D526" s="58"/>
      <c r="E526" s="58"/>
      <c r="F526" s="57"/>
      <c r="G526" s="57"/>
      <c r="H526" s="57"/>
      <c r="I526" s="57"/>
      <c r="J526" s="57"/>
      <c r="K526" s="57"/>
      <c r="L526" s="59"/>
      <c r="M526" s="60"/>
      <c r="N526" s="50"/>
      <c r="O526" s="61"/>
      <c r="P526" s="62">
        <f>SUM(P527:P529)</f>
        <v>60120000</v>
      </c>
      <c r="Q526" s="151" t="s">
        <v>132</v>
      </c>
    </row>
    <row r="527" spans="1:18" x14ac:dyDescent="0.25">
      <c r="A527" s="37"/>
      <c r="B527" s="44"/>
      <c r="C527" s="45" t="s">
        <v>69</v>
      </c>
      <c r="D527" s="46"/>
      <c r="E527" s="46"/>
      <c r="F527" s="45">
        <v>6</v>
      </c>
      <c r="G527" s="45" t="s">
        <v>30</v>
      </c>
      <c r="H527" s="47" t="s">
        <v>31</v>
      </c>
      <c r="I527" s="45">
        <v>2</v>
      </c>
      <c r="J527" s="48" t="s">
        <v>33</v>
      </c>
      <c r="K527" s="47" t="s">
        <v>31</v>
      </c>
      <c r="L527" s="49">
        <v>1</v>
      </c>
      <c r="M527" s="48" t="s">
        <v>48</v>
      </c>
      <c r="N527" s="50">
        <f>F527*I527*L527</f>
        <v>12</v>
      </c>
      <c r="O527" s="53">
        <v>740000</v>
      </c>
      <c r="P527" s="51">
        <f>O527*N527</f>
        <v>8880000</v>
      </c>
      <c r="Q527" s="152"/>
    </row>
    <row r="528" spans="1:18" x14ac:dyDescent="0.25">
      <c r="A528" s="37"/>
      <c r="B528" s="44"/>
      <c r="C528" s="45" t="s">
        <v>70</v>
      </c>
      <c r="D528" s="46"/>
      <c r="E528" s="46"/>
      <c r="F528" s="45">
        <v>6</v>
      </c>
      <c r="G528" s="45" t="s">
        <v>30</v>
      </c>
      <c r="H528" s="47" t="s">
        <v>31</v>
      </c>
      <c r="I528" s="45">
        <v>1</v>
      </c>
      <c r="J528" s="48" t="s">
        <v>47</v>
      </c>
      <c r="K528" s="47" t="s">
        <v>31</v>
      </c>
      <c r="L528" s="49">
        <v>1</v>
      </c>
      <c r="M528" s="48" t="s">
        <v>48</v>
      </c>
      <c r="N528" s="50">
        <f>F528*I528*L528</f>
        <v>6</v>
      </c>
      <c r="O528" s="53">
        <v>8000000</v>
      </c>
      <c r="P528" s="51">
        <f>O528*N528</f>
        <v>48000000</v>
      </c>
      <c r="Q528" s="152"/>
    </row>
    <row r="529" spans="1:18" x14ac:dyDescent="0.25">
      <c r="A529" s="37"/>
      <c r="B529" s="44"/>
      <c r="C529" s="45" t="s">
        <v>56</v>
      </c>
      <c r="D529" s="46"/>
      <c r="E529" s="46"/>
      <c r="F529" s="45">
        <v>6</v>
      </c>
      <c r="G529" s="45" t="s">
        <v>30</v>
      </c>
      <c r="H529" s="47" t="s">
        <v>31</v>
      </c>
      <c r="I529" s="45">
        <v>3</v>
      </c>
      <c r="J529" s="48" t="s">
        <v>33</v>
      </c>
      <c r="K529" s="47" t="s">
        <v>31</v>
      </c>
      <c r="L529" s="49">
        <v>1</v>
      </c>
      <c r="M529" s="48" t="s">
        <v>48</v>
      </c>
      <c r="N529" s="50">
        <f>F529*I529*L529</f>
        <v>18</v>
      </c>
      <c r="O529" s="53">
        <v>180000</v>
      </c>
      <c r="P529" s="51">
        <f>O529*N529</f>
        <v>3240000</v>
      </c>
      <c r="Q529" s="152"/>
    </row>
    <row r="530" spans="1:18" x14ac:dyDescent="0.25">
      <c r="A530" s="37"/>
      <c r="B530" s="44"/>
      <c r="C530" s="45"/>
      <c r="D530" s="46"/>
      <c r="E530" s="46"/>
      <c r="F530" s="45"/>
      <c r="G530" s="45"/>
      <c r="H530" s="47"/>
      <c r="I530" s="45"/>
      <c r="J530" s="48"/>
      <c r="K530" s="47"/>
      <c r="L530" s="49"/>
      <c r="M530" s="48"/>
      <c r="N530" s="50"/>
      <c r="O530" s="53"/>
      <c r="P530" s="51"/>
      <c r="Q530" s="152"/>
    </row>
    <row r="531" spans="1:18" ht="18" x14ac:dyDescent="0.25">
      <c r="A531" s="37" t="s">
        <v>117</v>
      </c>
      <c r="B531" s="38" t="s">
        <v>51</v>
      </c>
      <c r="C531" s="45"/>
      <c r="D531" s="46"/>
      <c r="E531" s="46"/>
      <c r="F531" s="45"/>
      <c r="G531" s="45"/>
      <c r="H531" s="47"/>
      <c r="I531" s="45"/>
      <c r="J531" s="48"/>
      <c r="K531" s="47"/>
      <c r="L531" s="49"/>
      <c r="M531" s="48"/>
      <c r="N531" s="50"/>
      <c r="O531" s="43"/>
      <c r="P531" s="39">
        <f>P532</f>
        <v>4280000</v>
      </c>
      <c r="Q531" s="61"/>
    </row>
    <row r="532" spans="1:18" x14ac:dyDescent="0.25">
      <c r="A532" s="37">
        <v>521211</v>
      </c>
      <c r="B532" s="40" t="s">
        <v>28</v>
      </c>
      <c r="C532" s="1"/>
      <c r="D532" s="32"/>
      <c r="E532" s="32"/>
      <c r="F532" s="1"/>
      <c r="G532" s="1"/>
      <c r="H532" s="1"/>
      <c r="I532" s="1"/>
      <c r="J532" s="2"/>
      <c r="K532" s="1"/>
      <c r="L532" s="41"/>
      <c r="M532" s="36"/>
      <c r="N532" s="42"/>
      <c r="O532" s="43"/>
      <c r="P532" s="34">
        <f>SUM(P533:P536)</f>
        <v>4280000</v>
      </c>
      <c r="Q532" s="61"/>
    </row>
    <row r="533" spans="1:18" x14ac:dyDescent="0.25">
      <c r="A533" s="37"/>
      <c r="B533" s="38"/>
      <c r="C533" s="45" t="s">
        <v>37</v>
      </c>
      <c r="D533" s="46"/>
      <c r="E533" s="46"/>
      <c r="F533" s="45"/>
      <c r="G533" s="45"/>
      <c r="H533" s="47"/>
      <c r="I533" s="45">
        <v>1</v>
      </c>
      <c r="J533" s="48" t="s">
        <v>32</v>
      </c>
      <c r="K533" s="47"/>
      <c r="L533" s="49"/>
      <c r="M533" s="48"/>
      <c r="N533" s="50">
        <f>I533</f>
        <v>1</v>
      </c>
      <c r="O533" s="43">
        <v>500000</v>
      </c>
      <c r="P533" s="51">
        <f>O533*N533</f>
        <v>500000</v>
      </c>
      <c r="Q533" s="61"/>
    </row>
    <row r="534" spans="1:18" x14ac:dyDescent="0.25">
      <c r="A534" s="37"/>
      <c r="B534" s="38"/>
      <c r="C534" s="45" t="s">
        <v>38</v>
      </c>
      <c r="D534" s="46"/>
      <c r="E534" s="46"/>
      <c r="F534" s="45"/>
      <c r="G534" s="45"/>
      <c r="H534" s="47"/>
      <c r="I534" s="45">
        <v>1</v>
      </c>
      <c r="J534" s="48" t="s">
        <v>32</v>
      </c>
      <c r="K534" s="47"/>
      <c r="L534" s="49"/>
      <c r="M534" s="48"/>
      <c r="N534" s="50">
        <f t="shared" ref="N534:N535" si="45">I534</f>
        <v>1</v>
      </c>
      <c r="O534" s="43">
        <v>500000</v>
      </c>
      <c r="P534" s="51">
        <f>O534*N534</f>
        <v>500000</v>
      </c>
      <c r="Q534" s="61"/>
    </row>
    <row r="535" spans="1:18" x14ac:dyDescent="0.25">
      <c r="A535" s="37"/>
      <c r="B535" s="38"/>
      <c r="C535" s="45" t="s">
        <v>39</v>
      </c>
      <c r="D535" s="46"/>
      <c r="E535" s="46"/>
      <c r="F535" s="45"/>
      <c r="G535" s="45"/>
      <c r="H535" s="47"/>
      <c r="I535" s="45">
        <v>1</v>
      </c>
      <c r="J535" s="48" t="s">
        <v>32</v>
      </c>
      <c r="K535" s="47"/>
      <c r="L535" s="49"/>
      <c r="M535" s="48"/>
      <c r="N535" s="50">
        <f t="shared" si="45"/>
        <v>1</v>
      </c>
      <c r="O535" s="43">
        <v>2000000</v>
      </c>
      <c r="P535" s="51">
        <f>O535*N535</f>
        <v>2000000</v>
      </c>
      <c r="Q535" s="61"/>
    </row>
    <row r="536" spans="1:18" x14ac:dyDescent="0.25">
      <c r="A536" s="37"/>
      <c r="B536" s="44"/>
      <c r="C536" s="45" t="s">
        <v>29</v>
      </c>
      <c r="D536" s="46"/>
      <c r="E536" s="46"/>
      <c r="F536" s="45">
        <v>20</v>
      </c>
      <c r="G536" s="45" t="s">
        <v>30</v>
      </c>
      <c r="H536" s="47" t="s">
        <v>31</v>
      </c>
      <c r="I536" s="45">
        <v>1</v>
      </c>
      <c r="J536" s="48" t="s">
        <v>32</v>
      </c>
      <c r="K536" s="47" t="s">
        <v>31</v>
      </c>
      <c r="L536" s="49">
        <v>1</v>
      </c>
      <c r="M536" s="48" t="s">
        <v>33</v>
      </c>
      <c r="N536" s="50">
        <f>F536*I536</f>
        <v>20</v>
      </c>
      <c r="O536" s="43">
        <v>64000</v>
      </c>
      <c r="P536" s="51">
        <f>O536*N536</f>
        <v>1280000</v>
      </c>
      <c r="Q536" s="61"/>
    </row>
    <row r="537" spans="1:18" x14ac:dyDescent="0.25">
      <c r="A537" s="37"/>
      <c r="B537" s="44"/>
      <c r="C537" s="45"/>
      <c r="D537" s="46"/>
      <c r="E537" s="46"/>
      <c r="F537" s="45"/>
      <c r="G537" s="45"/>
      <c r="H537" s="47"/>
      <c r="I537" s="45"/>
      <c r="J537" s="48"/>
      <c r="K537" s="47"/>
      <c r="L537" s="49"/>
      <c r="M537" s="48"/>
      <c r="N537" s="50"/>
      <c r="O537" s="43"/>
      <c r="P537" s="51"/>
      <c r="Q537" s="96"/>
    </row>
    <row r="538" spans="1:18" ht="48.75" customHeight="1" x14ac:dyDescent="0.25">
      <c r="A538" s="108" t="s">
        <v>52</v>
      </c>
      <c r="B538" s="149" t="s">
        <v>123</v>
      </c>
      <c r="C538" s="150"/>
      <c r="D538" s="109"/>
      <c r="E538" s="109" t="s">
        <v>53</v>
      </c>
      <c r="F538" s="110"/>
      <c r="G538" s="110"/>
      <c r="H538" s="110"/>
      <c r="I538" s="117"/>
      <c r="J538" s="119"/>
      <c r="K538" s="118"/>
      <c r="L538" s="120"/>
      <c r="M538" s="119"/>
      <c r="N538" s="121"/>
      <c r="O538" s="123"/>
      <c r="P538" s="114">
        <f>P540+P547+P569+P586</f>
        <v>711260000</v>
      </c>
      <c r="Q538" s="173" t="s">
        <v>134</v>
      </c>
    </row>
    <row r="539" spans="1:18" x14ac:dyDescent="0.25">
      <c r="A539" s="31"/>
      <c r="B539" s="35"/>
      <c r="C539" s="36"/>
      <c r="D539" s="32"/>
      <c r="E539" s="32"/>
      <c r="F539" s="1"/>
      <c r="G539" s="1"/>
      <c r="H539" s="1"/>
      <c r="I539" s="45"/>
      <c r="J539" s="48"/>
      <c r="K539" s="47"/>
      <c r="L539" s="49"/>
      <c r="M539" s="48"/>
      <c r="N539" s="50"/>
      <c r="O539" s="43"/>
      <c r="P539" s="34"/>
      <c r="Q539" s="173"/>
    </row>
    <row r="540" spans="1:18" ht="18" x14ac:dyDescent="0.25">
      <c r="A540" s="37" t="s">
        <v>26</v>
      </c>
      <c r="B540" s="38" t="s">
        <v>27</v>
      </c>
      <c r="C540" s="1"/>
      <c r="D540" s="32"/>
      <c r="E540" s="32"/>
      <c r="F540" s="1"/>
      <c r="G540" s="1"/>
      <c r="H540" s="1"/>
      <c r="I540" s="1"/>
      <c r="J540" s="2"/>
      <c r="K540" s="1"/>
      <c r="L540" s="4"/>
      <c r="M540" s="2"/>
      <c r="N540" s="24"/>
      <c r="O540" s="33"/>
      <c r="P540" s="39">
        <f>P541</f>
        <v>5280000</v>
      </c>
      <c r="Q540" s="173"/>
      <c r="R540" s="82"/>
    </row>
    <row r="541" spans="1:18" x14ac:dyDescent="0.25">
      <c r="A541" s="37">
        <v>521211</v>
      </c>
      <c r="B541" s="40" t="s">
        <v>28</v>
      </c>
      <c r="C541" s="1"/>
      <c r="D541" s="32"/>
      <c r="E541" s="32"/>
      <c r="F541" s="1"/>
      <c r="G541" s="1"/>
      <c r="H541" s="1"/>
      <c r="I541" s="1"/>
      <c r="J541" s="2"/>
      <c r="K541" s="1"/>
      <c r="L541" s="41"/>
      <c r="M541" s="36"/>
      <c r="N541" s="42"/>
      <c r="O541" s="43"/>
      <c r="P541" s="34">
        <f>SUM(P542:P545)</f>
        <v>5280000</v>
      </c>
      <c r="Q541" s="173"/>
    </row>
    <row r="542" spans="1:18" x14ac:dyDescent="0.25">
      <c r="A542" s="37"/>
      <c r="B542" s="38"/>
      <c r="C542" s="45" t="s">
        <v>37</v>
      </c>
      <c r="D542" s="46"/>
      <c r="E542" s="46"/>
      <c r="F542" s="45"/>
      <c r="G542" s="45"/>
      <c r="H542" s="47"/>
      <c r="I542" s="45">
        <v>1</v>
      </c>
      <c r="J542" s="48" t="s">
        <v>32</v>
      </c>
      <c r="K542" s="47"/>
      <c r="L542" s="49"/>
      <c r="M542" s="48"/>
      <c r="N542" s="50">
        <f>I542</f>
        <v>1</v>
      </c>
      <c r="O542" s="43">
        <v>1000000</v>
      </c>
      <c r="P542" s="51">
        <f>O542*N542</f>
        <v>1000000</v>
      </c>
      <c r="Q542" s="173"/>
    </row>
    <row r="543" spans="1:18" x14ac:dyDescent="0.25">
      <c r="A543" s="37"/>
      <c r="B543" s="38"/>
      <c r="C543" s="45" t="s">
        <v>38</v>
      </c>
      <c r="D543" s="46"/>
      <c r="E543" s="46"/>
      <c r="F543" s="45"/>
      <c r="G543" s="45"/>
      <c r="H543" s="47"/>
      <c r="I543" s="45">
        <v>1</v>
      </c>
      <c r="J543" s="48" t="s">
        <v>32</v>
      </c>
      <c r="K543" s="47"/>
      <c r="L543" s="49"/>
      <c r="M543" s="48"/>
      <c r="N543" s="50">
        <f t="shared" ref="N543:N544" si="46">I543</f>
        <v>1</v>
      </c>
      <c r="O543" s="43">
        <v>1000000</v>
      </c>
      <c r="P543" s="51">
        <f>O543*N543</f>
        <v>1000000</v>
      </c>
      <c r="Q543" s="173"/>
    </row>
    <row r="544" spans="1:18" x14ac:dyDescent="0.25">
      <c r="A544" s="37"/>
      <c r="B544" s="38"/>
      <c r="C544" s="45" t="s">
        <v>39</v>
      </c>
      <c r="D544" s="46"/>
      <c r="E544" s="46"/>
      <c r="F544" s="45"/>
      <c r="G544" s="45"/>
      <c r="H544" s="47"/>
      <c r="I544" s="45">
        <v>1</v>
      </c>
      <c r="J544" s="48" t="s">
        <v>32</v>
      </c>
      <c r="K544" s="47"/>
      <c r="L544" s="49"/>
      <c r="M544" s="48"/>
      <c r="N544" s="50">
        <f t="shared" si="46"/>
        <v>1</v>
      </c>
      <c r="O544" s="43">
        <v>2000000</v>
      </c>
      <c r="P544" s="51">
        <f>O544*N544</f>
        <v>2000000</v>
      </c>
      <c r="Q544" s="173"/>
    </row>
    <row r="545" spans="1:18" x14ac:dyDescent="0.25">
      <c r="A545" s="37"/>
      <c r="B545" s="44"/>
      <c r="C545" s="45" t="s">
        <v>29</v>
      </c>
      <c r="D545" s="46"/>
      <c r="E545" s="46"/>
      <c r="F545" s="45">
        <v>20</v>
      </c>
      <c r="G545" s="45" t="s">
        <v>30</v>
      </c>
      <c r="H545" s="47" t="s">
        <v>31</v>
      </c>
      <c r="I545" s="45">
        <v>1</v>
      </c>
      <c r="J545" s="48" t="s">
        <v>32</v>
      </c>
      <c r="K545" s="47" t="s">
        <v>31</v>
      </c>
      <c r="L545" s="49">
        <v>1</v>
      </c>
      <c r="M545" s="48" t="s">
        <v>33</v>
      </c>
      <c r="N545" s="50">
        <f>F545*I545</f>
        <v>20</v>
      </c>
      <c r="O545" s="43">
        <v>64000</v>
      </c>
      <c r="P545" s="51">
        <f>O545*N545</f>
        <v>1280000</v>
      </c>
      <c r="Q545" s="173"/>
    </row>
    <row r="546" spans="1:18" ht="15.75" customHeight="1" x14ac:dyDescent="0.25">
      <c r="A546" s="37"/>
      <c r="B546" s="44"/>
      <c r="C546" s="45"/>
      <c r="D546" s="46"/>
      <c r="E546" s="46"/>
      <c r="F546" s="45"/>
      <c r="G546" s="45"/>
      <c r="H546" s="47"/>
      <c r="I546" s="45"/>
      <c r="J546" s="48"/>
      <c r="K546" s="47"/>
      <c r="L546" s="49"/>
      <c r="M546" s="48"/>
      <c r="N546" s="50"/>
      <c r="O546" s="43"/>
      <c r="P546" s="51"/>
      <c r="Q546" s="61"/>
    </row>
    <row r="547" spans="1:18" ht="18" x14ac:dyDescent="0.25">
      <c r="A547" s="37" t="s">
        <v>34</v>
      </c>
      <c r="B547" s="38" t="s">
        <v>97</v>
      </c>
      <c r="C547" s="45"/>
      <c r="D547" s="46"/>
      <c r="E547" s="46"/>
      <c r="F547" s="45"/>
      <c r="G547" s="45"/>
      <c r="H547" s="47"/>
      <c r="I547" s="45"/>
      <c r="J547" s="48"/>
      <c r="K547" s="47"/>
      <c r="L547" s="49"/>
      <c r="M547" s="48"/>
      <c r="N547" s="50"/>
      <c r="O547" s="43"/>
      <c r="P547" s="39">
        <f>P550+P554+P557+P566+P548+P552</f>
        <v>600240000</v>
      </c>
      <c r="Q547" s="90" t="s">
        <v>126</v>
      </c>
    </row>
    <row r="548" spans="1:18" x14ac:dyDescent="0.25">
      <c r="A548" s="37">
        <v>521114</v>
      </c>
      <c r="B548" s="38" t="s">
        <v>35</v>
      </c>
      <c r="C548" s="2"/>
      <c r="D548" s="24"/>
      <c r="E548" s="24"/>
      <c r="N548" s="24"/>
      <c r="O548" s="33"/>
      <c r="P548" s="34">
        <f>SUM(P549)</f>
        <v>2100000</v>
      </c>
      <c r="Q548" s="54" t="s">
        <v>108</v>
      </c>
      <c r="R548" s="82"/>
    </row>
    <row r="549" spans="1:18" x14ac:dyDescent="0.25">
      <c r="A549" s="52"/>
      <c r="B549" s="44"/>
      <c r="C549" s="45" t="s">
        <v>36</v>
      </c>
      <c r="D549" s="46"/>
      <c r="E549" s="46"/>
      <c r="F549" s="45"/>
      <c r="G549" s="45"/>
      <c r="H549" s="47"/>
      <c r="I549" s="45">
        <v>6</v>
      </c>
      <c r="J549" s="48" t="s">
        <v>32</v>
      </c>
      <c r="K549" s="47"/>
      <c r="L549" s="49"/>
      <c r="M549" s="48"/>
      <c r="N549" s="50">
        <f>I549</f>
        <v>6</v>
      </c>
      <c r="O549" s="43">
        <v>350000</v>
      </c>
      <c r="P549" s="51">
        <f>O549*N549</f>
        <v>2100000</v>
      </c>
      <c r="Q549" s="54" t="s">
        <v>109</v>
      </c>
      <c r="R549" s="82"/>
    </row>
    <row r="550" spans="1:18" x14ac:dyDescent="0.25">
      <c r="A550" s="37">
        <v>521211</v>
      </c>
      <c r="B550" s="40" t="s">
        <v>28</v>
      </c>
      <c r="C550" s="1"/>
      <c r="D550" s="32"/>
      <c r="E550" s="32"/>
      <c r="F550" s="1"/>
      <c r="G550" s="1"/>
      <c r="H550" s="1"/>
      <c r="I550" s="1"/>
      <c r="J550" s="2"/>
      <c r="K550" s="1"/>
      <c r="L550" s="41"/>
      <c r="M550" s="36"/>
      <c r="N550" s="42"/>
      <c r="O550" s="43"/>
      <c r="P550" s="34">
        <f>SUM(P551)</f>
        <v>13440000</v>
      </c>
      <c r="Q550" s="54" t="s">
        <v>110</v>
      </c>
    </row>
    <row r="551" spans="1:18" x14ac:dyDescent="0.25">
      <c r="A551" s="37"/>
      <c r="B551" s="44"/>
      <c r="C551" s="45" t="s">
        <v>29</v>
      </c>
      <c r="D551" s="46"/>
      <c r="E551" s="46"/>
      <c r="F551" s="45">
        <v>35</v>
      </c>
      <c r="G551" s="45" t="s">
        <v>30</v>
      </c>
      <c r="H551" s="47" t="s">
        <v>31</v>
      </c>
      <c r="I551" s="45">
        <v>6</v>
      </c>
      <c r="J551" s="48" t="s">
        <v>32</v>
      </c>
      <c r="K551" s="47" t="s">
        <v>31</v>
      </c>
      <c r="L551" s="49">
        <v>1</v>
      </c>
      <c r="M551" s="48" t="s">
        <v>33</v>
      </c>
      <c r="N551" s="50">
        <f>F551*I551</f>
        <v>210</v>
      </c>
      <c r="O551" s="43">
        <v>64000</v>
      </c>
      <c r="P551" s="51">
        <f>O551*N551</f>
        <v>13440000</v>
      </c>
      <c r="Q551" s="54" t="s">
        <v>111</v>
      </c>
    </row>
    <row r="552" spans="1:18" x14ac:dyDescent="0.25">
      <c r="A552" s="37">
        <v>521219</v>
      </c>
      <c r="B552" s="40" t="s">
        <v>71</v>
      </c>
      <c r="C552" s="1"/>
      <c r="D552" s="46"/>
      <c r="E552" s="46"/>
      <c r="F552" s="45"/>
      <c r="G552" s="45"/>
      <c r="H552" s="47"/>
      <c r="I552" s="45"/>
      <c r="J552" s="48"/>
      <c r="K552" s="47"/>
      <c r="L552" s="49"/>
      <c r="M552" s="48"/>
      <c r="N552" s="50"/>
      <c r="O552" s="43"/>
      <c r="P552" s="34">
        <f>SUM(P553)</f>
        <v>18000000</v>
      </c>
      <c r="Q552" s="54" t="s">
        <v>112</v>
      </c>
    </row>
    <row r="553" spans="1:18" x14ac:dyDescent="0.25">
      <c r="A553" s="37"/>
      <c r="B553" s="44"/>
      <c r="C553" s="45" t="s">
        <v>72</v>
      </c>
      <c r="D553" s="46"/>
      <c r="E553" s="46"/>
      <c r="F553" s="45">
        <v>6</v>
      </c>
      <c r="G553" s="45" t="s">
        <v>73</v>
      </c>
      <c r="H553" s="47" t="s">
        <v>31</v>
      </c>
      <c r="I553" s="45">
        <v>1</v>
      </c>
      <c r="J553" s="48" t="s">
        <v>32</v>
      </c>
      <c r="K553" s="47" t="s">
        <v>31</v>
      </c>
      <c r="L553" s="49">
        <v>1</v>
      </c>
      <c r="M553" s="48" t="s">
        <v>33</v>
      </c>
      <c r="N553" s="50">
        <f>F553*I553</f>
        <v>6</v>
      </c>
      <c r="O553" s="43">
        <v>3000000</v>
      </c>
      <c r="P553" s="51">
        <f>O553*N553</f>
        <v>18000000</v>
      </c>
      <c r="Q553" s="54" t="s">
        <v>113</v>
      </c>
    </row>
    <row r="554" spans="1:18" x14ac:dyDescent="0.25">
      <c r="A554" s="37">
        <v>522151</v>
      </c>
      <c r="B554" s="40" t="s">
        <v>40</v>
      </c>
      <c r="C554" s="1"/>
      <c r="D554" s="32"/>
      <c r="E554" s="32"/>
      <c r="F554" s="1"/>
      <c r="G554" s="1"/>
      <c r="H554" s="1"/>
      <c r="I554" s="2"/>
      <c r="J554" s="48"/>
      <c r="K554" s="47"/>
      <c r="L554" s="49"/>
      <c r="M554" s="48"/>
      <c r="N554" s="50"/>
      <c r="O554" s="53"/>
      <c r="P554" s="34">
        <f>SUM(P555:P556)</f>
        <v>88800000</v>
      </c>
      <c r="Q554" s="61"/>
    </row>
    <row r="555" spans="1:18" x14ac:dyDescent="0.25">
      <c r="A555" s="37"/>
      <c r="B555" s="44"/>
      <c r="C555" s="45" t="s">
        <v>41</v>
      </c>
      <c r="D555" s="46"/>
      <c r="E555" s="46"/>
      <c r="F555" s="45">
        <v>4</v>
      </c>
      <c r="G555" s="45" t="s">
        <v>30</v>
      </c>
      <c r="H555" s="47" t="s">
        <v>31</v>
      </c>
      <c r="I555" s="45">
        <v>2</v>
      </c>
      <c r="J555" s="48" t="s">
        <v>42</v>
      </c>
      <c r="K555" s="47" t="s">
        <v>31</v>
      </c>
      <c r="L555" s="49">
        <v>6</v>
      </c>
      <c r="M555" s="48" t="s">
        <v>32</v>
      </c>
      <c r="N555" s="50">
        <f>L555*I555*F555</f>
        <v>48</v>
      </c>
      <c r="O555" s="53">
        <v>1500000</v>
      </c>
      <c r="P555" s="54">
        <f>O555*N555</f>
        <v>72000000</v>
      </c>
      <c r="Q555" s="61"/>
    </row>
    <row r="556" spans="1:18" x14ac:dyDescent="0.25">
      <c r="A556" s="37"/>
      <c r="B556" s="44"/>
      <c r="C556" s="45" t="s">
        <v>43</v>
      </c>
      <c r="D556" s="46"/>
      <c r="E556" s="46"/>
      <c r="F556" s="45">
        <v>2</v>
      </c>
      <c r="G556" s="45" t="s">
        <v>30</v>
      </c>
      <c r="H556" s="47" t="s">
        <v>31</v>
      </c>
      <c r="I556" s="45">
        <v>2</v>
      </c>
      <c r="J556" s="48" t="s">
        <v>42</v>
      </c>
      <c r="K556" s="47" t="s">
        <v>31</v>
      </c>
      <c r="L556" s="49">
        <v>6</v>
      </c>
      <c r="M556" s="48" t="s">
        <v>32</v>
      </c>
      <c r="N556" s="50">
        <f t="shared" ref="N556" si="47">L556*I556*F556</f>
        <v>24</v>
      </c>
      <c r="O556" s="53">
        <v>700000</v>
      </c>
      <c r="P556" s="54">
        <f>O556*N556</f>
        <v>16800000</v>
      </c>
      <c r="Q556" s="61"/>
    </row>
    <row r="557" spans="1:18" x14ac:dyDescent="0.25">
      <c r="A557" s="37">
        <v>524111</v>
      </c>
      <c r="B557" s="38" t="s">
        <v>60</v>
      </c>
      <c r="C557" s="10"/>
      <c r="D557" s="64"/>
      <c r="E557" s="64"/>
      <c r="G557" s="10"/>
      <c r="H557" s="10"/>
      <c r="K557" s="11"/>
      <c r="L557" s="49"/>
      <c r="M557" s="48"/>
      <c r="N557" s="50"/>
      <c r="O557" s="53"/>
      <c r="P557" s="34">
        <f>SUM(P559:P565)</f>
        <v>467100000</v>
      </c>
      <c r="Q557" s="61"/>
    </row>
    <row r="558" spans="1:18" x14ac:dyDescent="0.25">
      <c r="A558" s="37"/>
      <c r="B558" s="38"/>
      <c r="C558" s="65" t="s">
        <v>114</v>
      </c>
      <c r="D558" s="66"/>
      <c r="E558" s="66"/>
      <c r="G558" s="10"/>
      <c r="H558" s="10"/>
      <c r="K558" s="11"/>
      <c r="L558" s="49"/>
      <c r="M558" s="48"/>
      <c r="N558" s="50"/>
      <c r="O558" s="53"/>
      <c r="P558" s="51"/>
      <c r="Q558" s="61"/>
    </row>
    <row r="559" spans="1:18" x14ac:dyDescent="0.25">
      <c r="A559" s="37"/>
      <c r="B559" s="44"/>
      <c r="C559" s="10" t="s">
        <v>74</v>
      </c>
      <c r="D559" s="64"/>
      <c r="E559" s="64"/>
      <c r="F559" s="9">
        <v>3</v>
      </c>
      <c r="G559" s="9" t="s">
        <v>30</v>
      </c>
      <c r="H559" s="10" t="s">
        <v>31</v>
      </c>
      <c r="I559" s="12">
        <v>1</v>
      </c>
      <c r="J559" s="10" t="s">
        <v>47</v>
      </c>
      <c r="K559" s="11" t="s">
        <v>31</v>
      </c>
      <c r="L559" s="12">
        <v>6</v>
      </c>
      <c r="M559" s="10" t="s">
        <v>48</v>
      </c>
      <c r="N559" s="50">
        <f>L559*I559*F559</f>
        <v>18</v>
      </c>
      <c r="O559" s="53">
        <v>8000000</v>
      </c>
      <c r="P559" s="54">
        <f>O559*N559</f>
        <v>144000000</v>
      </c>
      <c r="Q559" s="61"/>
    </row>
    <row r="560" spans="1:18" x14ac:dyDescent="0.25">
      <c r="A560" s="37"/>
      <c r="B560" s="44"/>
      <c r="C560" s="10" t="s">
        <v>62</v>
      </c>
      <c r="D560" s="64"/>
      <c r="E560" s="64"/>
      <c r="F560" s="9">
        <v>3</v>
      </c>
      <c r="G560" s="9" t="s">
        <v>30</v>
      </c>
      <c r="H560" s="10" t="s">
        <v>31</v>
      </c>
      <c r="I560" s="12">
        <v>3</v>
      </c>
      <c r="J560" s="10" t="s">
        <v>33</v>
      </c>
      <c r="K560" s="11" t="s">
        <v>31</v>
      </c>
      <c r="L560" s="12">
        <v>6</v>
      </c>
      <c r="M560" s="10" t="s">
        <v>48</v>
      </c>
      <c r="N560" s="50">
        <f>L560*I560*F560</f>
        <v>54</v>
      </c>
      <c r="O560" s="53">
        <v>454000</v>
      </c>
      <c r="P560" s="54">
        <f>O560*N560</f>
        <v>24516000</v>
      </c>
      <c r="Q560" s="61"/>
    </row>
    <row r="561" spans="1:18" x14ac:dyDescent="0.25">
      <c r="A561" s="37"/>
      <c r="B561" s="44"/>
      <c r="C561" s="45" t="s">
        <v>63</v>
      </c>
      <c r="D561" s="46"/>
      <c r="E561" s="46"/>
      <c r="F561" s="45">
        <v>3</v>
      </c>
      <c r="G561" s="45" t="s">
        <v>30</v>
      </c>
      <c r="H561" s="47" t="s">
        <v>31</v>
      </c>
      <c r="I561" s="45">
        <v>2</v>
      </c>
      <c r="J561" s="48" t="s">
        <v>33</v>
      </c>
      <c r="K561" s="47" t="s">
        <v>31</v>
      </c>
      <c r="L561" s="49">
        <v>6</v>
      </c>
      <c r="M561" s="48" t="s">
        <v>48</v>
      </c>
      <c r="N561" s="50">
        <f>L561*I561*F561</f>
        <v>36</v>
      </c>
      <c r="O561" s="53">
        <v>750000</v>
      </c>
      <c r="P561" s="54">
        <f>O561*N561</f>
        <v>27000000</v>
      </c>
      <c r="Q561" s="61"/>
    </row>
    <row r="562" spans="1:18" x14ac:dyDescent="0.25">
      <c r="A562" s="37"/>
      <c r="B562" s="44"/>
      <c r="C562" s="65" t="s">
        <v>115</v>
      </c>
      <c r="D562" s="66"/>
      <c r="E562" s="66"/>
      <c r="F562" s="45"/>
      <c r="G562" s="45"/>
      <c r="H562" s="47"/>
      <c r="I562" s="45"/>
      <c r="J562" s="48"/>
      <c r="K562" s="47"/>
      <c r="L562" s="49"/>
      <c r="M562" s="48"/>
      <c r="N562" s="50"/>
      <c r="O562" s="53"/>
      <c r="P562" s="54"/>
      <c r="Q562" s="61" t="s">
        <v>125</v>
      </c>
    </row>
    <row r="563" spans="1:18" x14ac:dyDescent="0.25">
      <c r="A563" s="37"/>
      <c r="B563" s="44"/>
      <c r="C563" s="10" t="s">
        <v>74</v>
      </c>
      <c r="D563" s="64"/>
      <c r="E563" s="64"/>
      <c r="F563" s="9">
        <v>8</v>
      </c>
      <c r="G563" s="9" t="s">
        <v>30</v>
      </c>
      <c r="H563" s="10" t="s">
        <v>31</v>
      </c>
      <c r="I563" s="12">
        <v>1</v>
      </c>
      <c r="J563" s="10" t="s">
        <v>47</v>
      </c>
      <c r="K563" s="11" t="s">
        <v>31</v>
      </c>
      <c r="L563" s="12">
        <v>6</v>
      </c>
      <c r="M563" s="10" t="s">
        <v>48</v>
      </c>
      <c r="N563" s="50">
        <f>L563*I563*F563</f>
        <v>48</v>
      </c>
      <c r="O563" s="53">
        <v>4000000</v>
      </c>
      <c r="P563" s="54">
        <f>O563*N563</f>
        <v>192000000</v>
      </c>
      <c r="Q563" s="61" t="s">
        <v>130</v>
      </c>
    </row>
    <row r="564" spans="1:18" x14ac:dyDescent="0.25">
      <c r="A564" s="37"/>
      <c r="B564" s="44"/>
      <c r="C564" s="10" t="s">
        <v>62</v>
      </c>
      <c r="D564" s="64"/>
      <c r="E564" s="64"/>
      <c r="F564" s="9">
        <v>8</v>
      </c>
      <c r="G564" s="9" t="s">
        <v>30</v>
      </c>
      <c r="H564" s="10" t="s">
        <v>31</v>
      </c>
      <c r="I564" s="12">
        <v>2</v>
      </c>
      <c r="J564" s="10" t="s">
        <v>33</v>
      </c>
      <c r="K564" s="11" t="s">
        <v>31</v>
      </c>
      <c r="L564" s="12">
        <v>6</v>
      </c>
      <c r="M564" s="10" t="s">
        <v>48</v>
      </c>
      <c r="N564" s="50">
        <f>L564*I564*F564</f>
        <v>96</v>
      </c>
      <c r="O564" s="53">
        <v>454000</v>
      </c>
      <c r="P564" s="54">
        <f>O564*N564</f>
        <v>43584000</v>
      </c>
      <c r="Q564" s="61" t="s">
        <v>128</v>
      </c>
    </row>
    <row r="565" spans="1:18" x14ac:dyDescent="0.25">
      <c r="A565" s="37"/>
      <c r="B565" s="44"/>
      <c r="C565" s="45" t="s">
        <v>63</v>
      </c>
      <c r="D565" s="46"/>
      <c r="E565" s="46"/>
      <c r="F565" s="45">
        <v>8</v>
      </c>
      <c r="G565" s="45" t="s">
        <v>30</v>
      </c>
      <c r="H565" s="47" t="s">
        <v>31</v>
      </c>
      <c r="I565" s="45">
        <v>1</v>
      </c>
      <c r="J565" s="48" t="s">
        <v>33</v>
      </c>
      <c r="K565" s="47" t="s">
        <v>31</v>
      </c>
      <c r="L565" s="49">
        <v>6</v>
      </c>
      <c r="M565" s="48" t="s">
        <v>48</v>
      </c>
      <c r="N565" s="50">
        <f>L565*I565*F565</f>
        <v>48</v>
      </c>
      <c r="O565" s="53">
        <v>750000</v>
      </c>
      <c r="P565" s="54">
        <f>O565*N565</f>
        <v>36000000</v>
      </c>
      <c r="Q565" s="61" t="s">
        <v>129</v>
      </c>
    </row>
    <row r="566" spans="1:18" x14ac:dyDescent="0.25">
      <c r="A566" s="31" t="s">
        <v>44</v>
      </c>
      <c r="B566" s="56" t="s">
        <v>45</v>
      </c>
      <c r="C566" s="57"/>
      <c r="D566" s="58"/>
      <c r="E566" s="58"/>
      <c r="F566" s="57"/>
      <c r="G566" s="57"/>
      <c r="H566" s="57"/>
      <c r="I566" s="57"/>
      <c r="J566" s="57"/>
      <c r="K566" s="57"/>
      <c r="L566" s="59"/>
      <c r="M566" s="60"/>
      <c r="N566" s="50"/>
      <c r="O566" s="61"/>
      <c r="P566" s="62">
        <f>SUM(P567)</f>
        <v>10800000</v>
      </c>
      <c r="Q566" s="61"/>
    </row>
    <row r="567" spans="1:18" x14ac:dyDescent="0.25">
      <c r="A567" s="37"/>
      <c r="B567" s="44"/>
      <c r="C567" s="45" t="s">
        <v>46</v>
      </c>
      <c r="D567" s="46"/>
      <c r="E567" s="46"/>
      <c r="F567" s="45">
        <v>12</v>
      </c>
      <c r="G567" s="45" t="s">
        <v>30</v>
      </c>
      <c r="H567" s="47" t="s">
        <v>31</v>
      </c>
      <c r="I567" s="45">
        <v>1</v>
      </c>
      <c r="J567" s="48" t="s">
        <v>47</v>
      </c>
      <c r="K567" s="47" t="s">
        <v>31</v>
      </c>
      <c r="L567" s="49">
        <v>6</v>
      </c>
      <c r="M567" s="48" t="s">
        <v>48</v>
      </c>
      <c r="N567" s="50">
        <f>F567*I567*L567</f>
        <v>72</v>
      </c>
      <c r="O567" s="53">
        <v>150000</v>
      </c>
      <c r="P567" s="51">
        <f>O567*N567</f>
        <v>10800000</v>
      </c>
      <c r="Q567" s="61"/>
    </row>
    <row r="568" spans="1:18" x14ac:dyDescent="0.25">
      <c r="A568" s="31"/>
      <c r="B568" s="35"/>
      <c r="C568" s="36"/>
      <c r="D568" s="32"/>
      <c r="E568" s="32"/>
      <c r="F568" s="1"/>
      <c r="G568" s="1"/>
      <c r="H568" s="1"/>
      <c r="I568" s="45"/>
      <c r="J568" s="48"/>
      <c r="K568" s="47"/>
      <c r="L568" s="49"/>
      <c r="M568" s="48"/>
      <c r="N568" s="50"/>
      <c r="O568" s="43"/>
      <c r="P568" s="34"/>
      <c r="Q568" s="61"/>
    </row>
    <row r="569" spans="1:18" ht="18" x14ac:dyDescent="0.25">
      <c r="A569" s="37" t="s">
        <v>49</v>
      </c>
      <c r="B569" s="38" t="s">
        <v>127</v>
      </c>
      <c r="C569" s="45"/>
      <c r="D569" s="46"/>
      <c r="E569" s="46"/>
      <c r="F569" s="45"/>
      <c r="G569" s="45"/>
      <c r="H569" s="47"/>
      <c r="I569" s="45"/>
      <c r="J569" s="48"/>
      <c r="K569" s="47"/>
      <c r="L569" s="49"/>
      <c r="M569" s="48"/>
      <c r="N569" s="50"/>
      <c r="O569" s="43"/>
      <c r="P569" s="39">
        <f>P572+P577+P580+P570</f>
        <v>101460000</v>
      </c>
      <c r="Q569" s="61"/>
    </row>
    <row r="570" spans="1:18" x14ac:dyDescent="0.25">
      <c r="A570" s="37">
        <v>521114</v>
      </c>
      <c r="B570" s="38" t="s">
        <v>35</v>
      </c>
      <c r="C570" s="2"/>
      <c r="D570" s="24"/>
      <c r="E570" s="24"/>
      <c r="N570" s="24"/>
      <c r="O570" s="33"/>
      <c r="P570" s="34">
        <f>SUM(P571)</f>
        <v>500000</v>
      </c>
      <c r="Q570" s="61"/>
      <c r="R570" s="82"/>
    </row>
    <row r="571" spans="1:18" x14ac:dyDescent="0.25">
      <c r="A571" s="52"/>
      <c r="B571" s="44"/>
      <c r="C571" s="45" t="s">
        <v>36</v>
      </c>
      <c r="D571" s="46"/>
      <c r="E571" s="46"/>
      <c r="F571" s="45"/>
      <c r="G571" s="45"/>
      <c r="H571" s="47"/>
      <c r="I571" s="45">
        <v>5</v>
      </c>
      <c r="J571" s="48" t="s">
        <v>32</v>
      </c>
      <c r="K571" s="47"/>
      <c r="L571" s="49"/>
      <c r="M571" s="48"/>
      <c r="N571" s="50">
        <f>I571</f>
        <v>5</v>
      </c>
      <c r="O571" s="43">
        <v>100000</v>
      </c>
      <c r="P571" s="51">
        <f>O571*N571</f>
        <v>500000</v>
      </c>
      <c r="Q571" s="61"/>
      <c r="R571" s="82"/>
    </row>
    <row r="572" spans="1:18" x14ac:dyDescent="0.25">
      <c r="A572" s="37">
        <v>521211</v>
      </c>
      <c r="B572" s="40" t="s">
        <v>28</v>
      </c>
      <c r="C572" s="1"/>
      <c r="D572" s="32"/>
      <c r="E572" s="32"/>
      <c r="F572" s="1"/>
      <c r="G572" s="1"/>
      <c r="H572" s="1"/>
      <c r="I572" s="1"/>
      <c r="J572" s="2"/>
      <c r="K572" s="1"/>
      <c r="L572" s="41"/>
      <c r="M572" s="36"/>
      <c r="N572" s="42"/>
      <c r="O572" s="43"/>
      <c r="P572" s="34">
        <f>SUM(P573:P576)</f>
        <v>25760000</v>
      </c>
      <c r="Q572" s="61"/>
    </row>
    <row r="573" spans="1:18" x14ac:dyDescent="0.25">
      <c r="A573" s="37"/>
      <c r="B573" s="38"/>
      <c r="C573" s="45" t="s">
        <v>37</v>
      </c>
      <c r="D573" s="46"/>
      <c r="E573" s="46"/>
      <c r="F573" s="45"/>
      <c r="G573" s="45"/>
      <c r="H573" s="47"/>
      <c r="I573" s="45">
        <v>5</v>
      </c>
      <c r="J573" s="48" t="s">
        <v>32</v>
      </c>
      <c r="K573" s="47"/>
      <c r="L573" s="49"/>
      <c r="M573" s="48"/>
      <c r="N573" s="50">
        <f>I573</f>
        <v>5</v>
      </c>
      <c r="O573" s="43">
        <v>1000000</v>
      </c>
      <c r="P573" s="51">
        <f>O573*N573</f>
        <v>5000000</v>
      </c>
      <c r="Q573" s="61"/>
    </row>
    <row r="574" spans="1:18" x14ac:dyDescent="0.25">
      <c r="A574" s="37"/>
      <c r="B574" s="38"/>
      <c r="C574" s="45" t="s">
        <v>38</v>
      </c>
      <c r="D574" s="46"/>
      <c r="E574" s="46"/>
      <c r="F574" s="45"/>
      <c r="G574" s="45"/>
      <c r="H574" s="47"/>
      <c r="I574" s="45">
        <v>5</v>
      </c>
      <c r="J574" s="48" t="s">
        <v>32</v>
      </c>
      <c r="K574" s="47"/>
      <c r="L574" s="49"/>
      <c r="M574" s="48"/>
      <c r="N574" s="50">
        <f>I574</f>
        <v>5</v>
      </c>
      <c r="O574" s="43">
        <v>1000000</v>
      </c>
      <c r="P574" s="51">
        <f>O574*N574</f>
        <v>5000000</v>
      </c>
      <c r="Q574" s="61"/>
    </row>
    <row r="575" spans="1:18" x14ac:dyDescent="0.25">
      <c r="A575" s="37"/>
      <c r="B575" s="38"/>
      <c r="C575" s="45" t="s">
        <v>39</v>
      </c>
      <c r="D575" s="46"/>
      <c r="E575" s="46"/>
      <c r="F575" s="45"/>
      <c r="G575" s="45"/>
      <c r="H575" s="47"/>
      <c r="I575" s="45">
        <v>5</v>
      </c>
      <c r="J575" s="48" t="s">
        <v>32</v>
      </c>
      <c r="K575" s="47"/>
      <c r="L575" s="49"/>
      <c r="M575" s="48"/>
      <c r="N575" s="50">
        <f>I575</f>
        <v>5</v>
      </c>
      <c r="O575" s="43">
        <v>2000000</v>
      </c>
      <c r="P575" s="51">
        <f>O575*N575</f>
        <v>10000000</v>
      </c>
      <c r="Q575" s="61"/>
    </row>
    <row r="576" spans="1:18" x14ac:dyDescent="0.25">
      <c r="A576" s="37"/>
      <c r="B576" s="44"/>
      <c r="C576" s="45" t="s">
        <v>29</v>
      </c>
      <c r="D576" s="46"/>
      <c r="E576" s="46"/>
      <c r="F576" s="45">
        <v>30</v>
      </c>
      <c r="G576" s="45" t="s">
        <v>30</v>
      </c>
      <c r="H576" s="47" t="s">
        <v>31</v>
      </c>
      <c r="I576" s="45">
        <v>3</v>
      </c>
      <c r="J576" s="48" t="s">
        <v>32</v>
      </c>
      <c r="K576" s="47" t="s">
        <v>31</v>
      </c>
      <c r="L576" s="49">
        <v>1</v>
      </c>
      <c r="M576" s="48" t="s">
        <v>33</v>
      </c>
      <c r="N576" s="50">
        <f>F576*I576</f>
        <v>90</v>
      </c>
      <c r="O576" s="43">
        <v>64000</v>
      </c>
      <c r="P576" s="51">
        <f>O576*N576</f>
        <v>5760000</v>
      </c>
      <c r="Q576" s="61"/>
    </row>
    <row r="577" spans="1:17" x14ac:dyDescent="0.25">
      <c r="A577" s="37">
        <v>522151</v>
      </c>
      <c r="B577" s="40" t="s">
        <v>40</v>
      </c>
      <c r="C577" s="1"/>
      <c r="D577" s="32"/>
      <c r="E577" s="32"/>
      <c r="F577" s="1"/>
      <c r="G577" s="1"/>
      <c r="H577" s="1"/>
      <c r="I577" s="2"/>
      <c r="J577" s="48"/>
      <c r="K577" s="47"/>
      <c r="L577" s="49"/>
      <c r="M577" s="48"/>
      <c r="N577" s="50"/>
      <c r="O577" s="53"/>
      <c r="P577" s="34">
        <f>SUM(P578:P579)</f>
        <v>35000000</v>
      </c>
      <c r="Q577" s="61"/>
    </row>
    <row r="578" spans="1:17" x14ac:dyDescent="0.25">
      <c r="A578" s="37"/>
      <c r="B578" s="44"/>
      <c r="C578" s="45" t="s">
        <v>41</v>
      </c>
      <c r="D578" s="46"/>
      <c r="E578" s="46"/>
      <c r="F578" s="45">
        <v>2</v>
      </c>
      <c r="G578" s="45" t="s">
        <v>30</v>
      </c>
      <c r="H578" s="47" t="s">
        <v>31</v>
      </c>
      <c r="I578" s="45">
        <v>2</v>
      </c>
      <c r="J578" s="48" t="s">
        <v>42</v>
      </c>
      <c r="K578" s="47" t="s">
        <v>31</v>
      </c>
      <c r="L578" s="49">
        <v>5</v>
      </c>
      <c r="M578" s="48" t="s">
        <v>32</v>
      </c>
      <c r="N578" s="50">
        <f>L578*I578*F578</f>
        <v>20</v>
      </c>
      <c r="O578" s="53">
        <v>1400000</v>
      </c>
      <c r="P578" s="54">
        <f>O578*N578</f>
        <v>28000000</v>
      </c>
      <c r="Q578" s="61"/>
    </row>
    <row r="579" spans="1:17" x14ac:dyDescent="0.25">
      <c r="A579" s="37"/>
      <c r="B579" s="44"/>
      <c r="C579" s="45" t="s">
        <v>43</v>
      </c>
      <c r="D579" s="46"/>
      <c r="E579" s="46"/>
      <c r="F579" s="45">
        <v>1</v>
      </c>
      <c r="G579" s="45" t="s">
        <v>30</v>
      </c>
      <c r="H579" s="47" t="s">
        <v>31</v>
      </c>
      <c r="I579" s="45">
        <v>2</v>
      </c>
      <c r="J579" s="48" t="s">
        <v>42</v>
      </c>
      <c r="K579" s="47" t="s">
        <v>31</v>
      </c>
      <c r="L579" s="49">
        <v>5</v>
      </c>
      <c r="M579" s="48" t="s">
        <v>32</v>
      </c>
      <c r="N579" s="50">
        <f t="shared" ref="N579" si="48">L579*I579*F579</f>
        <v>10</v>
      </c>
      <c r="O579" s="53">
        <v>700000</v>
      </c>
      <c r="P579" s="54">
        <f>O579*N579</f>
        <v>7000000</v>
      </c>
      <c r="Q579" s="61"/>
    </row>
    <row r="580" spans="1:17" x14ac:dyDescent="0.25">
      <c r="A580" s="31" t="s">
        <v>44</v>
      </c>
      <c r="B580" s="56" t="s">
        <v>45</v>
      </c>
      <c r="C580" s="57"/>
      <c r="D580" s="58"/>
      <c r="E580" s="58"/>
      <c r="F580" s="57"/>
      <c r="G580" s="57"/>
      <c r="H580" s="57"/>
      <c r="I580" s="57"/>
      <c r="J580" s="57"/>
      <c r="K580" s="57"/>
      <c r="L580" s="59"/>
      <c r="M580" s="60"/>
      <c r="N580" s="50"/>
      <c r="O580" s="61"/>
      <c r="P580" s="62">
        <f>SUM(P581:P584)</f>
        <v>40200000</v>
      </c>
      <c r="Q580" s="61"/>
    </row>
    <row r="581" spans="1:17" x14ac:dyDescent="0.25">
      <c r="A581" s="37"/>
      <c r="B581" s="44"/>
      <c r="C581" s="45" t="s">
        <v>75</v>
      </c>
      <c r="D581" s="46"/>
      <c r="E581" s="46"/>
      <c r="F581" s="45">
        <v>8</v>
      </c>
      <c r="G581" s="45" t="s">
        <v>30</v>
      </c>
      <c r="H581" s="47" t="s">
        <v>31</v>
      </c>
      <c r="I581" s="45">
        <v>1</v>
      </c>
      <c r="J581" s="48" t="s">
        <v>47</v>
      </c>
      <c r="K581" s="47" t="s">
        <v>31</v>
      </c>
      <c r="L581" s="49">
        <v>3</v>
      </c>
      <c r="M581" s="48" t="s">
        <v>48</v>
      </c>
      <c r="N581" s="50">
        <f>F581*I581*L581</f>
        <v>24</v>
      </c>
      <c r="O581" s="53">
        <v>150000</v>
      </c>
      <c r="P581" s="51">
        <f>O581*N581</f>
        <v>3600000</v>
      </c>
      <c r="Q581" s="61"/>
    </row>
    <row r="582" spans="1:17" x14ac:dyDescent="0.25">
      <c r="A582" s="37"/>
      <c r="B582" s="44"/>
      <c r="C582" s="45" t="s">
        <v>55</v>
      </c>
      <c r="D582" s="46"/>
      <c r="E582" s="46"/>
      <c r="F582" s="45">
        <v>30</v>
      </c>
      <c r="G582" s="45" t="s">
        <v>30</v>
      </c>
      <c r="H582" s="47" t="s">
        <v>31</v>
      </c>
      <c r="I582" s="45">
        <v>1</v>
      </c>
      <c r="J582" s="48" t="s">
        <v>33</v>
      </c>
      <c r="K582" s="47" t="s">
        <v>31</v>
      </c>
      <c r="L582" s="49">
        <v>2</v>
      </c>
      <c r="M582" s="48" t="s">
        <v>48</v>
      </c>
      <c r="N582" s="50">
        <f>F582*I582*L582</f>
        <v>60</v>
      </c>
      <c r="O582" s="53">
        <v>330000</v>
      </c>
      <c r="P582" s="51">
        <f>O582*N582</f>
        <v>19800000</v>
      </c>
      <c r="Q582" s="61"/>
    </row>
    <row r="583" spans="1:17" x14ac:dyDescent="0.25">
      <c r="A583" s="37"/>
      <c r="B583" s="44"/>
      <c r="C583" s="45" t="s">
        <v>46</v>
      </c>
      <c r="D583" s="46"/>
      <c r="E583" s="46"/>
      <c r="F583" s="45">
        <v>30</v>
      </c>
      <c r="G583" s="45" t="s">
        <v>30</v>
      </c>
      <c r="H583" s="47" t="s">
        <v>31</v>
      </c>
      <c r="I583" s="45">
        <v>1</v>
      </c>
      <c r="J583" s="48" t="s">
        <v>47</v>
      </c>
      <c r="K583" s="47" t="s">
        <v>31</v>
      </c>
      <c r="L583" s="49">
        <v>2</v>
      </c>
      <c r="M583" s="48" t="s">
        <v>48</v>
      </c>
      <c r="N583" s="50">
        <f>F583*I583*L583</f>
        <v>60</v>
      </c>
      <c r="O583" s="53">
        <v>150000</v>
      </c>
      <c r="P583" s="51">
        <f>O583*N583</f>
        <v>9000000</v>
      </c>
      <c r="Q583" s="61"/>
    </row>
    <row r="584" spans="1:17" x14ac:dyDescent="0.25">
      <c r="A584" s="37"/>
      <c r="B584" s="44"/>
      <c r="C584" s="45" t="s">
        <v>56</v>
      </c>
      <c r="D584" s="46"/>
      <c r="E584" s="46"/>
      <c r="F584" s="45">
        <v>30</v>
      </c>
      <c r="G584" s="45" t="s">
        <v>30</v>
      </c>
      <c r="H584" s="47" t="s">
        <v>31</v>
      </c>
      <c r="I584" s="45">
        <v>1</v>
      </c>
      <c r="J584" s="48" t="s">
        <v>33</v>
      </c>
      <c r="K584" s="47" t="s">
        <v>31</v>
      </c>
      <c r="L584" s="49">
        <v>2</v>
      </c>
      <c r="M584" s="48" t="s">
        <v>48</v>
      </c>
      <c r="N584" s="50">
        <f>F584*I584*L584</f>
        <v>60</v>
      </c>
      <c r="O584" s="53">
        <v>130000</v>
      </c>
      <c r="P584" s="51">
        <f>O584*N584</f>
        <v>7800000</v>
      </c>
      <c r="Q584" s="61"/>
    </row>
    <row r="585" spans="1:17" x14ac:dyDescent="0.25">
      <c r="A585" s="37"/>
      <c r="B585" s="44"/>
      <c r="C585" s="45"/>
      <c r="D585" s="46"/>
      <c r="E585" s="46"/>
      <c r="F585" s="45"/>
      <c r="G585" s="45"/>
      <c r="H585" s="47"/>
      <c r="I585" s="45"/>
      <c r="J585" s="48"/>
      <c r="K585" s="47"/>
      <c r="L585" s="49"/>
      <c r="M585" s="48"/>
      <c r="N585" s="50"/>
      <c r="O585" s="53"/>
      <c r="P585" s="51"/>
      <c r="Q585" s="61"/>
    </row>
    <row r="586" spans="1:17" ht="18" x14ac:dyDescent="0.25">
      <c r="A586" s="37" t="s">
        <v>50</v>
      </c>
      <c r="B586" s="38" t="s">
        <v>51</v>
      </c>
      <c r="C586" s="45"/>
      <c r="D586" s="46"/>
      <c r="E586" s="46"/>
      <c r="F586" s="45"/>
      <c r="G586" s="45"/>
      <c r="H586" s="47"/>
      <c r="I586" s="45"/>
      <c r="J586" s="48"/>
      <c r="K586" s="47"/>
      <c r="L586" s="49"/>
      <c r="M586" s="48"/>
      <c r="N586" s="50"/>
      <c r="O586" s="43"/>
      <c r="P586" s="39">
        <f>P587</f>
        <v>4280000</v>
      </c>
      <c r="Q586" s="61"/>
    </row>
    <row r="587" spans="1:17" x14ac:dyDescent="0.25">
      <c r="A587" s="37">
        <v>521211</v>
      </c>
      <c r="B587" s="40" t="s">
        <v>28</v>
      </c>
      <c r="C587" s="1"/>
      <c r="D587" s="32"/>
      <c r="E587" s="32"/>
      <c r="F587" s="1"/>
      <c r="G587" s="1"/>
      <c r="H587" s="1"/>
      <c r="I587" s="1"/>
      <c r="J587" s="2"/>
      <c r="K587" s="1"/>
      <c r="L587" s="41"/>
      <c r="M587" s="87"/>
      <c r="N587" s="42"/>
      <c r="O587" s="43"/>
      <c r="P587" s="34">
        <f>SUM(P588:P591)</f>
        <v>4280000</v>
      </c>
      <c r="Q587" s="61"/>
    </row>
    <row r="588" spans="1:17" x14ac:dyDescent="0.25">
      <c r="A588" s="37"/>
      <c r="B588" s="38"/>
      <c r="C588" s="45" t="s">
        <v>37</v>
      </c>
      <c r="D588" s="46"/>
      <c r="E588" s="46"/>
      <c r="F588" s="45"/>
      <c r="G588" s="45"/>
      <c r="H588" s="47"/>
      <c r="I588" s="45">
        <v>1</v>
      </c>
      <c r="J588" s="48" t="s">
        <v>32</v>
      </c>
      <c r="K588" s="47"/>
      <c r="L588" s="49"/>
      <c r="M588" s="48"/>
      <c r="N588" s="50">
        <f>I588</f>
        <v>1</v>
      </c>
      <c r="O588" s="43">
        <v>500000</v>
      </c>
      <c r="P588" s="51">
        <f>O588*N588</f>
        <v>500000</v>
      </c>
      <c r="Q588" s="61"/>
    </row>
    <row r="589" spans="1:17" x14ac:dyDescent="0.25">
      <c r="A589" s="37"/>
      <c r="B589" s="38"/>
      <c r="C589" s="45" t="s">
        <v>38</v>
      </c>
      <c r="D589" s="46"/>
      <c r="E589" s="46"/>
      <c r="F589" s="45"/>
      <c r="G589" s="45"/>
      <c r="H589" s="47"/>
      <c r="I589" s="45">
        <v>1</v>
      </c>
      <c r="J589" s="48" t="s">
        <v>32</v>
      </c>
      <c r="K589" s="47"/>
      <c r="L589" s="49"/>
      <c r="M589" s="48"/>
      <c r="N589" s="50">
        <f t="shared" ref="N589:N590" si="49">I589</f>
        <v>1</v>
      </c>
      <c r="O589" s="43">
        <v>500000</v>
      </c>
      <c r="P589" s="51">
        <f>O589*N589</f>
        <v>500000</v>
      </c>
      <c r="Q589" s="61"/>
    </row>
    <row r="590" spans="1:17" x14ac:dyDescent="0.25">
      <c r="A590" s="37"/>
      <c r="B590" s="38"/>
      <c r="C590" s="45" t="s">
        <v>39</v>
      </c>
      <c r="D590" s="46"/>
      <c r="E590" s="46"/>
      <c r="F590" s="45"/>
      <c r="G590" s="45"/>
      <c r="H590" s="47"/>
      <c r="I590" s="45">
        <v>1</v>
      </c>
      <c r="J590" s="48" t="s">
        <v>32</v>
      </c>
      <c r="K590" s="47"/>
      <c r="L590" s="49"/>
      <c r="M590" s="48"/>
      <c r="N590" s="50">
        <f t="shared" si="49"/>
        <v>1</v>
      </c>
      <c r="O590" s="43">
        <v>2000000</v>
      </c>
      <c r="P590" s="51">
        <f>O590*N590</f>
        <v>2000000</v>
      </c>
      <c r="Q590" s="61"/>
    </row>
    <row r="591" spans="1:17" x14ac:dyDescent="0.25">
      <c r="A591" s="37"/>
      <c r="B591" s="44"/>
      <c r="C591" s="45" t="s">
        <v>29</v>
      </c>
      <c r="D591" s="46"/>
      <c r="E591" s="46"/>
      <c r="F591" s="45">
        <v>20</v>
      </c>
      <c r="G591" s="45" t="s">
        <v>30</v>
      </c>
      <c r="H591" s="47" t="s">
        <v>31</v>
      </c>
      <c r="I591" s="45">
        <v>1</v>
      </c>
      <c r="J591" s="48" t="s">
        <v>32</v>
      </c>
      <c r="K591" s="47" t="s">
        <v>31</v>
      </c>
      <c r="L591" s="49">
        <v>1</v>
      </c>
      <c r="M591" s="48" t="s">
        <v>33</v>
      </c>
      <c r="N591" s="50">
        <f>F591*I591</f>
        <v>20</v>
      </c>
      <c r="O591" s="43">
        <v>64000</v>
      </c>
      <c r="P591" s="51">
        <f>O591*N591</f>
        <v>1280000</v>
      </c>
      <c r="Q591" s="61"/>
    </row>
    <row r="592" spans="1:17" x14ac:dyDescent="0.25">
      <c r="A592" s="37"/>
      <c r="B592" s="44"/>
      <c r="C592" s="45"/>
      <c r="D592" s="46"/>
      <c r="E592" s="46"/>
      <c r="F592" s="45"/>
      <c r="G592" s="45"/>
      <c r="H592" s="47"/>
      <c r="I592" s="45"/>
      <c r="J592" s="48"/>
      <c r="K592" s="47"/>
      <c r="L592" s="49"/>
      <c r="M592" s="48"/>
      <c r="N592" s="50"/>
      <c r="O592" s="53"/>
      <c r="P592" s="51"/>
      <c r="Q592" s="61"/>
    </row>
    <row r="593" spans="1:18" ht="62.25" customHeight="1" x14ac:dyDescent="0.25">
      <c r="A593" s="108" t="s">
        <v>57</v>
      </c>
      <c r="B593" s="149" t="s">
        <v>176</v>
      </c>
      <c r="C593" s="150"/>
      <c r="D593" s="109"/>
      <c r="E593" s="109" t="s">
        <v>53</v>
      </c>
      <c r="F593" s="110"/>
      <c r="G593" s="110"/>
      <c r="H593" s="110"/>
      <c r="I593" s="110"/>
      <c r="J593" s="111"/>
      <c r="K593" s="110"/>
      <c r="L593" s="112"/>
      <c r="M593" s="111"/>
      <c r="N593" s="97"/>
      <c r="O593" s="113"/>
      <c r="P593" s="114">
        <f>P595+P602+P635+P616</f>
        <v>279040000</v>
      </c>
      <c r="Q593" s="152" t="s">
        <v>133</v>
      </c>
      <c r="R593" s="82"/>
    </row>
    <row r="594" spans="1:18" x14ac:dyDescent="0.25">
      <c r="A594" s="31"/>
      <c r="B594" s="94"/>
      <c r="C594" s="95"/>
      <c r="D594" s="32"/>
      <c r="E594" s="32"/>
      <c r="F594" s="1"/>
      <c r="G594" s="1"/>
      <c r="H594" s="1"/>
      <c r="I594" s="1"/>
      <c r="J594" s="2"/>
      <c r="K594" s="1"/>
      <c r="L594" s="4"/>
      <c r="M594" s="2"/>
      <c r="N594" s="24"/>
      <c r="O594" s="33"/>
      <c r="P594" s="34"/>
      <c r="Q594" s="152"/>
      <c r="R594" s="82"/>
    </row>
    <row r="595" spans="1:18" ht="18" x14ac:dyDescent="0.25">
      <c r="A595" s="37" t="s">
        <v>26</v>
      </c>
      <c r="B595" s="38" t="s">
        <v>27</v>
      </c>
      <c r="C595" s="1"/>
      <c r="D595" s="32"/>
      <c r="E595" s="32"/>
      <c r="F595" s="1"/>
      <c r="G595" s="1"/>
      <c r="H595" s="1"/>
      <c r="I595" s="1"/>
      <c r="J595" s="2"/>
      <c r="K595" s="1"/>
      <c r="L595" s="4"/>
      <c r="M595" s="2"/>
      <c r="N595" s="24"/>
      <c r="O595" s="33"/>
      <c r="P595" s="39">
        <f>P596</f>
        <v>5280000</v>
      </c>
      <c r="Q595" s="152"/>
      <c r="R595" s="82"/>
    </row>
    <row r="596" spans="1:18" x14ac:dyDescent="0.25">
      <c r="A596" s="37">
        <v>521211</v>
      </c>
      <c r="B596" s="40" t="s">
        <v>28</v>
      </c>
      <c r="C596" s="1"/>
      <c r="D596" s="32"/>
      <c r="E596" s="32"/>
      <c r="F596" s="1"/>
      <c r="G596" s="1"/>
      <c r="H596" s="1"/>
      <c r="I596" s="1"/>
      <c r="J596" s="2"/>
      <c r="K596" s="1"/>
      <c r="L596" s="41"/>
      <c r="M596" s="95"/>
      <c r="N596" s="42"/>
      <c r="O596" s="43"/>
      <c r="P596" s="34">
        <f>SUM(P597:P600)</f>
        <v>5280000</v>
      </c>
      <c r="Q596" s="152"/>
    </row>
    <row r="597" spans="1:18" x14ac:dyDescent="0.25">
      <c r="A597" s="37"/>
      <c r="B597" s="38"/>
      <c r="C597" s="45" t="s">
        <v>37</v>
      </c>
      <c r="D597" s="46"/>
      <c r="E597" s="46"/>
      <c r="F597" s="45"/>
      <c r="G597" s="45"/>
      <c r="H597" s="47"/>
      <c r="I597" s="45">
        <v>1</v>
      </c>
      <c r="J597" s="48" t="s">
        <v>32</v>
      </c>
      <c r="K597" s="47"/>
      <c r="L597" s="49"/>
      <c r="M597" s="48"/>
      <c r="N597" s="50">
        <f>I597</f>
        <v>1</v>
      </c>
      <c r="O597" s="43">
        <v>1000000</v>
      </c>
      <c r="P597" s="51">
        <f>O597*N597</f>
        <v>1000000</v>
      </c>
      <c r="Q597" s="152"/>
    </row>
    <row r="598" spans="1:18" x14ac:dyDescent="0.25">
      <c r="A598" s="37"/>
      <c r="B598" s="38"/>
      <c r="C598" s="45" t="s">
        <v>38</v>
      </c>
      <c r="D598" s="46"/>
      <c r="E598" s="46"/>
      <c r="F598" s="45"/>
      <c r="G598" s="45"/>
      <c r="H598" s="47"/>
      <c r="I598" s="45">
        <v>1</v>
      </c>
      <c r="J598" s="48" t="s">
        <v>32</v>
      </c>
      <c r="K598" s="47"/>
      <c r="L598" s="49"/>
      <c r="M598" s="48"/>
      <c r="N598" s="50">
        <f t="shared" ref="N598:N599" si="50">I598</f>
        <v>1</v>
      </c>
      <c r="O598" s="43">
        <v>1000000</v>
      </c>
      <c r="P598" s="51">
        <f>O598*N598</f>
        <v>1000000</v>
      </c>
      <c r="Q598" s="152"/>
    </row>
    <row r="599" spans="1:18" x14ac:dyDescent="0.25">
      <c r="A599" s="37"/>
      <c r="B599" s="38"/>
      <c r="C599" s="45" t="s">
        <v>39</v>
      </c>
      <c r="D599" s="46"/>
      <c r="E599" s="46"/>
      <c r="F599" s="45"/>
      <c r="G599" s="45"/>
      <c r="H599" s="47"/>
      <c r="I599" s="45">
        <v>1</v>
      </c>
      <c r="J599" s="48" t="s">
        <v>32</v>
      </c>
      <c r="K599" s="47"/>
      <c r="L599" s="49"/>
      <c r="M599" s="48"/>
      <c r="N599" s="50">
        <f t="shared" si="50"/>
        <v>1</v>
      </c>
      <c r="O599" s="43">
        <v>2000000</v>
      </c>
      <c r="P599" s="51">
        <f>O599*N599</f>
        <v>2000000</v>
      </c>
      <c r="Q599" s="152"/>
    </row>
    <row r="600" spans="1:18" x14ac:dyDescent="0.25">
      <c r="A600" s="37"/>
      <c r="B600" s="44"/>
      <c r="C600" s="45" t="s">
        <v>29</v>
      </c>
      <c r="D600" s="46"/>
      <c r="E600" s="46"/>
      <c r="F600" s="45">
        <v>20</v>
      </c>
      <c r="G600" s="45" t="s">
        <v>30</v>
      </c>
      <c r="H600" s="47" t="s">
        <v>31</v>
      </c>
      <c r="I600" s="45">
        <v>1</v>
      </c>
      <c r="J600" s="48" t="s">
        <v>32</v>
      </c>
      <c r="K600" s="47" t="s">
        <v>31</v>
      </c>
      <c r="L600" s="49">
        <v>1</v>
      </c>
      <c r="M600" s="48" t="s">
        <v>33</v>
      </c>
      <c r="N600" s="50">
        <f>F600*I600</f>
        <v>20</v>
      </c>
      <c r="O600" s="43">
        <v>64000</v>
      </c>
      <c r="P600" s="51">
        <f>O600*N600</f>
        <v>1280000</v>
      </c>
      <c r="Q600" s="152"/>
    </row>
    <row r="601" spans="1:18" ht="15.75" customHeight="1" x14ac:dyDescent="0.25">
      <c r="A601" s="37"/>
      <c r="B601" s="44"/>
      <c r="C601" s="45"/>
      <c r="D601" s="46"/>
      <c r="E601" s="46"/>
      <c r="F601" s="45"/>
      <c r="G601" s="45"/>
      <c r="H601" s="47"/>
      <c r="I601" s="45"/>
      <c r="J601" s="48"/>
      <c r="K601" s="47"/>
      <c r="L601" s="49"/>
      <c r="M601" s="48"/>
      <c r="N601" s="50"/>
      <c r="O601" s="43"/>
      <c r="P601" s="51"/>
      <c r="Q601" s="107"/>
    </row>
    <row r="602" spans="1:18" ht="18" x14ac:dyDescent="0.25">
      <c r="A602" s="37" t="s">
        <v>34</v>
      </c>
      <c r="B602" s="38" t="s">
        <v>54</v>
      </c>
      <c r="C602" s="2"/>
      <c r="D602" s="63"/>
      <c r="E602" s="63"/>
      <c r="F602" s="2"/>
      <c r="G602" s="2"/>
      <c r="H602" s="2"/>
      <c r="I602" s="1"/>
      <c r="J602" s="2"/>
      <c r="K602" s="1"/>
      <c r="L602" s="41"/>
      <c r="M602" s="95"/>
      <c r="N602" s="42"/>
      <c r="O602" s="43"/>
      <c r="P602" s="39">
        <f>P605+P609+P612+P603</f>
        <v>107550000</v>
      </c>
      <c r="Q602" s="107"/>
    </row>
    <row r="603" spans="1:18" x14ac:dyDescent="0.25">
      <c r="A603" s="37">
        <v>521114</v>
      </c>
      <c r="B603" s="38" t="s">
        <v>35</v>
      </c>
      <c r="C603" s="2"/>
      <c r="D603" s="24"/>
      <c r="E603" s="24"/>
      <c r="N603" s="24"/>
      <c r="O603" s="33"/>
      <c r="P603" s="34">
        <f>SUM(P604)</f>
        <v>750000</v>
      </c>
      <c r="Q603" s="107"/>
      <c r="R603" s="82"/>
    </row>
    <row r="604" spans="1:18" x14ac:dyDescent="0.25">
      <c r="A604" s="52"/>
      <c r="B604" s="44"/>
      <c r="C604" s="45" t="s">
        <v>36</v>
      </c>
      <c r="D604" s="46"/>
      <c r="E604" s="46"/>
      <c r="F604" s="45"/>
      <c r="G604" s="45"/>
      <c r="H604" s="47"/>
      <c r="I604" s="45">
        <v>3</v>
      </c>
      <c r="J604" s="48" t="s">
        <v>32</v>
      </c>
      <c r="K604" s="47"/>
      <c r="L604" s="49"/>
      <c r="M604" s="48"/>
      <c r="N604" s="50">
        <f>I604</f>
        <v>3</v>
      </c>
      <c r="O604" s="43">
        <v>250000</v>
      </c>
      <c r="P604" s="51">
        <f>O604*N604</f>
        <v>750000</v>
      </c>
      <c r="Q604" s="107"/>
      <c r="R604" s="82"/>
    </row>
    <row r="605" spans="1:18" x14ac:dyDescent="0.25">
      <c r="A605" s="37">
        <v>521211</v>
      </c>
      <c r="B605" s="40" t="s">
        <v>28</v>
      </c>
      <c r="C605" s="1"/>
      <c r="D605" s="32"/>
      <c r="E605" s="32"/>
      <c r="F605" s="1"/>
      <c r="G605" s="1"/>
      <c r="H605" s="1"/>
      <c r="I605" s="1"/>
      <c r="J605" s="2"/>
      <c r="K605" s="1"/>
      <c r="L605" s="41"/>
      <c r="M605" s="95"/>
      <c r="N605" s="42"/>
      <c r="O605" s="43"/>
      <c r="P605" s="34">
        <f>SUM(P606:P608)</f>
        <v>12000000</v>
      </c>
      <c r="Q605" s="107"/>
    </row>
    <row r="606" spans="1:18" x14ac:dyDescent="0.25">
      <c r="A606" s="37"/>
      <c r="B606" s="38"/>
      <c r="C606" s="45" t="s">
        <v>37</v>
      </c>
      <c r="D606" s="46"/>
      <c r="E606" s="46"/>
      <c r="F606" s="45"/>
      <c r="G606" s="45"/>
      <c r="H606" s="47"/>
      <c r="I606" s="45">
        <v>3</v>
      </c>
      <c r="J606" s="48" t="s">
        <v>32</v>
      </c>
      <c r="K606" s="47"/>
      <c r="L606" s="49"/>
      <c r="M606" s="48"/>
      <c r="N606" s="50">
        <f>I606</f>
        <v>3</v>
      </c>
      <c r="O606" s="43">
        <v>1000000</v>
      </c>
      <c r="P606" s="51">
        <f>O606*N606</f>
        <v>3000000</v>
      </c>
      <c r="Q606" s="107"/>
    </row>
    <row r="607" spans="1:18" x14ac:dyDescent="0.25">
      <c r="A607" s="37"/>
      <c r="B607" s="38"/>
      <c r="C607" s="45" t="s">
        <v>38</v>
      </c>
      <c r="D607" s="46"/>
      <c r="E607" s="46"/>
      <c r="F607" s="45"/>
      <c r="G607" s="45"/>
      <c r="H607" s="47"/>
      <c r="I607" s="45">
        <v>3</v>
      </c>
      <c r="J607" s="48" t="s">
        <v>32</v>
      </c>
      <c r="K607" s="47"/>
      <c r="L607" s="49"/>
      <c r="M607" s="48"/>
      <c r="N607" s="50">
        <f t="shared" ref="N607:N608" si="51">I607</f>
        <v>3</v>
      </c>
      <c r="O607" s="43">
        <v>1000000</v>
      </c>
      <c r="P607" s="51">
        <f>O607*N607</f>
        <v>3000000</v>
      </c>
      <c r="Q607" s="107"/>
    </row>
    <row r="608" spans="1:18" x14ac:dyDescent="0.25">
      <c r="A608" s="37"/>
      <c r="B608" s="38"/>
      <c r="C608" s="45" t="s">
        <v>39</v>
      </c>
      <c r="D608" s="46"/>
      <c r="E608" s="46"/>
      <c r="F608" s="45"/>
      <c r="G608" s="45"/>
      <c r="H608" s="47"/>
      <c r="I608" s="45">
        <v>3</v>
      </c>
      <c r="J608" s="48" t="s">
        <v>32</v>
      </c>
      <c r="K608" s="47"/>
      <c r="L608" s="49"/>
      <c r="M608" s="48"/>
      <c r="N608" s="50">
        <f t="shared" si="51"/>
        <v>3</v>
      </c>
      <c r="O608" s="43">
        <v>2000000</v>
      </c>
      <c r="P608" s="51">
        <f>O608*N608</f>
        <v>6000000</v>
      </c>
      <c r="Q608" s="107"/>
    </row>
    <row r="609" spans="1:18" x14ac:dyDescent="0.25">
      <c r="A609" s="37">
        <v>522151</v>
      </c>
      <c r="B609" s="40" t="s">
        <v>40</v>
      </c>
      <c r="C609" s="1"/>
      <c r="D609" s="32"/>
      <c r="E609" s="32"/>
      <c r="F609" s="1"/>
      <c r="G609" s="1"/>
      <c r="H609" s="1"/>
      <c r="I609" s="2"/>
      <c r="J609" s="48"/>
      <c r="K609" s="47"/>
      <c r="L609" s="49"/>
      <c r="M609" s="48"/>
      <c r="N609" s="50"/>
      <c r="O609" s="53"/>
      <c r="P609" s="34">
        <f>SUM(P610:P611)</f>
        <v>44400000</v>
      </c>
      <c r="Q609" s="107"/>
    </row>
    <row r="610" spans="1:18" x14ac:dyDescent="0.25">
      <c r="A610" s="37"/>
      <c r="B610" s="44"/>
      <c r="C610" s="45" t="s">
        <v>41</v>
      </c>
      <c r="D610" s="46"/>
      <c r="E610" s="46"/>
      <c r="F610" s="45">
        <v>4</v>
      </c>
      <c r="G610" s="45" t="s">
        <v>30</v>
      </c>
      <c r="H610" s="47" t="s">
        <v>31</v>
      </c>
      <c r="I610" s="45">
        <v>1</v>
      </c>
      <c r="J610" s="48" t="s">
        <v>42</v>
      </c>
      <c r="K610" s="47" t="s">
        <v>31</v>
      </c>
      <c r="L610" s="49">
        <v>6</v>
      </c>
      <c r="M610" s="48" t="s">
        <v>32</v>
      </c>
      <c r="N610" s="50">
        <f>L610*I610*F610</f>
        <v>24</v>
      </c>
      <c r="O610" s="53">
        <v>1500000</v>
      </c>
      <c r="P610" s="54">
        <f>O610*N610</f>
        <v>36000000</v>
      </c>
      <c r="Q610" s="107"/>
    </row>
    <row r="611" spans="1:18" x14ac:dyDescent="0.25">
      <c r="A611" s="37"/>
      <c r="B611" s="44"/>
      <c r="C611" s="45" t="s">
        <v>43</v>
      </c>
      <c r="D611" s="46"/>
      <c r="E611" s="46"/>
      <c r="F611" s="45">
        <v>2</v>
      </c>
      <c r="G611" s="45" t="s">
        <v>30</v>
      </c>
      <c r="H611" s="47" t="s">
        <v>31</v>
      </c>
      <c r="I611" s="45">
        <v>1</v>
      </c>
      <c r="J611" s="48" t="s">
        <v>42</v>
      </c>
      <c r="K611" s="47" t="s">
        <v>31</v>
      </c>
      <c r="L611" s="49">
        <v>6</v>
      </c>
      <c r="M611" s="48" t="s">
        <v>32</v>
      </c>
      <c r="N611" s="50">
        <f t="shared" ref="N611" si="52">L611*I611*F611</f>
        <v>12</v>
      </c>
      <c r="O611" s="53">
        <v>700000</v>
      </c>
      <c r="P611" s="54">
        <f>O611*N611</f>
        <v>8400000</v>
      </c>
      <c r="Q611" s="107"/>
    </row>
    <row r="612" spans="1:18" x14ac:dyDescent="0.25">
      <c r="A612" s="31" t="s">
        <v>44</v>
      </c>
      <c r="B612" s="56" t="s">
        <v>45</v>
      </c>
      <c r="C612" s="57"/>
      <c r="D612" s="58"/>
      <c r="E612" s="58"/>
      <c r="F612" s="57"/>
      <c r="G612" s="57"/>
      <c r="H612" s="57"/>
      <c r="I612" s="57"/>
      <c r="J612" s="57"/>
      <c r="K612" s="57"/>
      <c r="L612" s="59"/>
      <c r="M612" s="60"/>
      <c r="N612" s="50"/>
      <c r="O612" s="107"/>
      <c r="P612" s="62">
        <f>SUM(P613:P614)</f>
        <v>50400000</v>
      </c>
      <c r="Q612" s="107"/>
    </row>
    <row r="613" spans="1:18" x14ac:dyDescent="0.25">
      <c r="A613" s="37"/>
      <c r="B613" s="44"/>
      <c r="C613" s="45" t="s">
        <v>164</v>
      </c>
      <c r="D613" s="46"/>
      <c r="E613" s="46"/>
      <c r="F613" s="45">
        <v>6</v>
      </c>
      <c r="G613" s="45" t="s">
        <v>30</v>
      </c>
      <c r="H613" s="47" t="s">
        <v>31</v>
      </c>
      <c r="I613" s="45">
        <v>1</v>
      </c>
      <c r="J613" s="48" t="s">
        <v>47</v>
      </c>
      <c r="K613" s="47" t="s">
        <v>31</v>
      </c>
      <c r="L613" s="49">
        <v>6</v>
      </c>
      <c r="M613" s="48" t="s">
        <v>48</v>
      </c>
      <c r="N613" s="50">
        <f>F613*I613*L613</f>
        <v>36</v>
      </c>
      <c r="O613" s="53">
        <v>150000</v>
      </c>
      <c r="P613" s="51">
        <f>O613*N613</f>
        <v>5400000</v>
      </c>
      <c r="Q613" s="107"/>
    </row>
    <row r="614" spans="1:18" x14ac:dyDescent="0.25">
      <c r="A614" s="37"/>
      <c r="B614" s="44"/>
      <c r="C614" s="45" t="s">
        <v>165</v>
      </c>
      <c r="D614" s="46"/>
      <c r="E614" s="46"/>
      <c r="F614" s="45">
        <v>25</v>
      </c>
      <c r="G614" s="45" t="s">
        <v>30</v>
      </c>
      <c r="H614" s="47" t="s">
        <v>31</v>
      </c>
      <c r="I614" s="45">
        <v>1</v>
      </c>
      <c r="J614" s="48" t="s">
        <v>33</v>
      </c>
      <c r="K614" s="47" t="s">
        <v>31</v>
      </c>
      <c r="L614" s="49">
        <v>6</v>
      </c>
      <c r="M614" s="48" t="s">
        <v>48</v>
      </c>
      <c r="N614" s="50">
        <f>F614*I614*L614</f>
        <v>150</v>
      </c>
      <c r="O614" s="53">
        <v>300000</v>
      </c>
      <c r="P614" s="51">
        <f>O614*N614</f>
        <v>45000000</v>
      </c>
      <c r="Q614" s="107"/>
    </row>
    <row r="615" spans="1:18" x14ac:dyDescent="0.25">
      <c r="A615" s="37"/>
      <c r="B615" s="44"/>
      <c r="C615" s="45"/>
      <c r="D615" s="46"/>
      <c r="E615" s="46"/>
      <c r="F615" s="45"/>
      <c r="G615" s="45"/>
      <c r="H615" s="47"/>
      <c r="I615" s="45"/>
      <c r="J615" s="48"/>
      <c r="K615" s="47"/>
      <c r="L615" s="49"/>
      <c r="M615" s="48"/>
      <c r="N615" s="50"/>
      <c r="O615" s="53"/>
      <c r="P615" s="51"/>
      <c r="Q615" s="107"/>
    </row>
    <row r="616" spans="1:18" ht="18" x14ac:dyDescent="0.25">
      <c r="A616" s="37" t="s">
        <v>49</v>
      </c>
      <c r="B616" s="38" t="s">
        <v>95</v>
      </c>
      <c r="C616" s="45"/>
      <c r="D616" s="46"/>
      <c r="E616" s="46"/>
      <c r="F616" s="45"/>
      <c r="G616" s="45"/>
      <c r="H616" s="47"/>
      <c r="I616" s="45"/>
      <c r="J616" s="48"/>
      <c r="K616" s="47"/>
      <c r="L616" s="49"/>
      <c r="M616" s="48"/>
      <c r="N616" s="50"/>
      <c r="O616" s="43"/>
      <c r="P616" s="39">
        <f>P619+P623+P626+P617+P630</f>
        <v>161930000</v>
      </c>
      <c r="Q616" s="107"/>
    </row>
    <row r="617" spans="1:18" x14ac:dyDescent="0.25">
      <c r="A617" s="37">
        <v>521114</v>
      </c>
      <c r="B617" s="38" t="s">
        <v>35</v>
      </c>
      <c r="C617" s="2"/>
      <c r="D617" s="24"/>
      <c r="E617" s="24"/>
      <c r="N617" s="24"/>
      <c r="O617" s="33"/>
      <c r="P617" s="34">
        <f>SUM(P618)</f>
        <v>250000</v>
      </c>
      <c r="Q617" s="107"/>
      <c r="R617" s="82"/>
    </row>
    <row r="618" spans="1:18" x14ac:dyDescent="0.25">
      <c r="A618" s="52"/>
      <c r="B618" s="44"/>
      <c r="C618" s="45" t="s">
        <v>36</v>
      </c>
      <c r="D618" s="46"/>
      <c r="E618" s="46"/>
      <c r="F618" s="45"/>
      <c r="G618" s="45"/>
      <c r="H618" s="47"/>
      <c r="I618" s="45">
        <v>1</v>
      </c>
      <c r="J618" s="48" t="s">
        <v>32</v>
      </c>
      <c r="K618" s="47"/>
      <c r="L618" s="49"/>
      <c r="M618" s="48"/>
      <c r="N618" s="50">
        <f>I618</f>
        <v>1</v>
      </c>
      <c r="O618" s="43">
        <v>250000</v>
      </c>
      <c r="P618" s="51">
        <f>O618*N618</f>
        <v>250000</v>
      </c>
      <c r="Q618" s="107"/>
      <c r="R618" s="82"/>
    </row>
    <row r="619" spans="1:18" x14ac:dyDescent="0.25">
      <c r="A619" s="37">
        <v>521211</v>
      </c>
      <c r="B619" s="40" t="s">
        <v>28</v>
      </c>
      <c r="C619" s="1"/>
      <c r="D619" s="32"/>
      <c r="E619" s="32"/>
      <c r="F619" s="1"/>
      <c r="G619" s="1"/>
      <c r="H619" s="1"/>
      <c r="I619" s="1"/>
      <c r="J619" s="2"/>
      <c r="K619" s="1"/>
      <c r="L619" s="41"/>
      <c r="M619" s="95"/>
      <c r="N619" s="42"/>
      <c r="O619" s="43"/>
      <c r="P619" s="34">
        <f>SUM(P620:P622)</f>
        <v>4500000</v>
      </c>
      <c r="Q619" s="107"/>
    </row>
    <row r="620" spans="1:18" x14ac:dyDescent="0.25">
      <c r="A620" s="37"/>
      <c r="B620" s="38"/>
      <c r="C620" s="45" t="s">
        <v>37</v>
      </c>
      <c r="D620" s="46"/>
      <c r="E620" s="46"/>
      <c r="F620" s="45"/>
      <c r="G620" s="45"/>
      <c r="H620" s="47"/>
      <c r="I620" s="45">
        <v>1</v>
      </c>
      <c r="J620" s="48" t="s">
        <v>32</v>
      </c>
      <c r="K620" s="47"/>
      <c r="L620" s="49"/>
      <c r="M620" s="48"/>
      <c r="N620" s="50">
        <f>I620</f>
        <v>1</v>
      </c>
      <c r="O620" s="43">
        <v>1000000</v>
      </c>
      <c r="P620" s="51">
        <f>O620*N620</f>
        <v>1000000</v>
      </c>
      <c r="Q620" s="107"/>
    </row>
    <row r="621" spans="1:18" x14ac:dyDescent="0.25">
      <c r="A621" s="37"/>
      <c r="B621" s="38"/>
      <c r="C621" s="45" t="s">
        <v>38</v>
      </c>
      <c r="D621" s="46"/>
      <c r="E621" s="46"/>
      <c r="F621" s="45"/>
      <c r="G621" s="45"/>
      <c r="H621" s="47"/>
      <c r="I621" s="45">
        <v>1</v>
      </c>
      <c r="J621" s="48" t="s">
        <v>32</v>
      </c>
      <c r="K621" s="47"/>
      <c r="L621" s="49"/>
      <c r="M621" s="48"/>
      <c r="N621" s="50">
        <f t="shared" ref="N621:N622" si="53">I621</f>
        <v>1</v>
      </c>
      <c r="O621" s="43">
        <v>1000000</v>
      </c>
      <c r="P621" s="51">
        <f>O621*N621</f>
        <v>1000000</v>
      </c>
      <c r="Q621" s="107"/>
    </row>
    <row r="622" spans="1:18" x14ac:dyDescent="0.25">
      <c r="A622" s="37"/>
      <c r="B622" s="38"/>
      <c r="C622" s="45" t="s">
        <v>39</v>
      </c>
      <c r="D622" s="46"/>
      <c r="E622" s="46"/>
      <c r="F622" s="45"/>
      <c r="G622" s="45"/>
      <c r="H622" s="47"/>
      <c r="I622" s="45">
        <v>1</v>
      </c>
      <c r="J622" s="48" t="s">
        <v>32</v>
      </c>
      <c r="K622" s="47"/>
      <c r="L622" s="49"/>
      <c r="M622" s="48"/>
      <c r="N622" s="50">
        <f t="shared" si="53"/>
        <v>1</v>
      </c>
      <c r="O622" s="43">
        <v>2500000</v>
      </c>
      <c r="P622" s="51">
        <f>O622*N622</f>
        <v>2500000</v>
      </c>
      <c r="Q622" s="107"/>
    </row>
    <row r="623" spans="1:18" x14ac:dyDescent="0.25">
      <c r="A623" s="37">
        <v>522151</v>
      </c>
      <c r="B623" s="40" t="s">
        <v>40</v>
      </c>
      <c r="C623" s="1"/>
      <c r="D623" s="32"/>
      <c r="E623" s="32"/>
      <c r="F623" s="1"/>
      <c r="G623" s="1"/>
      <c r="H623" s="1"/>
      <c r="I623" s="2"/>
      <c r="J623" s="48"/>
      <c r="K623" s="47"/>
      <c r="L623" s="49"/>
      <c r="M623" s="48"/>
      <c r="N623" s="50"/>
      <c r="O623" s="53"/>
      <c r="P623" s="34">
        <f>SUM(P624:P625)</f>
        <v>20800000</v>
      </c>
      <c r="Q623" s="107"/>
    </row>
    <row r="624" spans="1:18" x14ac:dyDescent="0.25">
      <c r="A624" s="37"/>
      <c r="B624" s="44"/>
      <c r="C624" s="45" t="s">
        <v>41</v>
      </c>
      <c r="D624" s="46"/>
      <c r="E624" s="46"/>
      <c r="F624" s="45">
        <v>6</v>
      </c>
      <c r="G624" s="45" t="s">
        <v>30</v>
      </c>
      <c r="H624" s="47" t="s">
        <v>31</v>
      </c>
      <c r="I624" s="45">
        <v>2</v>
      </c>
      <c r="J624" s="48" t="s">
        <v>42</v>
      </c>
      <c r="K624" s="47" t="s">
        <v>31</v>
      </c>
      <c r="L624" s="49">
        <v>1</v>
      </c>
      <c r="M624" s="48" t="s">
        <v>32</v>
      </c>
      <c r="N624" s="50">
        <f t="shared" ref="N624:N625" si="54">L624*I624*F624</f>
        <v>12</v>
      </c>
      <c r="O624" s="53">
        <v>1500000</v>
      </c>
      <c r="P624" s="54">
        <f>O624*N624</f>
        <v>18000000</v>
      </c>
      <c r="Q624" s="107"/>
    </row>
    <row r="625" spans="1:17" x14ac:dyDescent="0.25">
      <c r="A625" s="37"/>
      <c r="B625" s="44"/>
      <c r="C625" s="45" t="s">
        <v>43</v>
      </c>
      <c r="D625" s="46"/>
      <c r="E625" s="46"/>
      <c r="F625" s="45">
        <v>2</v>
      </c>
      <c r="G625" s="45" t="s">
        <v>30</v>
      </c>
      <c r="H625" s="47" t="s">
        <v>31</v>
      </c>
      <c r="I625" s="45">
        <v>2</v>
      </c>
      <c r="J625" s="48" t="s">
        <v>42</v>
      </c>
      <c r="K625" s="47" t="s">
        <v>31</v>
      </c>
      <c r="L625" s="49">
        <v>1</v>
      </c>
      <c r="M625" s="48" t="s">
        <v>32</v>
      </c>
      <c r="N625" s="50">
        <f t="shared" si="54"/>
        <v>4</v>
      </c>
      <c r="O625" s="53">
        <v>700000</v>
      </c>
      <c r="P625" s="54">
        <f>O625*N625</f>
        <v>2800000</v>
      </c>
      <c r="Q625" s="107"/>
    </row>
    <row r="626" spans="1:17" x14ac:dyDescent="0.25">
      <c r="A626" s="55" t="s">
        <v>44</v>
      </c>
      <c r="B626" s="56" t="s">
        <v>45</v>
      </c>
      <c r="C626" s="57"/>
      <c r="D626" s="58"/>
      <c r="E626" s="58"/>
      <c r="F626" s="57"/>
      <c r="G626" s="57"/>
      <c r="H626" s="57"/>
      <c r="I626" s="57"/>
      <c r="J626" s="57"/>
      <c r="K626" s="57"/>
      <c r="L626" s="59"/>
      <c r="M626" s="60"/>
      <c r="N626" s="50"/>
      <c r="O626" s="107"/>
      <c r="P626" s="62">
        <f>SUM(P627:P629)</f>
        <v>18300000</v>
      </c>
      <c r="Q626" s="107" t="s">
        <v>105</v>
      </c>
    </row>
    <row r="627" spans="1:17" x14ac:dyDescent="0.25">
      <c r="A627" s="37"/>
      <c r="B627" s="44"/>
      <c r="C627" s="45" t="s">
        <v>55</v>
      </c>
      <c r="D627" s="46"/>
      <c r="E627" s="46"/>
      <c r="F627" s="45">
        <v>30</v>
      </c>
      <c r="G627" s="45" t="s">
        <v>30</v>
      </c>
      <c r="H627" s="47" t="s">
        <v>31</v>
      </c>
      <c r="I627" s="45">
        <v>1</v>
      </c>
      <c r="J627" s="48" t="s">
        <v>33</v>
      </c>
      <c r="K627" s="47" t="s">
        <v>31</v>
      </c>
      <c r="L627" s="49">
        <v>1</v>
      </c>
      <c r="M627" s="48" t="s">
        <v>48</v>
      </c>
      <c r="N627" s="50">
        <f>F627*I627*L627</f>
        <v>30</v>
      </c>
      <c r="O627" s="53">
        <v>330000</v>
      </c>
      <c r="P627" s="51">
        <f>O627*N627</f>
        <v>9900000</v>
      </c>
      <c r="Q627" s="153"/>
    </row>
    <row r="628" spans="1:17" x14ac:dyDescent="0.25">
      <c r="A628" s="37"/>
      <c r="B628" s="44"/>
      <c r="C628" s="45" t="s">
        <v>46</v>
      </c>
      <c r="D628" s="46"/>
      <c r="E628" s="46"/>
      <c r="F628" s="45">
        <v>30</v>
      </c>
      <c r="G628" s="45" t="s">
        <v>30</v>
      </c>
      <c r="H628" s="47" t="s">
        <v>31</v>
      </c>
      <c r="I628" s="45">
        <v>1</v>
      </c>
      <c r="J628" s="48" t="s">
        <v>47</v>
      </c>
      <c r="K628" s="47" t="s">
        <v>31</v>
      </c>
      <c r="L628" s="49">
        <v>1</v>
      </c>
      <c r="M628" s="48" t="s">
        <v>48</v>
      </c>
      <c r="N628" s="50">
        <f>F628*I628*L628</f>
        <v>30</v>
      </c>
      <c r="O628" s="53">
        <v>150000</v>
      </c>
      <c r="P628" s="51">
        <f>O628*N628</f>
        <v>4500000</v>
      </c>
      <c r="Q628" s="153"/>
    </row>
    <row r="629" spans="1:17" x14ac:dyDescent="0.25">
      <c r="A629" s="37"/>
      <c r="B629" s="44"/>
      <c r="C629" s="45" t="s">
        <v>56</v>
      </c>
      <c r="D629" s="46"/>
      <c r="E629" s="46"/>
      <c r="F629" s="45">
        <v>30</v>
      </c>
      <c r="G629" s="45" t="s">
        <v>30</v>
      </c>
      <c r="H629" s="47" t="s">
        <v>31</v>
      </c>
      <c r="I629" s="45">
        <v>1</v>
      </c>
      <c r="J629" s="48" t="s">
        <v>33</v>
      </c>
      <c r="K629" s="47" t="s">
        <v>31</v>
      </c>
      <c r="L629" s="49">
        <v>1</v>
      </c>
      <c r="M629" s="48" t="s">
        <v>48</v>
      </c>
      <c r="N629" s="50">
        <f>F629*I629*L629</f>
        <v>30</v>
      </c>
      <c r="O629" s="53">
        <v>130000</v>
      </c>
      <c r="P629" s="51">
        <f>O629*N629</f>
        <v>3900000</v>
      </c>
      <c r="Q629" s="153"/>
    </row>
    <row r="630" spans="1:17" ht="15.75" customHeight="1" x14ac:dyDescent="0.25">
      <c r="A630" s="55" t="s">
        <v>104</v>
      </c>
      <c r="B630" s="56" t="s">
        <v>68</v>
      </c>
      <c r="C630" s="57"/>
      <c r="D630" s="58"/>
      <c r="E630" s="58"/>
      <c r="F630" s="57"/>
      <c r="G630" s="57"/>
      <c r="H630" s="57"/>
      <c r="I630" s="57"/>
      <c r="J630" s="57"/>
      <c r="K630" s="57"/>
      <c r="L630" s="59"/>
      <c r="M630" s="60"/>
      <c r="N630" s="50"/>
      <c r="O630" s="107"/>
      <c r="P630" s="62">
        <f>SUM(P631:P633)</f>
        <v>118080000</v>
      </c>
      <c r="Q630" s="151" t="s">
        <v>166</v>
      </c>
    </row>
    <row r="631" spans="1:17" x14ac:dyDescent="0.25">
      <c r="A631" s="37"/>
      <c r="B631" s="44"/>
      <c r="C631" s="45" t="s">
        <v>69</v>
      </c>
      <c r="D631" s="46"/>
      <c r="E631" s="46"/>
      <c r="F631" s="45">
        <v>12</v>
      </c>
      <c r="G631" s="45" t="s">
        <v>30</v>
      </c>
      <c r="H631" s="47" t="s">
        <v>31</v>
      </c>
      <c r="I631" s="45">
        <v>2</v>
      </c>
      <c r="J631" s="48" t="s">
        <v>33</v>
      </c>
      <c r="K631" s="47" t="s">
        <v>31</v>
      </c>
      <c r="L631" s="49">
        <v>1</v>
      </c>
      <c r="M631" s="48" t="s">
        <v>48</v>
      </c>
      <c r="N631" s="50">
        <f>F631*I631*L631</f>
        <v>24</v>
      </c>
      <c r="O631" s="53">
        <v>650000</v>
      </c>
      <c r="P631" s="51">
        <f>O631*N631</f>
        <v>15600000</v>
      </c>
      <c r="Q631" s="151"/>
    </row>
    <row r="632" spans="1:17" x14ac:dyDescent="0.25">
      <c r="A632" s="37"/>
      <c r="B632" s="44"/>
      <c r="C632" s="45" t="s">
        <v>70</v>
      </c>
      <c r="D632" s="46"/>
      <c r="E632" s="46"/>
      <c r="F632" s="45">
        <v>12</v>
      </c>
      <c r="G632" s="45" t="s">
        <v>30</v>
      </c>
      <c r="H632" s="47" t="s">
        <v>31</v>
      </c>
      <c r="I632" s="45">
        <v>1</v>
      </c>
      <c r="J632" s="48" t="s">
        <v>47</v>
      </c>
      <c r="K632" s="47" t="s">
        <v>31</v>
      </c>
      <c r="L632" s="49">
        <v>1</v>
      </c>
      <c r="M632" s="48" t="s">
        <v>48</v>
      </c>
      <c r="N632" s="50">
        <f>F632*I632*L632</f>
        <v>12</v>
      </c>
      <c r="O632" s="53">
        <v>8000000</v>
      </c>
      <c r="P632" s="51">
        <f>O632*N632</f>
        <v>96000000</v>
      </c>
      <c r="Q632" s="151"/>
    </row>
    <row r="633" spans="1:17" x14ac:dyDescent="0.25">
      <c r="A633" s="37"/>
      <c r="B633" s="44"/>
      <c r="C633" s="45" t="s">
        <v>56</v>
      </c>
      <c r="D633" s="46"/>
      <c r="E633" s="46"/>
      <c r="F633" s="45">
        <v>12</v>
      </c>
      <c r="G633" s="45" t="s">
        <v>30</v>
      </c>
      <c r="H633" s="47" t="s">
        <v>31</v>
      </c>
      <c r="I633" s="45">
        <v>3</v>
      </c>
      <c r="J633" s="48" t="s">
        <v>33</v>
      </c>
      <c r="K633" s="47" t="s">
        <v>31</v>
      </c>
      <c r="L633" s="49">
        <v>1</v>
      </c>
      <c r="M633" s="48" t="s">
        <v>48</v>
      </c>
      <c r="N633" s="50">
        <f>F633*I633*L633</f>
        <v>36</v>
      </c>
      <c r="O633" s="53">
        <v>180000</v>
      </c>
      <c r="P633" s="51">
        <f>O633*N633</f>
        <v>6480000</v>
      </c>
      <c r="Q633" s="151"/>
    </row>
    <row r="634" spans="1:17" x14ac:dyDescent="0.25">
      <c r="A634" s="37"/>
      <c r="B634" s="44"/>
      <c r="C634" s="45"/>
      <c r="D634" s="46"/>
      <c r="E634" s="46"/>
      <c r="F634" s="45"/>
      <c r="G634" s="45"/>
      <c r="H634" s="47"/>
      <c r="I634" s="45"/>
      <c r="J634" s="48"/>
      <c r="K634" s="47"/>
      <c r="L634" s="49"/>
      <c r="M634" s="48"/>
      <c r="N634" s="50"/>
      <c r="O634" s="53"/>
      <c r="P634" s="51"/>
      <c r="Q634" s="151"/>
    </row>
    <row r="635" spans="1:17" ht="18" x14ac:dyDescent="0.25">
      <c r="A635" s="37" t="s">
        <v>50</v>
      </c>
      <c r="B635" s="38" t="s">
        <v>51</v>
      </c>
      <c r="C635" s="45"/>
      <c r="D635" s="46"/>
      <c r="E635" s="46"/>
      <c r="F635" s="45"/>
      <c r="G635" s="45"/>
      <c r="H635" s="47"/>
      <c r="I635" s="45"/>
      <c r="J635" s="48"/>
      <c r="K635" s="47"/>
      <c r="L635" s="49"/>
      <c r="M635" s="48"/>
      <c r="N635" s="50"/>
      <c r="O635" s="43"/>
      <c r="P635" s="39">
        <f>P636</f>
        <v>4280000</v>
      </c>
      <c r="Q635" s="151"/>
    </row>
    <row r="636" spans="1:17" x14ac:dyDescent="0.25">
      <c r="A636" s="37">
        <v>521211</v>
      </c>
      <c r="B636" s="40" t="s">
        <v>28</v>
      </c>
      <c r="C636" s="1"/>
      <c r="D636" s="32"/>
      <c r="E636" s="32"/>
      <c r="F636" s="1"/>
      <c r="G636" s="1"/>
      <c r="H636" s="1"/>
      <c r="I636" s="1"/>
      <c r="J636" s="2"/>
      <c r="K636" s="1"/>
      <c r="L636" s="41"/>
      <c r="M636" s="95"/>
      <c r="N636" s="42"/>
      <c r="O636" s="43"/>
      <c r="P636" s="34">
        <f>SUM(P637:P640)</f>
        <v>4280000</v>
      </c>
      <c r="Q636" s="107"/>
    </row>
    <row r="637" spans="1:17" x14ac:dyDescent="0.25">
      <c r="A637" s="37"/>
      <c r="B637" s="38"/>
      <c r="C637" s="45" t="s">
        <v>37</v>
      </c>
      <c r="D637" s="46"/>
      <c r="E637" s="46"/>
      <c r="F637" s="45"/>
      <c r="G637" s="45"/>
      <c r="H637" s="47"/>
      <c r="I637" s="45">
        <v>1</v>
      </c>
      <c r="J637" s="48" t="s">
        <v>32</v>
      </c>
      <c r="K637" s="47"/>
      <c r="L637" s="49"/>
      <c r="M637" s="48"/>
      <c r="N637" s="50">
        <f>I637</f>
        <v>1</v>
      </c>
      <c r="O637" s="43">
        <v>500000</v>
      </c>
      <c r="P637" s="51">
        <f>O637*N637</f>
        <v>500000</v>
      </c>
      <c r="Q637" s="107"/>
    </row>
    <row r="638" spans="1:17" x14ac:dyDescent="0.25">
      <c r="A638" s="37"/>
      <c r="B638" s="38"/>
      <c r="C638" s="45" t="s">
        <v>38</v>
      </c>
      <c r="D638" s="46"/>
      <c r="E638" s="46"/>
      <c r="F638" s="45"/>
      <c r="G638" s="45"/>
      <c r="H638" s="47"/>
      <c r="I638" s="45">
        <v>1</v>
      </c>
      <c r="J638" s="48" t="s">
        <v>32</v>
      </c>
      <c r="K638" s="47"/>
      <c r="L638" s="49"/>
      <c r="M638" s="48"/>
      <c r="N638" s="50">
        <f t="shared" ref="N638:N639" si="55">I638</f>
        <v>1</v>
      </c>
      <c r="O638" s="43">
        <v>500000</v>
      </c>
      <c r="P638" s="51">
        <f>O638*N638</f>
        <v>500000</v>
      </c>
      <c r="Q638" s="107"/>
    </row>
    <row r="639" spans="1:17" x14ac:dyDescent="0.25">
      <c r="A639" s="37"/>
      <c r="B639" s="38"/>
      <c r="C639" s="45" t="s">
        <v>39</v>
      </c>
      <c r="D639" s="46"/>
      <c r="E639" s="46"/>
      <c r="F639" s="45"/>
      <c r="G639" s="45"/>
      <c r="H639" s="47"/>
      <c r="I639" s="45">
        <v>1</v>
      </c>
      <c r="J639" s="48" t="s">
        <v>32</v>
      </c>
      <c r="K639" s="47"/>
      <c r="L639" s="49"/>
      <c r="M639" s="48"/>
      <c r="N639" s="50">
        <f t="shared" si="55"/>
        <v>1</v>
      </c>
      <c r="O639" s="43">
        <v>2000000</v>
      </c>
      <c r="P639" s="51">
        <f>O639*N639</f>
        <v>2000000</v>
      </c>
      <c r="Q639" s="107"/>
    </row>
    <row r="640" spans="1:17" x14ac:dyDescent="0.25">
      <c r="A640" s="37"/>
      <c r="B640" s="44"/>
      <c r="C640" s="45" t="s">
        <v>29</v>
      </c>
      <c r="D640" s="46"/>
      <c r="E640" s="46"/>
      <c r="F640" s="45">
        <v>20</v>
      </c>
      <c r="G640" s="45" t="s">
        <v>30</v>
      </c>
      <c r="H640" s="47" t="s">
        <v>31</v>
      </c>
      <c r="I640" s="45">
        <v>1</v>
      </c>
      <c r="J640" s="48" t="s">
        <v>32</v>
      </c>
      <c r="K640" s="47" t="s">
        <v>31</v>
      </c>
      <c r="L640" s="49">
        <v>1</v>
      </c>
      <c r="M640" s="48" t="s">
        <v>33</v>
      </c>
      <c r="N640" s="50">
        <f>F640*I640</f>
        <v>20</v>
      </c>
      <c r="O640" s="43">
        <v>64000</v>
      </c>
      <c r="P640" s="51">
        <f>O640*N640</f>
        <v>1280000</v>
      </c>
      <c r="Q640" s="107"/>
    </row>
    <row r="641" spans="1:18" x14ac:dyDescent="0.25">
      <c r="A641" s="37"/>
      <c r="B641" s="44"/>
      <c r="C641" s="45"/>
      <c r="D641" s="46"/>
      <c r="E641" s="46"/>
      <c r="F641" s="45"/>
      <c r="G641" s="45"/>
      <c r="H641" s="47"/>
      <c r="I641" s="45"/>
      <c r="J641" s="48"/>
      <c r="K641" s="47"/>
      <c r="L641" s="49"/>
      <c r="M641" s="48"/>
      <c r="N641" s="50"/>
      <c r="O641" s="53"/>
      <c r="P641" s="51"/>
      <c r="Q641" s="107"/>
    </row>
    <row r="642" spans="1:18" ht="45.75" customHeight="1" x14ac:dyDescent="0.25">
      <c r="A642" s="108" t="s">
        <v>138</v>
      </c>
      <c r="B642" s="149" t="s">
        <v>58</v>
      </c>
      <c r="C642" s="150"/>
      <c r="D642" s="116"/>
      <c r="E642" s="109" t="s">
        <v>25</v>
      </c>
      <c r="F642" s="117"/>
      <c r="G642" s="117"/>
      <c r="H642" s="118"/>
      <c r="I642" s="117"/>
      <c r="J642" s="119"/>
      <c r="K642" s="118"/>
      <c r="L642" s="120"/>
      <c r="M642" s="119"/>
      <c r="N642" s="121"/>
      <c r="O642" s="122"/>
      <c r="P642" s="114">
        <f>P644+P678</f>
        <v>417510000</v>
      </c>
      <c r="Q642" s="115"/>
    </row>
    <row r="643" spans="1:18" x14ac:dyDescent="0.25">
      <c r="A643" s="31"/>
      <c r="B643" s="86"/>
      <c r="C643" s="87"/>
      <c r="D643" s="46"/>
      <c r="E643" s="32"/>
      <c r="F643" s="45"/>
      <c r="G643" s="45"/>
      <c r="H643" s="47"/>
      <c r="I643" s="45"/>
      <c r="J643" s="48"/>
      <c r="K643" s="47"/>
      <c r="L643" s="49"/>
      <c r="M643" s="48"/>
      <c r="N643" s="50"/>
      <c r="O643" s="53"/>
      <c r="P643" s="34"/>
      <c r="Q643" s="61"/>
    </row>
    <row r="644" spans="1:18" ht="18" x14ac:dyDescent="0.25">
      <c r="A644" s="37" t="s">
        <v>26</v>
      </c>
      <c r="B644" s="38" t="s">
        <v>59</v>
      </c>
      <c r="C644" s="45"/>
      <c r="D644" s="46"/>
      <c r="E644" s="46"/>
      <c r="F644" s="45"/>
      <c r="G644" s="45"/>
      <c r="H644" s="47"/>
      <c r="I644" s="45"/>
      <c r="J644" s="48"/>
      <c r="K644" s="47"/>
      <c r="L644" s="49"/>
      <c r="M644" s="48"/>
      <c r="N644" s="50"/>
      <c r="O644" s="53"/>
      <c r="P644" s="39">
        <f>P647+P652+P655+P659+P673+P645</f>
        <v>413230000</v>
      </c>
      <c r="Q644" s="61"/>
    </row>
    <row r="645" spans="1:18" x14ac:dyDescent="0.25">
      <c r="A645" s="37">
        <v>521114</v>
      </c>
      <c r="B645" s="38" t="s">
        <v>35</v>
      </c>
      <c r="C645" s="2"/>
      <c r="D645" s="24"/>
      <c r="E645" s="24"/>
      <c r="N645" s="24"/>
      <c r="O645" s="33"/>
      <c r="P645" s="34">
        <f>SUM(P646)</f>
        <v>750000</v>
      </c>
      <c r="Q645" s="61"/>
      <c r="R645" s="82"/>
    </row>
    <row r="646" spans="1:18" x14ac:dyDescent="0.25">
      <c r="A646" s="52"/>
      <c r="B646" s="44"/>
      <c r="C646" s="45" t="s">
        <v>36</v>
      </c>
      <c r="D646" s="46"/>
      <c r="E646" s="46"/>
      <c r="F646" s="45"/>
      <c r="G646" s="45"/>
      <c r="H646" s="47"/>
      <c r="I646" s="45">
        <v>3</v>
      </c>
      <c r="J646" s="48" t="s">
        <v>32</v>
      </c>
      <c r="K646" s="47"/>
      <c r="L646" s="49"/>
      <c r="M646" s="48"/>
      <c r="N646" s="50">
        <f>I646</f>
        <v>3</v>
      </c>
      <c r="O646" s="43">
        <v>250000</v>
      </c>
      <c r="P646" s="51">
        <f>O646*N646</f>
        <v>750000</v>
      </c>
      <c r="Q646" s="61"/>
      <c r="R646" s="82"/>
    </row>
    <row r="647" spans="1:18" ht="15.75" customHeight="1" x14ac:dyDescent="0.25">
      <c r="A647" s="37">
        <v>521211</v>
      </c>
      <c r="B647" s="40" t="s">
        <v>28</v>
      </c>
      <c r="C647" s="1"/>
      <c r="D647" s="32"/>
      <c r="E647" s="32"/>
      <c r="F647" s="1"/>
      <c r="G647" s="1"/>
      <c r="H647" s="1"/>
      <c r="I647" s="1"/>
      <c r="J647" s="2"/>
      <c r="K647" s="1"/>
      <c r="L647" s="41"/>
      <c r="M647" s="87"/>
      <c r="N647" s="42"/>
      <c r="O647" s="43"/>
      <c r="P647" s="34">
        <f>SUM(P648:P651)</f>
        <v>55200000</v>
      </c>
      <c r="Q647" s="61"/>
    </row>
    <row r="648" spans="1:18" x14ac:dyDescent="0.25">
      <c r="A648" s="37"/>
      <c r="B648" s="38"/>
      <c r="C648" s="45" t="s">
        <v>37</v>
      </c>
      <c r="D648" s="46"/>
      <c r="E648" s="46"/>
      <c r="F648" s="45"/>
      <c r="G648" s="45"/>
      <c r="H648" s="47"/>
      <c r="I648" s="45">
        <v>3</v>
      </c>
      <c r="J648" s="48" t="s">
        <v>32</v>
      </c>
      <c r="K648" s="47"/>
      <c r="L648" s="49"/>
      <c r="M648" s="48"/>
      <c r="N648" s="50">
        <f>I648</f>
        <v>3</v>
      </c>
      <c r="O648" s="43">
        <v>1000000</v>
      </c>
      <c r="P648" s="51">
        <f>O648*N648</f>
        <v>3000000</v>
      </c>
      <c r="Q648" s="61"/>
    </row>
    <row r="649" spans="1:18" x14ac:dyDescent="0.25">
      <c r="A649" s="37"/>
      <c r="B649" s="38"/>
      <c r="C649" s="45" t="s">
        <v>38</v>
      </c>
      <c r="D649" s="46"/>
      <c r="E649" s="46"/>
      <c r="F649" s="45"/>
      <c r="G649" s="45"/>
      <c r="H649" s="47"/>
      <c r="I649" s="45">
        <v>3</v>
      </c>
      <c r="J649" s="48" t="s">
        <v>32</v>
      </c>
      <c r="K649" s="47"/>
      <c r="L649" s="49"/>
      <c r="M649" s="48"/>
      <c r="N649" s="50">
        <f t="shared" ref="N649:N650" si="56">I649</f>
        <v>3</v>
      </c>
      <c r="O649" s="43">
        <v>1000000</v>
      </c>
      <c r="P649" s="51">
        <f>O649*N649</f>
        <v>3000000</v>
      </c>
      <c r="Q649" s="61"/>
    </row>
    <row r="650" spans="1:18" x14ac:dyDescent="0.25">
      <c r="A650" s="37"/>
      <c r="B650" s="38"/>
      <c r="C650" s="45" t="s">
        <v>39</v>
      </c>
      <c r="D650" s="46"/>
      <c r="E650" s="46"/>
      <c r="F650" s="45"/>
      <c r="G650" s="45"/>
      <c r="H650" s="47"/>
      <c r="I650" s="45">
        <v>3</v>
      </c>
      <c r="J650" s="48" t="s">
        <v>32</v>
      </c>
      <c r="K650" s="47"/>
      <c r="L650" s="49"/>
      <c r="M650" s="48"/>
      <c r="N650" s="50">
        <f t="shared" si="56"/>
        <v>3</v>
      </c>
      <c r="O650" s="43">
        <v>2000000</v>
      </c>
      <c r="P650" s="51">
        <f>O650*N650</f>
        <v>6000000</v>
      </c>
      <c r="Q650" s="61"/>
    </row>
    <row r="651" spans="1:18" x14ac:dyDescent="0.25">
      <c r="A651" s="37"/>
      <c r="B651" s="44"/>
      <c r="C651" s="45" t="s">
        <v>29</v>
      </c>
      <c r="D651" s="46"/>
      <c r="E651" s="46"/>
      <c r="F651" s="45">
        <v>25</v>
      </c>
      <c r="G651" s="45" t="s">
        <v>30</v>
      </c>
      <c r="H651" s="47" t="s">
        <v>31</v>
      </c>
      <c r="I651" s="45">
        <v>27</v>
      </c>
      <c r="J651" s="48" t="s">
        <v>32</v>
      </c>
      <c r="K651" s="47" t="s">
        <v>31</v>
      </c>
      <c r="L651" s="49">
        <v>1</v>
      </c>
      <c r="M651" s="48" t="s">
        <v>33</v>
      </c>
      <c r="N651" s="50">
        <f>F651*I651</f>
        <v>675</v>
      </c>
      <c r="O651" s="43">
        <v>64000</v>
      </c>
      <c r="P651" s="51">
        <f>O651*N651</f>
        <v>43200000</v>
      </c>
      <c r="Q651" s="61"/>
    </row>
    <row r="652" spans="1:18" x14ac:dyDescent="0.25">
      <c r="A652" s="37">
        <v>522151</v>
      </c>
      <c r="B652" s="40" t="s">
        <v>40</v>
      </c>
      <c r="C652" s="1"/>
      <c r="D652" s="32"/>
      <c r="E652" s="32"/>
      <c r="F652" s="1"/>
      <c r="G652" s="1"/>
      <c r="H652" s="1"/>
      <c r="I652" s="2"/>
      <c r="J652" s="48"/>
      <c r="K652" s="47"/>
      <c r="L652" s="49"/>
      <c r="M652" s="48"/>
      <c r="N652" s="50"/>
      <c r="O652" s="53"/>
      <c r="P652" s="34">
        <f>SUM(P653:P654)</f>
        <v>118400000</v>
      </c>
      <c r="Q652" s="61"/>
    </row>
    <row r="653" spans="1:18" x14ac:dyDescent="0.25">
      <c r="A653" s="37"/>
      <c r="B653" s="44"/>
      <c r="C653" s="45" t="s">
        <v>41</v>
      </c>
      <c r="D653" s="46"/>
      <c r="E653" s="46"/>
      <c r="F653" s="45">
        <v>2</v>
      </c>
      <c r="G653" s="45" t="s">
        <v>30</v>
      </c>
      <c r="H653" s="47" t="s">
        <v>31</v>
      </c>
      <c r="I653" s="45">
        <v>2</v>
      </c>
      <c r="J653" s="48" t="s">
        <v>42</v>
      </c>
      <c r="K653" s="47" t="s">
        <v>31</v>
      </c>
      <c r="L653" s="49">
        <v>16</v>
      </c>
      <c r="M653" s="48" t="s">
        <v>32</v>
      </c>
      <c r="N653" s="50">
        <f t="shared" ref="N653:N654" si="57">L653*I653*F653</f>
        <v>64</v>
      </c>
      <c r="O653" s="53">
        <v>1500000</v>
      </c>
      <c r="P653" s="54">
        <f>O653*N653</f>
        <v>96000000</v>
      </c>
      <c r="Q653" s="61"/>
    </row>
    <row r="654" spans="1:18" x14ac:dyDescent="0.25">
      <c r="A654" s="37"/>
      <c r="B654" s="44"/>
      <c r="C654" s="45" t="s">
        <v>43</v>
      </c>
      <c r="D654" s="46"/>
      <c r="E654" s="46"/>
      <c r="F654" s="45">
        <v>1</v>
      </c>
      <c r="G654" s="45" t="s">
        <v>30</v>
      </c>
      <c r="H654" s="47" t="s">
        <v>31</v>
      </c>
      <c r="I654" s="45">
        <v>2</v>
      </c>
      <c r="J654" s="48" t="s">
        <v>42</v>
      </c>
      <c r="K654" s="47" t="s">
        <v>31</v>
      </c>
      <c r="L654" s="49">
        <v>16</v>
      </c>
      <c r="M654" s="48" t="s">
        <v>32</v>
      </c>
      <c r="N654" s="50">
        <f t="shared" si="57"/>
        <v>32</v>
      </c>
      <c r="O654" s="53">
        <v>700000</v>
      </c>
      <c r="P654" s="54">
        <f>O654*N654</f>
        <v>22400000</v>
      </c>
      <c r="Q654" s="61"/>
    </row>
    <row r="655" spans="1:18" x14ac:dyDescent="0.25">
      <c r="A655" s="37">
        <v>524111</v>
      </c>
      <c r="B655" s="38" t="s">
        <v>60</v>
      </c>
      <c r="C655" s="10"/>
      <c r="D655" s="64"/>
      <c r="E655" s="64"/>
      <c r="G655" s="10"/>
      <c r="H655" s="10"/>
      <c r="K655" s="11"/>
      <c r="L655" s="49"/>
      <c r="M655" s="48"/>
      <c r="N655" s="50"/>
      <c r="O655" s="53"/>
      <c r="P655" s="34">
        <f>SUM(P656:P658)</f>
        <v>71880000</v>
      </c>
      <c r="Q655" s="61"/>
    </row>
    <row r="656" spans="1:18" x14ac:dyDescent="0.25">
      <c r="A656" s="37"/>
      <c r="B656" s="44"/>
      <c r="C656" s="10" t="s">
        <v>61</v>
      </c>
      <c r="D656" s="64"/>
      <c r="E656" s="64"/>
      <c r="F656" s="9">
        <v>2</v>
      </c>
      <c r="G656" s="9" t="s">
        <v>30</v>
      </c>
      <c r="H656" s="10" t="s">
        <v>31</v>
      </c>
      <c r="I656" s="12">
        <v>1</v>
      </c>
      <c r="J656" s="10" t="s">
        <v>47</v>
      </c>
      <c r="K656" s="11" t="s">
        <v>31</v>
      </c>
      <c r="L656" s="12">
        <v>6</v>
      </c>
      <c r="M656" s="10" t="s">
        <v>48</v>
      </c>
      <c r="N656" s="50">
        <f>L656*I656*F656</f>
        <v>12</v>
      </c>
      <c r="O656" s="53">
        <v>3500000</v>
      </c>
      <c r="P656" s="54">
        <f>O656*N656</f>
        <v>42000000</v>
      </c>
      <c r="Q656" s="61"/>
    </row>
    <row r="657" spans="1:17" x14ac:dyDescent="0.25">
      <c r="A657" s="37"/>
      <c r="B657" s="44"/>
      <c r="C657" s="10" t="s">
        <v>62</v>
      </c>
      <c r="D657" s="64"/>
      <c r="E657" s="64"/>
      <c r="F657" s="9">
        <v>2</v>
      </c>
      <c r="G657" s="9" t="s">
        <v>30</v>
      </c>
      <c r="H657" s="10" t="s">
        <v>31</v>
      </c>
      <c r="I657" s="12">
        <v>3</v>
      </c>
      <c r="J657" s="10" t="s">
        <v>33</v>
      </c>
      <c r="K657" s="11" t="s">
        <v>31</v>
      </c>
      <c r="L657" s="12">
        <v>6</v>
      </c>
      <c r="M657" s="10" t="s">
        <v>48</v>
      </c>
      <c r="N657" s="50">
        <f>L657*I657*F657</f>
        <v>36</v>
      </c>
      <c r="O657" s="53">
        <v>430000</v>
      </c>
      <c r="P657" s="54">
        <f>O657*N657</f>
        <v>15480000</v>
      </c>
      <c r="Q657" s="61"/>
    </row>
    <row r="658" spans="1:17" x14ac:dyDescent="0.25">
      <c r="A658" s="37"/>
      <c r="B658" s="44"/>
      <c r="C658" s="45" t="s">
        <v>63</v>
      </c>
      <c r="D658" s="46"/>
      <c r="E658" s="46"/>
      <c r="F658" s="45">
        <v>2</v>
      </c>
      <c r="G658" s="45" t="s">
        <v>30</v>
      </c>
      <c r="H658" s="47" t="s">
        <v>31</v>
      </c>
      <c r="I658" s="45">
        <v>2</v>
      </c>
      <c r="J658" s="48" t="s">
        <v>33</v>
      </c>
      <c r="K658" s="47" t="s">
        <v>31</v>
      </c>
      <c r="L658" s="49">
        <v>6</v>
      </c>
      <c r="M658" s="48" t="s">
        <v>48</v>
      </c>
      <c r="N658" s="50">
        <f>L658*I658*F658</f>
        <v>24</v>
      </c>
      <c r="O658" s="53">
        <v>600000</v>
      </c>
      <c r="P658" s="54">
        <f>O658*N658</f>
        <v>14400000</v>
      </c>
      <c r="Q658" s="61"/>
    </row>
    <row r="659" spans="1:17" x14ac:dyDescent="0.25">
      <c r="A659" s="31" t="s">
        <v>44</v>
      </c>
      <c r="B659" s="56" t="s">
        <v>45</v>
      </c>
      <c r="C659" s="57"/>
      <c r="D659" s="58"/>
      <c r="E659" s="58"/>
      <c r="F659" s="45"/>
      <c r="G659" s="45"/>
      <c r="H659" s="47"/>
      <c r="I659" s="45"/>
      <c r="J659" s="48"/>
      <c r="K659" s="47"/>
      <c r="L659" s="49"/>
      <c r="M659" s="48"/>
      <c r="N659" s="50"/>
      <c r="O659" s="53"/>
      <c r="P659" s="34">
        <f>SUM(P660:P672)</f>
        <v>158280000</v>
      </c>
      <c r="Q659" s="61"/>
    </row>
    <row r="660" spans="1:17" x14ac:dyDescent="0.25">
      <c r="A660" s="37"/>
      <c r="B660" s="44"/>
      <c r="C660" s="45" t="s">
        <v>64</v>
      </c>
      <c r="D660" s="46"/>
      <c r="E660" s="46"/>
      <c r="F660" s="45">
        <v>10</v>
      </c>
      <c r="G660" s="45" t="s">
        <v>30</v>
      </c>
      <c r="H660" s="47" t="s">
        <v>31</v>
      </c>
      <c r="I660" s="45">
        <v>1</v>
      </c>
      <c r="J660" s="48" t="s">
        <v>47</v>
      </c>
      <c r="K660" s="47" t="s">
        <v>31</v>
      </c>
      <c r="L660" s="49">
        <v>20</v>
      </c>
      <c r="M660" s="48" t="s">
        <v>48</v>
      </c>
      <c r="N660" s="50">
        <f>F660*I660*L660</f>
        <v>200</v>
      </c>
      <c r="O660" s="53">
        <v>150000</v>
      </c>
      <c r="P660" s="51">
        <f>O660*N660</f>
        <v>30000000</v>
      </c>
      <c r="Q660" s="61"/>
    </row>
    <row r="661" spans="1:17" x14ac:dyDescent="0.25">
      <c r="A661" s="37"/>
      <c r="B661" s="44"/>
      <c r="C661" s="65" t="s">
        <v>65</v>
      </c>
      <c r="D661" s="66"/>
      <c r="E661" s="66"/>
      <c r="F661" s="45"/>
      <c r="G661" s="45"/>
      <c r="H661" s="47"/>
      <c r="I661" s="45"/>
      <c r="J661" s="48"/>
      <c r="K661" s="47"/>
      <c r="L661" s="49"/>
      <c r="M661" s="48"/>
      <c r="N661" s="50"/>
      <c r="O661" s="53"/>
      <c r="P661" s="51"/>
      <c r="Q661" s="61"/>
    </row>
    <row r="662" spans="1:17" x14ac:dyDescent="0.25">
      <c r="A662" s="37"/>
      <c r="B662" s="44"/>
      <c r="C662" s="45" t="s">
        <v>55</v>
      </c>
      <c r="D662" s="46"/>
      <c r="E662" s="46"/>
      <c r="F662" s="45">
        <v>28</v>
      </c>
      <c r="G662" s="45" t="s">
        <v>30</v>
      </c>
      <c r="H662" s="47" t="s">
        <v>31</v>
      </c>
      <c r="I662" s="45">
        <v>2</v>
      </c>
      <c r="J662" s="48" t="s">
        <v>33</v>
      </c>
      <c r="K662" s="47" t="s">
        <v>31</v>
      </c>
      <c r="L662" s="49">
        <v>3</v>
      </c>
      <c r="M662" s="48" t="s">
        <v>48</v>
      </c>
      <c r="N662" s="50">
        <f>F662*I662*L662</f>
        <v>168</v>
      </c>
      <c r="O662" s="53">
        <v>330000</v>
      </c>
      <c r="P662" s="51">
        <f>O662*N662</f>
        <v>55440000</v>
      </c>
      <c r="Q662" s="61"/>
    </row>
    <row r="663" spans="1:17" x14ac:dyDescent="0.25">
      <c r="A663" s="37"/>
      <c r="B663" s="44"/>
      <c r="C663" s="45" t="s">
        <v>46</v>
      </c>
      <c r="D663" s="46"/>
      <c r="E663" s="46"/>
      <c r="F663" s="45">
        <v>28</v>
      </c>
      <c r="G663" s="45" t="s">
        <v>30</v>
      </c>
      <c r="H663" s="47" t="s">
        <v>31</v>
      </c>
      <c r="I663" s="45">
        <v>2</v>
      </c>
      <c r="J663" s="48" t="s">
        <v>47</v>
      </c>
      <c r="K663" s="47" t="s">
        <v>31</v>
      </c>
      <c r="L663" s="49">
        <v>3</v>
      </c>
      <c r="M663" s="48" t="s">
        <v>48</v>
      </c>
      <c r="N663" s="50">
        <f>F663*I663*L663</f>
        <v>168</v>
      </c>
      <c r="O663" s="53">
        <v>150000</v>
      </c>
      <c r="P663" s="51">
        <f>O663*N663</f>
        <v>25200000</v>
      </c>
      <c r="Q663" s="61"/>
    </row>
    <row r="664" spans="1:17" x14ac:dyDescent="0.25">
      <c r="A664" s="37"/>
      <c r="B664" s="44"/>
      <c r="C664" s="45" t="s">
        <v>56</v>
      </c>
      <c r="D664" s="46"/>
      <c r="E664" s="46"/>
      <c r="F664" s="45">
        <v>28</v>
      </c>
      <c r="G664" s="45" t="s">
        <v>30</v>
      </c>
      <c r="H664" s="47" t="s">
        <v>31</v>
      </c>
      <c r="I664" s="45">
        <v>2</v>
      </c>
      <c r="J664" s="48" t="s">
        <v>33</v>
      </c>
      <c r="K664" s="47" t="s">
        <v>31</v>
      </c>
      <c r="L664" s="49">
        <v>3</v>
      </c>
      <c r="M664" s="48" t="s">
        <v>48</v>
      </c>
      <c r="N664" s="50">
        <f>F664*I664*L664</f>
        <v>168</v>
      </c>
      <c r="O664" s="53">
        <v>130000</v>
      </c>
      <c r="P664" s="51">
        <f>O664*N664</f>
        <v>21840000</v>
      </c>
      <c r="Q664" s="61"/>
    </row>
    <row r="665" spans="1:17" x14ac:dyDescent="0.25">
      <c r="A665" s="37"/>
      <c r="B665" s="44"/>
      <c r="C665" s="65" t="s">
        <v>66</v>
      </c>
      <c r="D665" s="66"/>
      <c r="E665" s="66"/>
      <c r="F665" s="45"/>
      <c r="G665" s="45"/>
      <c r="H665" s="47"/>
      <c r="I665" s="45"/>
      <c r="J665" s="48"/>
      <c r="K665" s="47"/>
      <c r="L665" s="49"/>
      <c r="M665" s="48"/>
      <c r="N665" s="50"/>
      <c r="O665" s="53"/>
      <c r="P665" s="51"/>
      <c r="Q665" s="61"/>
    </row>
    <row r="666" spans="1:17" x14ac:dyDescent="0.25">
      <c r="A666" s="37"/>
      <c r="B666" s="44"/>
      <c r="C666" s="45" t="s">
        <v>55</v>
      </c>
      <c r="D666" s="46"/>
      <c r="E666" s="46"/>
      <c r="F666" s="45">
        <v>3</v>
      </c>
      <c r="G666" s="45" t="s">
        <v>30</v>
      </c>
      <c r="H666" s="47" t="s">
        <v>31</v>
      </c>
      <c r="I666" s="45">
        <v>2</v>
      </c>
      <c r="J666" s="48" t="s">
        <v>33</v>
      </c>
      <c r="K666" s="47" t="s">
        <v>31</v>
      </c>
      <c r="L666" s="49">
        <v>4</v>
      </c>
      <c r="M666" s="48" t="s">
        <v>48</v>
      </c>
      <c r="N666" s="50">
        <f>F666*I666*L666</f>
        <v>24</v>
      </c>
      <c r="O666" s="53">
        <v>330000</v>
      </c>
      <c r="P666" s="51">
        <f>O666*N666</f>
        <v>7920000</v>
      </c>
      <c r="Q666" s="61"/>
    </row>
    <row r="667" spans="1:17" x14ac:dyDescent="0.25">
      <c r="A667" s="37"/>
      <c r="B667" s="44"/>
      <c r="C667" s="45" t="s">
        <v>46</v>
      </c>
      <c r="D667" s="46"/>
      <c r="E667" s="46"/>
      <c r="F667" s="45">
        <v>3</v>
      </c>
      <c r="G667" s="45" t="s">
        <v>30</v>
      </c>
      <c r="H667" s="47" t="s">
        <v>31</v>
      </c>
      <c r="I667" s="45">
        <v>2</v>
      </c>
      <c r="J667" s="48" t="s">
        <v>47</v>
      </c>
      <c r="K667" s="47" t="s">
        <v>31</v>
      </c>
      <c r="L667" s="49">
        <v>4</v>
      </c>
      <c r="M667" s="48" t="s">
        <v>48</v>
      </c>
      <c r="N667" s="50">
        <f>F667*I667*L667</f>
        <v>24</v>
      </c>
      <c r="O667" s="53">
        <v>150000</v>
      </c>
      <c r="P667" s="51">
        <f>O667*N667</f>
        <v>3600000</v>
      </c>
      <c r="Q667" s="61"/>
    </row>
    <row r="668" spans="1:17" x14ac:dyDescent="0.25">
      <c r="A668" s="37"/>
      <c r="B668" s="44"/>
      <c r="C668" s="45" t="s">
        <v>56</v>
      </c>
      <c r="D668" s="46"/>
      <c r="E668" s="46"/>
      <c r="F668" s="45">
        <v>3</v>
      </c>
      <c r="G668" s="45" t="s">
        <v>30</v>
      </c>
      <c r="H668" s="47" t="s">
        <v>31</v>
      </c>
      <c r="I668" s="45">
        <v>2</v>
      </c>
      <c r="J668" s="48" t="s">
        <v>33</v>
      </c>
      <c r="K668" s="47" t="s">
        <v>31</v>
      </c>
      <c r="L668" s="49">
        <v>4</v>
      </c>
      <c r="M668" s="48" t="s">
        <v>48</v>
      </c>
      <c r="N668" s="50">
        <f>F668*I668*L668</f>
        <v>24</v>
      </c>
      <c r="O668" s="53">
        <v>130000</v>
      </c>
      <c r="P668" s="51">
        <f>O668*N668</f>
        <v>3120000</v>
      </c>
      <c r="Q668" s="61"/>
    </row>
    <row r="669" spans="1:17" x14ac:dyDescent="0.25">
      <c r="A669" s="37"/>
      <c r="B669" s="44"/>
      <c r="C669" s="65" t="s">
        <v>67</v>
      </c>
      <c r="D669" s="66"/>
      <c r="E669" s="66"/>
      <c r="F669" s="45"/>
      <c r="G669" s="45"/>
      <c r="H669" s="47"/>
      <c r="I669" s="45"/>
      <c r="J669" s="48"/>
      <c r="K669" s="47"/>
      <c r="L669" s="49"/>
      <c r="M669" s="48"/>
      <c r="N669" s="50"/>
      <c r="O669" s="53"/>
      <c r="P669" s="51"/>
      <c r="Q669" s="61"/>
    </row>
    <row r="670" spans="1:17" x14ac:dyDescent="0.25">
      <c r="A670" s="37"/>
      <c r="B670" s="44"/>
      <c r="C670" s="45" t="s">
        <v>69</v>
      </c>
      <c r="D670" s="46"/>
      <c r="E670" s="46"/>
      <c r="F670" s="45">
        <v>2</v>
      </c>
      <c r="G670" s="45" t="s">
        <v>30</v>
      </c>
      <c r="H670" s="47" t="s">
        <v>31</v>
      </c>
      <c r="I670" s="45">
        <v>2</v>
      </c>
      <c r="J670" s="48" t="s">
        <v>33</v>
      </c>
      <c r="K670" s="47" t="s">
        <v>31</v>
      </c>
      <c r="L670" s="49">
        <v>3</v>
      </c>
      <c r="M670" s="48" t="s">
        <v>48</v>
      </c>
      <c r="N670" s="50">
        <f>F670*I670*L670</f>
        <v>12</v>
      </c>
      <c r="O670" s="53">
        <v>630000</v>
      </c>
      <c r="P670" s="51">
        <f>O670*N670</f>
        <v>7560000</v>
      </c>
      <c r="Q670" s="61"/>
    </row>
    <row r="671" spans="1:17" x14ac:dyDescent="0.25">
      <c r="A671" s="37"/>
      <c r="B671" s="44"/>
      <c r="C671" s="45" t="s">
        <v>46</v>
      </c>
      <c r="D671" s="46"/>
      <c r="E671" s="46"/>
      <c r="F671" s="45">
        <v>2</v>
      </c>
      <c r="G671" s="45" t="s">
        <v>30</v>
      </c>
      <c r="H671" s="47" t="s">
        <v>31</v>
      </c>
      <c r="I671" s="45">
        <v>1</v>
      </c>
      <c r="J671" s="48" t="s">
        <v>47</v>
      </c>
      <c r="K671" s="47" t="s">
        <v>31</v>
      </c>
      <c r="L671" s="49">
        <v>3</v>
      </c>
      <c r="M671" s="48" t="s">
        <v>48</v>
      </c>
      <c r="N671" s="50">
        <f>F671*I671*L671</f>
        <v>6</v>
      </c>
      <c r="O671" s="53">
        <v>150000</v>
      </c>
      <c r="P671" s="51">
        <f>O671*N671</f>
        <v>900000</v>
      </c>
      <c r="Q671" s="61"/>
    </row>
    <row r="672" spans="1:17" x14ac:dyDescent="0.25">
      <c r="A672" s="37"/>
      <c r="B672" s="44"/>
      <c r="C672" s="45" t="s">
        <v>56</v>
      </c>
      <c r="D672" s="46"/>
      <c r="E672" s="46"/>
      <c r="F672" s="45">
        <v>2</v>
      </c>
      <c r="G672" s="45" t="s">
        <v>30</v>
      </c>
      <c r="H672" s="47" t="s">
        <v>31</v>
      </c>
      <c r="I672" s="45">
        <v>3</v>
      </c>
      <c r="J672" s="48" t="s">
        <v>33</v>
      </c>
      <c r="K672" s="47" t="s">
        <v>31</v>
      </c>
      <c r="L672" s="49">
        <v>3</v>
      </c>
      <c r="M672" s="48" t="s">
        <v>48</v>
      </c>
      <c r="N672" s="50">
        <f>F672*I672*L672</f>
        <v>18</v>
      </c>
      <c r="O672" s="53">
        <v>150000</v>
      </c>
      <c r="P672" s="51">
        <f>O672*N672</f>
        <v>2700000</v>
      </c>
      <c r="Q672" s="61"/>
    </row>
    <row r="673" spans="1:18" x14ac:dyDescent="0.25">
      <c r="A673" s="37">
        <v>524119</v>
      </c>
      <c r="B673" s="40" t="s">
        <v>68</v>
      </c>
      <c r="C673" s="1"/>
      <c r="D673" s="32"/>
      <c r="E673" s="32"/>
      <c r="F673" s="1"/>
      <c r="G673" s="1"/>
      <c r="H673" s="1"/>
      <c r="I673" s="1"/>
      <c r="J673" s="1"/>
      <c r="K673" s="1"/>
      <c r="N673" s="24"/>
      <c r="O673" s="67"/>
      <c r="P673" s="34">
        <f>SUM(P674:P676)</f>
        <v>8720000</v>
      </c>
      <c r="Q673" s="61"/>
    </row>
    <row r="674" spans="1:18" x14ac:dyDescent="0.25">
      <c r="A674" s="37"/>
      <c r="B674" s="44"/>
      <c r="C674" s="45" t="s">
        <v>69</v>
      </c>
      <c r="D674" s="46"/>
      <c r="E674" s="46"/>
      <c r="F674" s="45">
        <v>2</v>
      </c>
      <c r="G674" s="45" t="s">
        <v>30</v>
      </c>
      <c r="H674" s="47" t="s">
        <v>31</v>
      </c>
      <c r="I674" s="45">
        <v>2</v>
      </c>
      <c r="J674" s="48" t="s">
        <v>33</v>
      </c>
      <c r="K674" s="47" t="s">
        <v>31</v>
      </c>
      <c r="L674" s="49">
        <v>2</v>
      </c>
      <c r="M674" s="48" t="s">
        <v>48</v>
      </c>
      <c r="N674" s="50">
        <f>F674*I674*L674</f>
        <v>8</v>
      </c>
      <c r="O674" s="68">
        <v>645000</v>
      </c>
      <c r="P674" s="54">
        <f>O674*N674</f>
        <v>5160000</v>
      </c>
      <c r="Q674" s="61"/>
    </row>
    <row r="675" spans="1:18" x14ac:dyDescent="0.25">
      <c r="A675" s="37"/>
      <c r="B675" s="38"/>
      <c r="C675" s="45" t="s">
        <v>70</v>
      </c>
      <c r="D675" s="46"/>
      <c r="E675" s="46"/>
      <c r="F675" s="45">
        <v>2</v>
      </c>
      <c r="G675" s="45" t="s">
        <v>30</v>
      </c>
      <c r="H675" s="47" t="s">
        <v>31</v>
      </c>
      <c r="I675" s="45">
        <v>1</v>
      </c>
      <c r="J675" s="48" t="s">
        <v>47</v>
      </c>
      <c r="K675" s="47" t="s">
        <v>31</v>
      </c>
      <c r="L675" s="49">
        <v>2</v>
      </c>
      <c r="M675" s="48" t="s">
        <v>48</v>
      </c>
      <c r="N675" s="50">
        <f>F675*I675*L675</f>
        <v>4</v>
      </c>
      <c r="O675" s="68">
        <v>350000</v>
      </c>
      <c r="P675" s="54">
        <f>O675*N675</f>
        <v>1400000</v>
      </c>
      <c r="Q675" s="61"/>
    </row>
    <row r="676" spans="1:18" x14ac:dyDescent="0.25">
      <c r="A676" s="37"/>
      <c r="B676" s="44"/>
      <c r="C676" s="45" t="s">
        <v>56</v>
      </c>
      <c r="D676" s="46"/>
      <c r="E676" s="46"/>
      <c r="F676" s="45">
        <v>2</v>
      </c>
      <c r="G676" s="45" t="s">
        <v>30</v>
      </c>
      <c r="H676" s="47" t="s">
        <v>31</v>
      </c>
      <c r="I676" s="45">
        <v>3</v>
      </c>
      <c r="J676" s="48" t="s">
        <v>33</v>
      </c>
      <c r="K676" s="47" t="s">
        <v>31</v>
      </c>
      <c r="L676" s="49">
        <v>2</v>
      </c>
      <c r="M676" s="48" t="s">
        <v>48</v>
      </c>
      <c r="N676" s="50">
        <f>F676*I676*L676</f>
        <v>12</v>
      </c>
      <c r="O676" s="68">
        <v>180000</v>
      </c>
      <c r="P676" s="54">
        <f>O676*N676</f>
        <v>2160000</v>
      </c>
      <c r="Q676" s="61"/>
    </row>
    <row r="677" spans="1:18" x14ac:dyDescent="0.25">
      <c r="A677" s="37"/>
      <c r="B677" s="44"/>
      <c r="C677" s="45"/>
      <c r="D677" s="46"/>
      <c r="E677" s="46"/>
      <c r="F677" s="45"/>
      <c r="G677" s="45"/>
      <c r="H677" s="47"/>
      <c r="I677" s="45"/>
      <c r="J677" s="48"/>
      <c r="K677" s="47"/>
      <c r="L677" s="49"/>
      <c r="M677" s="48"/>
      <c r="N677" s="50"/>
      <c r="O677" s="53"/>
      <c r="P677" s="51"/>
      <c r="Q677" s="61"/>
    </row>
    <row r="678" spans="1:18" ht="18" x14ac:dyDescent="0.25">
      <c r="A678" s="37" t="s">
        <v>34</v>
      </c>
      <c r="B678" s="38" t="s">
        <v>51</v>
      </c>
      <c r="C678" s="65"/>
      <c r="D678" s="66"/>
      <c r="E678" s="66"/>
      <c r="F678" s="45"/>
      <c r="G678" s="45"/>
      <c r="H678" s="47"/>
      <c r="I678" s="45"/>
      <c r="J678" s="48"/>
      <c r="K678" s="47"/>
      <c r="L678" s="49"/>
      <c r="M678" s="48"/>
      <c r="N678" s="50"/>
      <c r="O678" s="43"/>
      <c r="P678" s="39">
        <f>P679</f>
        <v>4280000</v>
      </c>
      <c r="Q678" s="61"/>
    </row>
    <row r="679" spans="1:18" x14ac:dyDescent="0.25">
      <c r="A679" s="37">
        <v>521211</v>
      </c>
      <c r="B679" s="40" t="s">
        <v>28</v>
      </c>
      <c r="C679" s="1"/>
      <c r="D679" s="32"/>
      <c r="E679" s="32"/>
      <c r="F679" s="1"/>
      <c r="G679" s="1"/>
      <c r="H679" s="1"/>
      <c r="I679" s="1"/>
      <c r="J679" s="2"/>
      <c r="K679" s="1"/>
      <c r="L679" s="41"/>
      <c r="M679" s="36"/>
      <c r="N679" s="42"/>
      <c r="O679" s="43"/>
      <c r="P679" s="34">
        <f>SUM(P680:P683)</f>
        <v>4280000</v>
      </c>
      <c r="Q679" s="61"/>
    </row>
    <row r="680" spans="1:18" x14ac:dyDescent="0.25">
      <c r="A680" s="37"/>
      <c r="B680" s="38"/>
      <c r="C680" s="45" t="s">
        <v>37</v>
      </c>
      <c r="D680" s="46"/>
      <c r="E680" s="46"/>
      <c r="F680" s="45"/>
      <c r="G680" s="45"/>
      <c r="H680" s="47"/>
      <c r="I680" s="45">
        <v>1</v>
      </c>
      <c r="J680" s="48" t="s">
        <v>32</v>
      </c>
      <c r="K680" s="47"/>
      <c r="L680" s="49"/>
      <c r="M680" s="48"/>
      <c r="N680" s="50">
        <f>I680</f>
        <v>1</v>
      </c>
      <c r="O680" s="43">
        <v>500000</v>
      </c>
      <c r="P680" s="51">
        <f>O680*N680</f>
        <v>500000</v>
      </c>
      <c r="Q680" s="61"/>
    </row>
    <row r="681" spans="1:18" x14ac:dyDescent="0.25">
      <c r="A681" s="37"/>
      <c r="B681" s="38"/>
      <c r="C681" s="45" t="s">
        <v>38</v>
      </c>
      <c r="D681" s="46"/>
      <c r="E681" s="46"/>
      <c r="F681" s="45"/>
      <c r="G681" s="45"/>
      <c r="H681" s="47"/>
      <c r="I681" s="45">
        <v>1</v>
      </c>
      <c r="J681" s="48" t="s">
        <v>32</v>
      </c>
      <c r="K681" s="47"/>
      <c r="L681" s="49"/>
      <c r="M681" s="48"/>
      <c r="N681" s="50">
        <f t="shared" ref="N681:N682" si="58">I681</f>
        <v>1</v>
      </c>
      <c r="O681" s="43">
        <v>500000</v>
      </c>
      <c r="P681" s="51">
        <f>O681*N681</f>
        <v>500000</v>
      </c>
      <c r="Q681" s="61"/>
    </row>
    <row r="682" spans="1:18" x14ac:dyDescent="0.25">
      <c r="A682" s="37"/>
      <c r="B682" s="38"/>
      <c r="C682" s="45" t="s">
        <v>39</v>
      </c>
      <c r="D682" s="46"/>
      <c r="E682" s="46"/>
      <c r="F682" s="45"/>
      <c r="G682" s="45"/>
      <c r="H682" s="47"/>
      <c r="I682" s="45">
        <v>1</v>
      </c>
      <c r="J682" s="48" t="s">
        <v>32</v>
      </c>
      <c r="K682" s="47"/>
      <c r="L682" s="49"/>
      <c r="M682" s="48"/>
      <c r="N682" s="50">
        <f t="shared" si="58"/>
        <v>1</v>
      </c>
      <c r="O682" s="43">
        <v>2000000</v>
      </c>
      <c r="P682" s="51">
        <f>O682*N682</f>
        <v>2000000</v>
      </c>
      <c r="Q682" s="61"/>
    </row>
    <row r="683" spans="1:18" x14ac:dyDescent="0.25">
      <c r="A683" s="37"/>
      <c r="B683" s="44"/>
      <c r="C683" s="45" t="s">
        <v>29</v>
      </c>
      <c r="D683" s="46"/>
      <c r="E683" s="46"/>
      <c r="F683" s="45">
        <v>20</v>
      </c>
      <c r="G683" s="45" t="s">
        <v>30</v>
      </c>
      <c r="H683" s="47" t="s">
        <v>31</v>
      </c>
      <c r="I683" s="45">
        <v>1</v>
      </c>
      <c r="J683" s="48" t="s">
        <v>32</v>
      </c>
      <c r="K683" s="47" t="s">
        <v>31</v>
      </c>
      <c r="L683" s="49">
        <v>1</v>
      </c>
      <c r="M683" s="48" t="s">
        <v>33</v>
      </c>
      <c r="N683" s="50">
        <f>F683*I683</f>
        <v>20</v>
      </c>
      <c r="O683" s="43">
        <v>64000</v>
      </c>
      <c r="P683" s="51">
        <f>O683*N683</f>
        <v>1280000</v>
      </c>
      <c r="Q683" s="61"/>
    </row>
    <row r="684" spans="1:18" x14ac:dyDescent="0.25">
      <c r="A684" s="24"/>
      <c r="B684" s="44"/>
      <c r="C684" s="45"/>
      <c r="D684" s="71"/>
      <c r="E684" s="71"/>
      <c r="F684" s="45"/>
      <c r="G684" s="45"/>
      <c r="H684" s="47"/>
      <c r="I684" s="45"/>
      <c r="J684" s="48"/>
      <c r="K684" s="11"/>
      <c r="N684" s="50"/>
      <c r="O684" s="53"/>
      <c r="P684" s="51"/>
      <c r="Q684" s="61"/>
    </row>
    <row r="685" spans="1:18" x14ac:dyDescent="0.25">
      <c r="A685" s="37"/>
      <c r="B685" s="155"/>
      <c r="C685" s="156"/>
      <c r="D685" s="156"/>
      <c r="E685" s="156"/>
      <c r="F685" s="156"/>
      <c r="G685" s="156"/>
      <c r="H685" s="156"/>
      <c r="I685" s="156"/>
      <c r="J685" s="156"/>
      <c r="K685" s="156"/>
      <c r="L685" s="156"/>
      <c r="M685" s="156"/>
      <c r="N685" s="156"/>
      <c r="O685" s="156"/>
      <c r="P685" s="72">
        <f>P458+P16+P200</f>
        <v>4680228000</v>
      </c>
      <c r="Q685" s="91"/>
      <c r="R685" s="14"/>
    </row>
    <row r="686" spans="1:18" x14ac:dyDescent="0.25">
      <c r="A686" s="73"/>
      <c r="B686" s="74"/>
      <c r="C686" s="75"/>
      <c r="D686" s="75"/>
      <c r="E686" s="75"/>
      <c r="F686" s="75"/>
      <c r="G686" s="75"/>
      <c r="H686" s="75"/>
      <c r="I686" s="75"/>
      <c r="J686" s="76"/>
      <c r="K686" s="75"/>
      <c r="L686" s="77"/>
      <c r="M686" s="76"/>
      <c r="N686" s="75"/>
      <c r="O686" s="78"/>
      <c r="P686" s="79"/>
      <c r="Q686" s="92"/>
      <c r="R686" s="6"/>
    </row>
    <row r="687" spans="1:18" x14ac:dyDescent="0.25">
      <c r="P687" s="80"/>
      <c r="Q687" s="85"/>
      <c r="R687" s="6"/>
    </row>
    <row r="688" spans="1:18" x14ac:dyDescent="0.25">
      <c r="O688" s="2"/>
      <c r="Q688" s="84"/>
    </row>
    <row r="689" spans="15:17" x14ac:dyDescent="0.25">
      <c r="Q689" s="84"/>
    </row>
    <row r="690" spans="15:17" x14ac:dyDescent="0.25">
      <c r="O690" s="1" t="s">
        <v>135</v>
      </c>
      <c r="P690" s="6"/>
      <c r="Q690" s="6"/>
    </row>
    <row r="691" spans="15:17" x14ac:dyDescent="0.25">
      <c r="O691" s="9"/>
      <c r="P691" s="6"/>
      <c r="Q691" s="6"/>
    </row>
    <row r="692" spans="15:17" x14ac:dyDescent="0.25">
      <c r="O692" s="9" t="s">
        <v>76</v>
      </c>
      <c r="P692" s="6"/>
      <c r="Q692" s="6"/>
    </row>
    <row r="693" spans="15:17" x14ac:dyDescent="0.25">
      <c r="O693" s="9" t="s">
        <v>77</v>
      </c>
      <c r="P693" s="6"/>
      <c r="Q693" s="6"/>
    </row>
    <row r="694" spans="15:17" x14ac:dyDescent="0.25">
      <c r="O694" s="9"/>
      <c r="P694" s="1"/>
      <c r="Q694" s="2"/>
    </row>
    <row r="695" spans="15:17" x14ac:dyDescent="0.25">
      <c r="O695" s="9"/>
    </row>
    <row r="696" spans="15:17" x14ac:dyDescent="0.25">
      <c r="O696" s="9"/>
    </row>
    <row r="697" spans="15:17" x14ac:dyDescent="0.25">
      <c r="O697" s="9"/>
    </row>
    <row r="698" spans="15:17" x14ac:dyDescent="0.25">
      <c r="O698" s="9" t="s">
        <v>78</v>
      </c>
    </row>
    <row r="699" spans="15:17" x14ac:dyDescent="0.25">
      <c r="O699" s="9" t="s">
        <v>79</v>
      </c>
    </row>
  </sheetData>
  <mergeCells count="43">
    <mergeCell ref="Q523:Q525"/>
    <mergeCell ref="Q526:Q530"/>
    <mergeCell ref="A2:Q2"/>
    <mergeCell ref="A1:Q1"/>
    <mergeCell ref="E10:G10"/>
    <mergeCell ref="B460:C460"/>
    <mergeCell ref="B200:C200"/>
    <mergeCell ref="B202:C202"/>
    <mergeCell ref="Q241:Q243"/>
    <mergeCell ref="Q244:Q250"/>
    <mergeCell ref="B256:C256"/>
    <mergeCell ref="Q320:Q322"/>
    <mergeCell ref="Q323:Q327"/>
    <mergeCell ref="A3:P3"/>
    <mergeCell ref="A13:A14"/>
    <mergeCell ref="O13:O14"/>
    <mergeCell ref="P13:P14"/>
    <mergeCell ref="Q18:Q25"/>
    <mergeCell ref="Q13:Q14"/>
    <mergeCell ref="F15:M15"/>
    <mergeCell ref="B16:C16"/>
    <mergeCell ref="B18:C18"/>
    <mergeCell ref="B157:C157"/>
    <mergeCell ref="B13:C14"/>
    <mergeCell ref="D13:D14"/>
    <mergeCell ref="F13:N13"/>
    <mergeCell ref="F14:M14"/>
    <mergeCell ref="B104:C104"/>
    <mergeCell ref="Q92:Q96"/>
    <mergeCell ref="Q89:Q91"/>
    <mergeCell ref="B335:C335"/>
    <mergeCell ref="B685:O685"/>
    <mergeCell ref="B458:C458"/>
    <mergeCell ref="B642:C642"/>
    <mergeCell ref="Q538:Q545"/>
    <mergeCell ref="Q627:Q629"/>
    <mergeCell ref="Q630:Q635"/>
    <mergeCell ref="Q399:Q401"/>
    <mergeCell ref="Q402:Q406"/>
    <mergeCell ref="B414:C414"/>
    <mergeCell ref="B593:C593"/>
    <mergeCell ref="Q593:Q600"/>
    <mergeCell ref="B538:C538"/>
  </mergeCells>
  <pageMargins left="0.31496062992125984" right="0.11811023622047245" top="0.35433070866141736" bottom="0.35433070866141736" header="0.31496062992125984" footer="0.31496062992125984"/>
  <pageSetup paperSize="258" scale="6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50" zoomScaleNormal="150" workbookViewId="0">
      <selection activeCell="I15" sqref="I15"/>
    </sheetView>
  </sheetViews>
  <sheetFormatPr defaultRowHeight="12" x14ac:dyDescent="0.25"/>
  <cols>
    <col min="1" max="1" width="4.5703125" style="99" customWidth="1"/>
    <col min="2" max="2" width="8.5703125" style="99" customWidth="1"/>
    <col min="3" max="3" width="11.7109375" style="99" customWidth="1"/>
    <col min="4" max="4" width="2.140625" style="99" customWidth="1"/>
    <col min="5" max="5" width="12.28515625" style="99" customWidth="1"/>
    <col min="6" max="6" width="3.7109375" style="99" customWidth="1"/>
    <col min="7" max="7" width="22.5703125" style="99" customWidth="1"/>
    <col min="8" max="8" width="3.28515625" style="99" customWidth="1"/>
    <col min="9" max="9" width="30" style="99" customWidth="1"/>
    <col min="10" max="10" width="8.85546875" style="100" customWidth="1"/>
    <col min="11" max="11" width="14.140625" style="100" customWidth="1"/>
    <col min="12" max="12" width="36.7109375" style="99" customWidth="1"/>
    <col min="13" max="16384" width="9.140625" style="99"/>
  </cols>
  <sheetData>
    <row r="1" spans="1:12" ht="15" customHeight="1" x14ac:dyDescent="0.25">
      <c r="A1" s="98" t="s">
        <v>80</v>
      </c>
      <c r="B1" s="98"/>
      <c r="C1" s="98"/>
      <c r="D1" s="98"/>
      <c r="E1" s="98"/>
      <c r="F1" s="98"/>
      <c r="K1" s="101">
        <f>SUM(K4:K50)</f>
        <v>4680228000</v>
      </c>
    </row>
    <row r="2" spans="1:12" ht="15" customHeight="1" x14ac:dyDescent="0.25"/>
    <row r="3" spans="1:12" s="98" customFormat="1" ht="34.5" customHeight="1" x14ac:dyDescent="0.25">
      <c r="A3" s="102" t="s">
        <v>81</v>
      </c>
      <c r="B3" s="103" t="s">
        <v>82</v>
      </c>
      <c r="C3" s="103" t="s">
        <v>83</v>
      </c>
      <c r="D3" s="186" t="s">
        <v>84</v>
      </c>
      <c r="E3" s="187"/>
      <c r="F3" s="188" t="s">
        <v>85</v>
      </c>
      <c r="G3" s="189"/>
      <c r="H3" s="186" t="s">
        <v>86</v>
      </c>
      <c r="I3" s="187"/>
      <c r="J3" s="103" t="s">
        <v>87</v>
      </c>
      <c r="K3" s="103" t="s">
        <v>146</v>
      </c>
      <c r="L3" s="102" t="s">
        <v>88</v>
      </c>
    </row>
    <row r="4" spans="1:12" ht="12.75" customHeight="1" x14ac:dyDescent="0.25">
      <c r="A4" s="198">
        <v>1</v>
      </c>
      <c r="B4" s="200" t="s">
        <v>147</v>
      </c>
      <c r="C4" s="200" t="s">
        <v>159</v>
      </c>
      <c r="D4" s="191">
        <v>1</v>
      </c>
      <c r="E4" s="192" t="s">
        <v>23</v>
      </c>
      <c r="F4" s="190">
        <v>1</v>
      </c>
      <c r="G4" s="195" t="s">
        <v>160</v>
      </c>
      <c r="H4" s="104">
        <v>1</v>
      </c>
      <c r="I4" s="106" t="s">
        <v>27</v>
      </c>
      <c r="J4" s="179" t="s">
        <v>53</v>
      </c>
      <c r="K4" s="182">
        <f>RAB!P18</f>
        <v>919578000</v>
      </c>
      <c r="L4" s="183" t="s">
        <v>149</v>
      </c>
    </row>
    <row r="5" spans="1:12" ht="12.75" customHeight="1" x14ac:dyDescent="0.25">
      <c r="A5" s="198"/>
      <c r="B5" s="200"/>
      <c r="C5" s="200"/>
      <c r="D5" s="191"/>
      <c r="E5" s="193"/>
      <c r="F5" s="191"/>
      <c r="G5" s="196"/>
      <c r="H5" s="104">
        <v>2</v>
      </c>
      <c r="I5" s="106" t="s">
        <v>99</v>
      </c>
      <c r="J5" s="180"/>
      <c r="K5" s="180"/>
      <c r="L5" s="184"/>
    </row>
    <row r="6" spans="1:12" ht="12.75" customHeight="1" x14ac:dyDescent="0.25">
      <c r="A6" s="198"/>
      <c r="B6" s="200"/>
      <c r="C6" s="200"/>
      <c r="D6" s="191"/>
      <c r="E6" s="193"/>
      <c r="F6" s="191"/>
      <c r="G6" s="196"/>
      <c r="H6" s="104">
        <v>3</v>
      </c>
      <c r="I6" s="106" t="s">
        <v>100</v>
      </c>
      <c r="J6" s="180"/>
      <c r="K6" s="180"/>
      <c r="L6" s="184"/>
    </row>
    <row r="7" spans="1:12" ht="12.75" customHeight="1" x14ac:dyDescent="0.25">
      <c r="A7" s="198"/>
      <c r="B7" s="200"/>
      <c r="C7" s="200"/>
      <c r="D7" s="191"/>
      <c r="E7" s="193"/>
      <c r="F7" s="191"/>
      <c r="G7" s="196"/>
      <c r="H7" s="104">
        <v>4</v>
      </c>
      <c r="I7" s="106" t="s">
        <v>54</v>
      </c>
      <c r="J7" s="180"/>
      <c r="K7" s="180"/>
      <c r="L7" s="184"/>
    </row>
    <row r="8" spans="1:12" ht="12.75" customHeight="1" x14ac:dyDescent="0.25">
      <c r="A8" s="198"/>
      <c r="B8" s="200"/>
      <c r="C8" s="200"/>
      <c r="D8" s="191"/>
      <c r="E8" s="193"/>
      <c r="F8" s="191"/>
      <c r="G8" s="196"/>
      <c r="H8" s="104">
        <v>5</v>
      </c>
      <c r="I8" s="106" t="s">
        <v>95</v>
      </c>
      <c r="J8" s="180"/>
      <c r="K8" s="180"/>
      <c r="L8" s="184"/>
    </row>
    <row r="9" spans="1:12" ht="12.75" customHeight="1" x14ac:dyDescent="0.25">
      <c r="A9" s="198"/>
      <c r="B9" s="200"/>
      <c r="C9" s="200"/>
      <c r="D9" s="191"/>
      <c r="E9" s="193"/>
      <c r="F9" s="194"/>
      <c r="G9" s="197"/>
      <c r="H9" s="104">
        <v>6</v>
      </c>
      <c r="I9" s="106" t="s">
        <v>51</v>
      </c>
      <c r="J9" s="181"/>
      <c r="K9" s="181"/>
      <c r="L9" s="185"/>
    </row>
    <row r="10" spans="1:12" ht="12.75" customHeight="1" x14ac:dyDescent="0.25">
      <c r="A10" s="198"/>
      <c r="B10" s="200"/>
      <c r="C10" s="200"/>
      <c r="D10" s="191"/>
      <c r="E10" s="193"/>
      <c r="F10" s="190">
        <v>2</v>
      </c>
      <c r="G10" s="192" t="s">
        <v>175</v>
      </c>
      <c r="H10" s="104">
        <v>1</v>
      </c>
      <c r="I10" s="106" t="s">
        <v>27</v>
      </c>
      <c r="J10" s="179" t="s">
        <v>25</v>
      </c>
      <c r="K10" s="182">
        <f>RAB!P104</f>
        <v>326780000</v>
      </c>
      <c r="L10" s="183" t="s">
        <v>179</v>
      </c>
    </row>
    <row r="11" spans="1:12" ht="12.75" customHeight="1" x14ac:dyDescent="0.25">
      <c r="A11" s="198"/>
      <c r="B11" s="200"/>
      <c r="C11" s="200"/>
      <c r="D11" s="191"/>
      <c r="E11" s="193"/>
      <c r="F11" s="191"/>
      <c r="G11" s="193"/>
      <c r="H11" s="104">
        <v>2</v>
      </c>
      <c r="I11" s="106" t="s">
        <v>141</v>
      </c>
      <c r="J11" s="180"/>
      <c r="K11" s="180"/>
      <c r="L11" s="184"/>
    </row>
    <row r="12" spans="1:12" ht="12.75" customHeight="1" x14ac:dyDescent="0.25">
      <c r="A12" s="198"/>
      <c r="B12" s="200"/>
      <c r="C12" s="200"/>
      <c r="D12" s="191"/>
      <c r="E12" s="193"/>
      <c r="F12" s="191"/>
      <c r="G12" s="193"/>
      <c r="H12" s="104">
        <v>3</v>
      </c>
      <c r="I12" s="106" t="s">
        <v>172</v>
      </c>
      <c r="J12" s="180"/>
      <c r="K12" s="180"/>
      <c r="L12" s="184"/>
    </row>
    <row r="13" spans="1:12" ht="12.75" customHeight="1" x14ac:dyDescent="0.25">
      <c r="A13" s="198"/>
      <c r="B13" s="200"/>
      <c r="C13" s="200"/>
      <c r="D13" s="191"/>
      <c r="E13" s="193"/>
      <c r="F13" s="191"/>
      <c r="G13" s="193"/>
      <c r="H13" s="104">
        <v>4</v>
      </c>
      <c r="I13" s="106" t="s">
        <v>177</v>
      </c>
      <c r="J13" s="180"/>
      <c r="K13" s="180"/>
      <c r="L13" s="184"/>
    </row>
    <row r="14" spans="1:12" ht="12.75" customHeight="1" x14ac:dyDescent="0.25">
      <c r="A14" s="198"/>
      <c r="B14" s="200"/>
      <c r="C14" s="200"/>
      <c r="D14" s="191"/>
      <c r="E14" s="193"/>
      <c r="F14" s="191"/>
      <c r="G14" s="193"/>
      <c r="H14" s="104">
        <v>5</v>
      </c>
      <c r="I14" s="106" t="s">
        <v>51</v>
      </c>
      <c r="J14" s="181"/>
      <c r="K14" s="181"/>
      <c r="L14" s="185"/>
    </row>
    <row r="15" spans="1:12" ht="24.75" customHeight="1" x14ac:dyDescent="0.25">
      <c r="A15" s="198"/>
      <c r="B15" s="200"/>
      <c r="C15" s="200"/>
      <c r="D15" s="191"/>
      <c r="E15" s="193"/>
      <c r="F15" s="190">
        <v>3</v>
      </c>
      <c r="G15" s="192" t="s">
        <v>98</v>
      </c>
      <c r="H15" s="104">
        <v>1</v>
      </c>
      <c r="I15" s="106" t="s">
        <v>89</v>
      </c>
      <c r="J15" s="179" t="s">
        <v>25</v>
      </c>
      <c r="K15" s="182">
        <f>RAB!P157</f>
        <v>409490000</v>
      </c>
      <c r="L15" s="183" t="s">
        <v>152</v>
      </c>
    </row>
    <row r="16" spans="1:12" ht="24.75" customHeight="1" x14ac:dyDescent="0.25">
      <c r="A16" s="198"/>
      <c r="B16" s="200"/>
      <c r="C16" s="200"/>
      <c r="D16" s="194"/>
      <c r="E16" s="202"/>
      <c r="F16" s="191"/>
      <c r="G16" s="193"/>
      <c r="H16" s="104">
        <v>2</v>
      </c>
      <c r="I16" s="106" t="s">
        <v>51</v>
      </c>
      <c r="J16" s="181"/>
      <c r="K16" s="181"/>
      <c r="L16" s="185"/>
    </row>
    <row r="17" spans="1:12" ht="12.75" customHeight="1" x14ac:dyDescent="0.25">
      <c r="A17" s="198"/>
      <c r="B17" s="200"/>
      <c r="C17" s="200"/>
      <c r="D17" s="190">
        <v>2</v>
      </c>
      <c r="E17" s="192" t="s">
        <v>158</v>
      </c>
      <c r="F17" s="203">
        <v>1</v>
      </c>
      <c r="G17" s="192" t="s">
        <v>90</v>
      </c>
      <c r="H17" s="104">
        <v>1</v>
      </c>
      <c r="I17" s="105" t="s">
        <v>27</v>
      </c>
      <c r="J17" s="179" t="s">
        <v>53</v>
      </c>
      <c r="K17" s="182">
        <f>RAB!P202</f>
        <v>292380000</v>
      </c>
      <c r="L17" s="183" t="s">
        <v>148</v>
      </c>
    </row>
    <row r="18" spans="1:12" ht="12.75" customHeight="1" x14ac:dyDescent="0.25">
      <c r="A18" s="198"/>
      <c r="B18" s="200"/>
      <c r="C18" s="200"/>
      <c r="D18" s="191"/>
      <c r="E18" s="193"/>
      <c r="F18" s="204"/>
      <c r="G18" s="193"/>
      <c r="H18" s="104">
        <v>2</v>
      </c>
      <c r="I18" s="105" t="s">
        <v>54</v>
      </c>
      <c r="J18" s="180"/>
      <c r="K18" s="180"/>
      <c r="L18" s="184"/>
    </row>
    <row r="19" spans="1:12" ht="12.75" customHeight="1" x14ac:dyDescent="0.25">
      <c r="A19" s="198"/>
      <c r="B19" s="200"/>
      <c r="C19" s="200"/>
      <c r="D19" s="191"/>
      <c r="E19" s="193"/>
      <c r="F19" s="204"/>
      <c r="G19" s="193"/>
      <c r="H19" s="104">
        <v>3</v>
      </c>
      <c r="I19" s="105" t="s">
        <v>95</v>
      </c>
      <c r="J19" s="180"/>
      <c r="K19" s="180"/>
      <c r="L19" s="184"/>
    </row>
    <row r="20" spans="1:12" ht="12.75" customHeight="1" x14ac:dyDescent="0.25">
      <c r="A20" s="198"/>
      <c r="B20" s="200"/>
      <c r="C20" s="200"/>
      <c r="D20" s="191"/>
      <c r="E20" s="193"/>
      <c r="F20" s="204"/>
      <c r="G20" s="193"/>
      <c r="H20" s="104">
        <v>4</v>
      </c>
      <c r="I20" s="105" t="s">
        <v>51</v>
      </c>
      <c r="J20" s="181"/>
      <c r="K20" s="181"/>
      <c r="L20" s="185"/>
    </row>
    <row r="21" spans="1:12" ht="12.75" customHeight="1" x14ac:dyDescent="0.25">
      <c r="A21" s="198"/>
      <c r="B21" s="200"/>
      <c r="C21" s="200"/>
      <c r="D21" s="191"/>
      <c r="E21" s="193"/>
      <c r="F21" s="203">
        <v>2</v>
      </c>
      <c r="G21" s="195" t="s">
        <v>137</v>
      </c>
      <c r="H21" s="104">
        <v>1</v>
      </c>
      <c r="I21" s="106" t="s">
        <v>27</v>
      </c>
      <c r="J21" s="179" t="s">
        <v>53</v>
      </c>
      <c r="K21" s="182">
        <f>RAB!P256</f>
        <v>329380000</v>
      </c>
      <c r="L21" s="183" t="s">
        <v>155</v>
      </c>
    </row>
    <row r="22" spans="1:12" ht="12.75" customHeight="1" x14ac:dyDescent="0.25">
      <c r="A22" s="198"/>
      <c r="B22" s="200"/>
      <c r="C22" s="200"/>
      <c r="D22" s="191"/>
      <c r="E22" s="193"/>
      <c r="F22" s="204"/>
      <c r="G22" s="196"/>
      <c r="H22" s="104">
        <v>2</v>
      </c>
      <c r="I22" s="106" t="s">
        <v>96</v>
      </c>
      <c r="J22" s="180"/>
      <c r="K22" s="180"/>
      <c r="L22" s="184"/>
    </row>
    <row r="23" spans="1:12" ht="12.75" customHeight="1" x14ac:dyDescent="0.25">
      <c r="A23" s="198"/>
      <c r="B23" s="200"/>
      <c r="C23" s="200"/>
      <c r="D23" s="191"/>
      <c r="E23" s="193"/>
      <c r="F23" s="204"/>
      <c r="G23" s="196"/>
      <c r="H23" s="104">
        <v>3</v>
      </c>
      <c r="I23" s="106" t="s">
        <v>122</v>
      </c>
      <c r="J23" s="180"/>
      <c r="K23" s="180"/>
      <c r="L23" s="184"/>
    </row>
    <row r="24" spans="1:12" ht="12.75" customHeight="1" x14ac:dyDescent="0.25">
      <c r="A24" s="198"/>
      <c r="B24" s="200"/>
      <c r="C24" s="200"/>
      <c r="D24" s="191"/>
      <c r="E24" s="193"/>
      <c r="F24" s="204"/>
      <c r="G24" s="196"/>
      <c r="H24" s="104">
        <v>4</v>
      </c>
      <c r="I24" s="106" t="s">
        <v>54</v>
      </c>
      <c r="J24" s="180"/>
      <c r="K24" s="180"/>
      <c r="L24" s="184"/>
    </row>
    <row r="25" spans="1:12" ht="12.75" customHeight="1" x14ac:dyDescent="0.25">
      <c r="A25" s="198"/>
      <c r="B25" s="200"/>
      <c r="C25" s="200"/>
      <c r="D25" s="191"/>
      <c r="E25" s="193"/>
      <c r="F25" s="204"/>
      <c r="G25" s="196"/>
      <c r="H25" s="104">
        <v>5</v>
      </c>
      <c r="I25" s="106" t="s">
        <v>95</v>
      </c>
      <c r="J25" s="180"/>
      <c r="K25" s="180"/>
      <c r="L25" s="184"/>
    </row>
    <row r="26" spans="1:12" ht="12.75" customHeight="1" x14ac:dyDescent="0.25">
      <c r="A26" s="198"/>
      <c r="B26" s="200"/>
      <c r="C26" s="200"/>
      <c r="D26" s="191"/>
      <c r="E26" s="193"/>
      <c r="F26" s="205"/>
      <c r="G26" s="197"/>
      <c r="H26" s="104">
        <v>6</v>
      </c>
      <c r="I26" s="106" t="s">
        <v>51</v>
      </c>
      <c r="J26" s="181"/>
      <c r="K26" s="181"/>
      <c r="L26" s="185"/>
    </row>
    <row r="27" spans="1:12" ht="12.75" customHeight="1" x14ac:dyDescent="0.25">
      <c r="A27" s="198"/>
      <c r="B27" s="200"/>
      <c r="C27" s="200"/>
      <c r="D27" s="191"/>
      <c r="E27" s="193"/>
      <c r="F27" s="204">
        <v>3</v>
      </c>
      <c r="G27" s="193" t="s">
        <v>153</v>
      </c>
      <c r="H27" s="104">
        <v>1</v>
      </c>
      <c r="I27" s="106" t="s">
        <v>27</v>
      </c>
      <c r="J27" s="179" t="s">
        <v>53</v>
      </c>
      <c r="K27" s="182">
        <f>RAB!P335</f>
        <v>312730000</v>
      </c>
      <c r="L27" s="183" t="s">
        <v>154</v>
      </c>
    </row>
    <row r="28" spans="1:12" ht="12.75" customHeight="1" x14ac:dyDescent="0.25">
      <c r="A28" s="198"/>
      <c r="B28" s="200"/>
      <c r="C28" s="200"/>
      <c r="D28" s="191"/>
      <c r="E28" s="193"/>
      <c r="F28" s="204"/>
      <c r="G28" s="193"/>
      <c r="H28" s="104">
        <v>2</v>
      </c>
      <c r="I28" s="106" t="s">
        <v>96</v>
      </c>
      <c r="J28" s="180"/>
      <c r="K28" s="180"/>
      <c r="L28" s="184"/>
    </row>
    <row r="29" spans="1:12" ht="12.75" customHeight="1" x14ac:dyDescent="0.25">
      <c r="A29" s="198"/>
      <c r="B29" s="200"/>
      <c r="C29" s="200"/>
      <c r="D29" s="191"/>
      <c r="E29" s="193"/>
      <c r="F29" s="204"/>
      <c r="G29" s="193"/>
      <c r="H29" s="104">
        <v>3</v>
      </c>
      <c r="I29" s="106" t="s">
        <v>122</v>
      </c>
      <c r="J29" s="180"/>
      <c r="K29" s="180"/>
      <c r="L29" s="184"/>
    </row>
    <row r="30" spans="1:12" ht="12.75" customHeight="1" x14ac:dyDescent="0.25">
      <c r="A30" s="198"/>
      <c r="B30" s="200"/>
      <c r="C30" s="200"/>
      <c r="D30" s="191"/>
      <c r="E30" s="193"/>
      <c r="F30" s="204"/>
      <c r="G30" s="193"/>
      <c r="H30" s="104">
        <v>4</v>
      </c>
      <c r="I30" s="106" t="s">
        <v>54</v>
      </c>
      <c r="J30" s="180"/>
      <c r="K30" s="180"/>
      <c r="L30" s="184"/>
    </row>
    <row r="31" spans="1:12" ht="12.75" customHeight="1" x14ac:dyDescent="0.25">
      <c r="A31" s="198"/>
      <c r="B31" s="200"/>
      <c r="C31" s="200"/>
      <c r="D31" s="191"/>
      <c r="E31" s="193"/>
      <c r="F31" s="204"/>
      <c r="G31" s="193"/>
      <c r="H31" s="104">
        <v>5</v>
      </c>
      <c r="I31" s="106" t="s">
        <v>95</v>
      </c>
      <c r="J31" s="180"/>
      <c r="K31" s="180"/>
      <c r="L31" s="184"/>
    </row>
    <row r="32" spans="1:12" ht="12.75" customHeight="1" x14ac:dyDescent="0.25">
      <c r="A32" s="198"/>
      <c r="B32" s="200"/>
      <c r="C32" s="200"/>
      <c r="D32" s="191"/>
      <c r="E32" s="193"/>
      <c r="F32" s="204"/>
      <c r="G32" s="193"/>
      <c r="H32" s="104">
        <v>6</v>
      </c>
      <c r="I32" s="106" t="s">
        <v>51</v>
      </c>
      <c r="J32" s="181"/>
      <c r="K32" s="181"/>
      <c r="L32" s="185"/>
    </row>
    <row r="33" spans="1:12" ht="24.75" customHeight="1" x14ac:dyDescent="0.25">
      <c r="A33" s="198"/>
      <c r="B33" s="200"/>
      <c r="C33" s="200"/>
      <c r="D33" s="191"/>
      <c r="E33" s="193"/>
      <c r="F33" s="190">
        <v>4</v>
      </c>
      <c r="G33" s="192" t="s">
        <v>98</v>
      </c>
      <c r="H33" s="104">
        <v>1</v>
      </c>
      <c r="I33" s="106" t="s">
        <v>89</v>
      </c>
      <c r="J33" s="179" t="s">
        <v>25</v>
      </c>
      <c r="K33" s="182">
        <f>RAB!P414</f>
        <v>417150000</v>
      </c>
      <c r="L33" s="183" t="s">
        <v>152</v>
      </c>
    </row>
    <row r="34" spans="1:12" ht="24.75" customHeight="1" x14ac:dyDescent="0.25">
      <c r="A34" s="198"/>
      <c r="B34" s="200"/>
      <c r="C34" s="200"/>
      <c r="D34" s="194"/>
      <c r="E34" s="193"/>
      <c r="F34" s="191"/>
      <c r="G34" s="193"/>
      <c r="H34" s="104">
        <v>2</v>
      </c>
      <c r="I34" s="106" t="s">
        <v>51</v>
      </c>
      <c r="J34" s="181"/>
      <c r="K34" s="181"/>
      <c r="L34" s="185"/>
    </row>
    <row r="35" spans="1:12" ht="12.75" customHeight="1" x14ac:dyDescent="0.25">
      <c r="A35" s="198"/>
      <c r="B35" s="200"/>
      <c r="C35" s="200"/>
      <c r="D35" s="191">
        <v>3</v>
      </c>
      <c r="E35" s="192" t="s">
        <v>91</v>
      </c>
      <c r="F35" s="203">
        <v>1</v>
      </c>
      <c r="G35" s="195" t="s">
        <v>92</v>
      </c>
      <c r="H35" s="104">
        <v>1</v>
      </c>
      <c r="I35" s="106" t="s">
        <v>27</v>
      </c>
      <c r="J35" s="179" t="s">
        <v>53</v>
      </c>
      <c r="K35" s="182">
        <f>RAB!P460</f>
        <v>264930000</v>
      </c>
      <c r="L35" s="183" t="s">
        <v>150</v>
      </c>
    </row>
    <row r="36" spans="1:12" ht="12.75" customHeight="1" x14ac:dyDescent="0.25">
      <c r="A36" s="198"/>
      <c r="B36" s="200"/>
      <c r="C36" s="200"/>
      <c r="D36" s="191"/>
      <c r="E36" s="193"/>
      <c r="F36" s="204"/>
      <c r="G36" s="196"/>
      <c r="H36" s="104">
        <v>2</v>
      </c>
      <c r="I36" s="106" t="s">
        <v>96</v>
      </c>
      <c r="J36" s="180"/>
      <c r="K36" s="180"/>
      <c r="L36" s="184"/>
    </row>
    <row r="37" spans="1:12" ht="12.75" customHeight="1" x14ac:dyDescent="0.25">
      <c r="A37" s="198"/>
      <c r="B37" s="200"/>
      <c r="C37" s="200"/>
      <c r="D37" s="191"/>
      <c r="E37" s="193"/>
      <c r="F37" s="204"/>
      <c r="G37" s="196"/>
      <c r="H37" s="104">
        <v>3</v>
      </c>
      <c r="I37" s="106" t="s">
        <v>122</v>
      </c>
      <c r="J37" s="180"/>
      <c r="K37" s="180"/>
      <c r="L37" s="184"/>
    </row>
    <row r="38" spans="1:12" ht="12.75" customHeight="1" x14ac:dyDescent="0.25">
      <c r="A38" s="198"/>
      <c r="B38" s="200"/>
      <c r="C38" s="200"/>
      <c r="D38" s="191"/>
      <c r="E38" s="193"/>
      <c r="F38" s="204"/>
      <c r="G38" s="196"/>
      <c r="H38" s="104">
        <v>4</v>
      </c>
      <c r="I38" s="106" t="s">
        <v>54</v>
      </c>
      <c r="J38" s="180"/>
      <c r="K38" s="180"/>
      <c r="L38" s="184"/>
    </row>
    <row r="39" spans="1:12" ht="12.75" customHeight="1" x14ac:dyDescent="0.25">
      <c r="A39" s="198"/>
      <c r="B39" s="200"/>
      <c r="C39" s="200"/>
      <c r="D39" s="191"/>
      <c r="E39" s="193"/>
      <c r="F39" s="204"/>
      <c r="G39" s="196"/>
      <c r="H39" s="104">
        <v>5</v>
      </c>
      <c r="I39" s="106" t="s">
        <v>95</v>
      </c>
      <c r="J39" s="180"/>
      <c r="K39" s="180"/>
      <c r="L39" s="184"/>
    </row>
    <row r="40" spans="1:12" ht="12.75" customHeight="1" x14ac:dyDescent="0.25">
      <c r="A40" s="198"/>
      <c r="B40" s="200"/>
      <c r="C40" s="200"/>
      <c r="D40" s="191"/>
      <c r="E40" s="193"/>
      <c r="F40" s="204"/>
      <c r="G40" s="196"/>
      <c r="H40" s="104">
        <v>6</v>
      </c>
      <c r="I40" s="106" t="s">
        <v>51</v>
      </c>
      <c r="J40" s="181"/>
      <c r="K40" s="181"/>
      <c r="L40" s="185"/>
    </row>
    <row r="41" spans="1:12" ht="12.75" customHeight="1" x14ac:dyDescent="0.25">
      <c r="A41" s="198"/>
      <c r="B41" s="200"/>
      <c r="C41" s="200"/>
      <c r="D41" s="191"/>
      <c r="E41" s="193"/>
      <c r="F41" s="190">
        <v>2</v>
      </c>
      <c r="G41" s="192" t="s">
        <v>93</v>
      </c>
      <c r="H41" s="104">
        <v>1</v>
      </c>
      <c r="I41" s="106" t="s">
        <v>27</v>
      </c>
      <c r="J41" s="179" t="s">
        <v>25</v>
      </c>
      <c r="K41" s="182">
        <f>RAB!P538</f>
        <v>711260000</v>
      </c>
      <c r="L41" s="183" t="s">
        <v>151</v>
      </c>
    </row>
    <row r="42" spans="1:12" ht="12.75" customHeight="1" x14ac:dyDescent="0.25">
      <c r="A42" s="198"/>
      <c r="B42" s="200"/>
      <c r="C42" s="200"/>
      <c r="D42" s="191"/>
      <c r="E42" s="193"/>
      <c r="F42" s="191"/>
      <c r="G42" s="193"/>
      <c r="H42" s="104">
        <v>2</v>
      </c>
      <c r="I42" s="106" t="s">
        <v>97</v>
      </c>
      <c r="J42" s="180"/>
      <c r="K42" s="180"/>
      <c r="L42" s="184"/>
    </row>
    <row r="43" spans="1:12" ht="12.75" customHeight="1" x14ac:dyDescent="0.25">
      <c r="A43" s="198"/>
      <c r="B43" s="200"/>
      <c r="C43" s="200"/>
      <c r="D43" s="191"/>
      <c r="E43" s="193"/>
      <c r="F43" s="191"/>
      <c r="G43" s="193"/>
      <c r="H43" s="104">
        <v>3</v>
      </c>
      <c r="I43" s="106" t="s">
        <v>140</v>
      </c>
      <c r="J43" s="180"/>
      <c r="K43" s="180"/>
      <c r="L43" s="184"/>
    </row>
    <row r="44" spans="1:12" ht="12.75" customHeight="1" x14ac:dyDescent="0.25">
      <c r="A44" s="198"/>
      <c r="B44" s="200"/>
      <c r="C44" s="200"/>
      <c r="D44" s="191"/>
      <c r="E44" s="193"/>
      <c r="F44" s="191"/>
      <c r="G44" s="193"/>
      <c r="H44" s="104">
        <v>4</v>
      </c>
      <c r="I44" s="106" t="s">
        <v>51</v>
      </c>
      <c r="J44" s="181"/>
      <c r="K44" s="181"/>
      <c r="L44" s="185"/>
    </row>
    <row r="45" spans="1:12" ht="12.75" customHeight="1" x14ac:dyDescent="0.25">
      <c r="A45" s="198"/>
      <c r="B45" s="200"/>
      <c r="C45" s="200"/>
      <c r="D45" s="191"/>
      <c r="E45" s="193"/>
      <c r="F45" s="190">
        <v>3</v>
      </c>
      <c r="G45" s="192" t="s">
        <v>178</v>
      </c>
      <c r="H45" s="104">
        <v>1</v>
      </c>
      <c r="I45" s="106" t="s">
        <v>27</v>
      </c>
      <c r="J45" s="179" t="s">
        <v>53</v>
      </c>
      <c r="K45" s="182">
        <f>RAB!P593</f>
        <v>279040000</v>
      </c>
      <c r="L45" s="183" t="s">
        <v>162</v>
      </c>
    </row>
    <row r="46" spans="1:12" ht="12.75" customHeight="1" x14ac:dyDescent="0.25">
      <c r="A46" s="198"/>
      <c r="B46" s="200"/>
      <c r="C46" s="200"/>
      <c r="D46" s="191"/>
      <c r="E46" s="193"/>
      <c r="F46" s="191"/>
      <c r="G46" s="193"/>
      <c r="H46" s="104">
        <v>2</v>
      </c>
      <c r="I46" s="106" t="s">
        <v>168</v>
      </c>
      <c r="J46" s="180"/>
      <c r="K46" s="180"/>
      <c r="L46" s="184"/>
    </row>
    <row r="47" spans="1:12" ht="12.75" customHeight="1" x14ac:dyDescent="0.25">
      <c r="A47" s="198"/>
      <c r="B47" s="200"/>
      <c r="C47" s="200"/>
      <c r="D47" s="191"/>
      <c r="E47" s="193"/>
      <c r="F47" s="191"/>
      <c r="G47" s="193"/>
      <c r="H47" s="104">
        <v>3</v>
      </c>
      <c r="I47" s="106" t="s">
        <v>95</v>
      </c>
      <c r="J47" s="180"/>
      <c r="K47" s="180"/>
      <c r="L47" s="184"/>
    </row>
    <row r="48" spans="1:12" ht="12.75" customHeight="1" x14ac:dyDescent="0.25">
      <c r="A48" s="198"/>
      <c r="B48" s="200"/>
      <c r="C48" s="200"/>
      <c r="D48" s="191"/>
      <c r="E48" s="193"/>
      <c r="F48" s="194"/>
      <c r="G48" s="202"/>
      <c r="H48" s="104">
        <v>4</v>
      </c>
      <c r="I48" s="106" t="s">
        <v>161</v>
      </c>
      <c r="J48" s="181"/>
      <c r="K48" s="181"/>
      <c r="L48" s="185"/>
    </row>
    <row r="49" spans="1:12" ht="24.75" customHeight="1" x14ac:dyDescent="0.25">
      <c r="A49" s="198"/>
      <c r="B49" s="200"/>
      <c r="C49" s="200"/>
      <c r="D49" s="191"/>
      <c r="E49" s="193"/>
      <c r="F49" s="190">
        <v>4</v>
      </c>
      <c r="G49" s="192" t="s">
        <v>94</v>
      </c>
      <c r="H49" s="104">
        <v>1</v>
      </c>
      <c r="I49" s="106" t="s">
        <v>89</v>
      </c>
      <c r="J49" s="179" t="s">
        <v>25</v>
      </c>
      <c r="K49" s="182">
        <f>RAB!P642</f>
        <v>417510000</v>
      </c>
      <c r="L49" s="183" t="s">
        <v>152</v>
      </c>
    </row>
    <row r="50" spans="1:12" ht="24.75" customHeight="1" x14ac:dyDescent="0.25">
      <c r="A50" s="199"/>
      <c r="B50" s="201"/>
      <c r="C50" s="201"/>
      <c r="D50" s="194"/>
      <c r="E50" s="202"/>
      <c r="F50" s="194"/>
      <c r="G50" s="202"/>
      <c r="H50" s="104">
        <v>2</v>
      </c>
      <c r="I50" s="106" t="s">
        <v>51</v>
      </c>
      <c r="J50" s="181"/>
      <c r="K50" s="181"/>
      <c r="L50" s="185"/>
    </row>
  </sheetData>
  <mergeCells count="67">
    <mergeCell ref="K27:K32"/>
    <mergeCell ref="L27:L32"/>
    <mergeCell ref="K33:K34"/>
    <mergeCell ref="L33:L34"/>
    <mergeCell ref="L17:L20"/>
    <mergeCell ref="K17:K20"/>
    <mergeCell ref="L21:L26"/>
    <mergeCell ref="K21:K26"/>
    <mergeCell ref="G21:G26"/>
    <mergeCell ref="J21:J26"/>
    <mergeCell ref="F27:F32"/>
    <mergeCell ref="G27:G32"/>
    <mergeCell ref="J27:J32"/>
    <mergeCell ref="K15:K16"/>
    <mergeCell ref="L15:L16"/>
    <mergeCell ref="K35:K40"/>
    <mergeCell ref="L35:L40"/>
    <mergeCell ref="F49:F50"/>
    <mergeCell ref="G49:G50"/>
    <mergeCell ref="J49:J50"/>
    <mergeCell ref="K49:K50"/>
    <mergeCell ref="L49:L50"/>
    <mergeCell ref="F41:F44"/>
    <mergeCell ref="G41:G44"/>
    <mergeCell ref="J41:J44"/>
    <mergeCell ref="K41:K44"/>
    <mergeCell ref="L41:L44"/>
    <mergeCell ref="K45:K48"/>
    <mergeCell ref="L45:L48"/>
    <mergeCell ref="F35:F40"/>
    <mergeCell ref="G35:G40"/>
    <mergeCell ref="J35:J40"/>
    <mergeCell ref="J45:J48"/>
    <mergeCell ref="F15:F16"/>
    <mergeCell ref="G15:G16"/>
    <mergeCell ref="J15:J16"/>
    <mergeCell ref="F45:F48"/>
    <mergeCell ref="G45:G48"/>
    <mergeCell ref="F33:F34"/>
    <mergeCell ref="G33:G34"/>
    <mergeCell ref="J33:J34"/>
    <mergeCell ref="F17:F20"/>
    <mergeCell ref="G17:G20"/>
    <mergeCell ref="J17:J20"/>
    <mergeCell ref="F21:F26"/>
    <mergeCell ref="A4:A50"/>
    <mergeCell ref="B4:B50"/>
    <mergeCell ref="C4:C50"/>
    <mergeCell ref="D4:D16"/>
    <mergeCell ref="E4:E16"/>
    <mergeCell ref="D17:D34"/>
    <mergeCell ref="E17:E34"/>
    <mergeCell ref="D35:D50"/>
    <mergeCell ref="E35:E50"/>
    <mergeCell ref="D3:E3"/>
    <mergeCell ref="F3:G3"/>
    <mergeCell ref="H3:I3"/>
    <mergeCell ref="F10:F14"/>
    <mergeCell ref="G10:G14"/>
    <mergeCell ref="F4:F9"/>
    <mergeCell ref="G4:G9"/>
    <mergeCell ref="J4:J9"/>
    <mergeCell ref="K4:K9"/>
    <mergeCell ref="L4:L9"/>
    <mergeCell ref="J10:J14"/>
    <mergeCell ref="K10:K14"/>
    <mergeCell ref="L10:L14"/>
  </mergeCells>
  <pageMargins left="0.70866141732283472" right="0.70866141732283472" top="0.55118110236220474" bottom="0.55118110236220474" header="0.31496062992125984" footer="0.31496062992125984"/>
  <pageSetup paperSize="258" scale="9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RAB</vt:lpstr>
      <vt:lpstr>Matrik Relefansi</vt:lpstr>
      <vt:lpstr>RAB!Print_Area</vt:lpstr>
      <vt:lpstr>'Matrik Relefansi'!Print_Titles</vt:lpstr>
      <vt:lpstr>RAB!Print_Titles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2014-06-11T03:51:55Z</dcterms:modified>
</cp:coreProperties>
</file>