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120" windowHeight="8520" activeTab="2"/>
  </bookViews>
  <sheets>
    <sheet name="List Piutang" sheetId="2" r:id="rId1"/>
    <sheet name="List PPh " sheetId="3" r:id="rId2"/>
    <sheet name="Rincian" sheetId="8" r:id="rId3"/>
    <sheet name="Rincian1" sheetId="6" state="hidden" r:id="rId4"/>
    <sheet name="Meterai" sheetId="7" r:id="rId5"/>
  </sheets>
  <definedNames>
    <definedName name="_xlnm.Print_Area" localSheetId="0">'List Piutang'!$A$7:$P$79</definedName>
    <definedName name="_xlnm.Print_Area" localSheetId="1">'List PPh '!$A$208:$E$221</definedName>
    <definedName name="_xlnm.Print_Area" localSheetId="4">Meterai!$A$1:$D$50</definedName>
    <definedName name="_xlnm.Print_Area" localSheetId="2">Rincian!$A$6:$L$84</definedName>
    <definedName name="_xlnm.Print_Area" localSheetId="3">Rincian1!$A$1:$C$119</definedName>
    <definedName name="_xlnm.Print_Titles" localSheetId="0">'List Piutang'!$1:$6</definedName>
    <definedName name="_xlnm.Print_Titles" localSheetId="1">'List PPh '!$1:$7</definedName>
    <definedName name="_xlnm.Print_Titles" localSheetId="2">Rincian!$1:$5</definedName>
  </definedNames>
  <calcPr calcId="124519"/>
</workbook>
</file>

<file path=xl/calcChain.xml><?xml version="1.0" encoding="utf-8"?>
<calcChain xmlns="http://schemas.openxmlformats.org/spreadsheetml/2006/main">
  <c r="A46" i="2"/>
  <c r="A75" i="8" l="1"/>
  <c r="L77"/>
  <c r="K71" i="2"/>
  <c r="M71" s="1"/>
  <c r="O71" s="1"/>
  <c r="L71"/>
  <c r="A46" i="7"/>
  <c r="A45"/>
  <c r="A44"/>
  <c r="A43"/>
  <c r="A42"/>
  <c r="A41"/>
  <c r="L70" i="8"/>
  <c r="L53"/>
  <c r="L52"/>
  <c r="L51"/>
  <c r="L68"/>
  <c r="K70" i="2"/>
  <c r="L70"/>
  <c r="K69"/>
  <c r="L69"/>
  <c r="K68"/>
  <c r="L68"/>
  <c r="K67"/>
  <c r="L67"/>
  <c r="K66"/>
  <c r="L66"/>
  <c r="L76" i="8"/>
  <c r="K65" i="2"/>
  <c r="L65"/>
  <c r="J29"/>
  <c r="I29"/>
  <c r="H29"/>
  <c r="G29"/>
  <c r="L18"/>
  <c r="K18"/>
  <c r="A19"/>
  <c r="A20" s="1"/>
  <c r="L69" i="8"/>
  <c r="L67"/>
  <c r="K75"/>
  <c r="L75" s="1"/>
  <c r="L45"/>
  <c r="L44"/>
  <c r="K64" i="2"/>
  <c r="L64"/>
  <c r="K63"/>
  <c r="L63"/>
  <c r="K62"/>
  <c r="L62"/>
  <c r="K61"/>
  <c r="L61"/>
  <c r="K60"/>
  <c r="L60"/>
  <c r="L50" i="8"/>
  <c r="L49"/>
  <c r="K59" i="2"/>
  <c r="L59"/>
  <c r="K58"/>
  <c r="L58"/>
  <c r="L43" i="8"/>
  <c r="L66"/>
  <c r="K57" i="2"/>
  <c r="L57"/>
  <c r="K56"/>
  <c r="L56"/>
  <c r="L59" i="8"/>
  <c r="L65"/>
  <c r="L64"/>
  <c r="L58"/>
  <c r="K55" i="2"/>
  <c r="L55"/>
  <c r="K54"/>
  <c r="L54"/>
  <c r="K53"/>
  <c r="L53"/>
  <c r="K52"/>
  <c r="L52"/>
  <c r="G24" i="8"/>
  <c r="G14"/>
  <c r="G13"/>
  <c r="G12"/>
  <c r="G8"/>
  <c r="N19" i="2"/>
  <c r="N29" s="1"/>
  <c r="N14"/>
  <c r="N13"/>
  <c r="N12"/>
  <c r="N9"/>
  <c r="M66" l="1"/>
  <c r="O66" s="1"/>
  <c r="M67"/>
  <c r="O67" s="1"/>
  <c r="M68"/>
  <c r="O68" s="1"/>
  <c r="M69"/>
  <c r="O69" s="1"/>
  <c r="M70"/>
  <c r="O70" s="1"/>
  <c r="M65"/>
  <c r="O65" s="1"/>
  <c r="M56"/>
  <c r="O56" s="1"/>
  <c r="M57"/>
  <c r="O57" s="1"/>
  <c r="M59"/>
  <c r="O59" s="1"/>
  <c r="M60"/>
  <c r="O60" s="1"/>
  <c r="M64"/>
  <c r="O64" s="1"/>
  <c r="M18"/>
  <c r="M54"/>
  <c r="O54" s="1"/>
  <c r="M62"/>
  <c r="O62" s="1"/>
  <c r="M61"/>
  <c r="O61" s="1"/>
  <c r="M53"/>
  <c r="O53" s="1"/>
  <c r="M55"/>
  <c r="O55" s="1"/>
  <c r="M58"/>
  <c r="O58" s="1"/>
  <c r="M63"/>
  <c r="O63" s="1"/>
  <c r="M52"/>
  <c r="O52" s="1"/>
  <c r="L74" i="8"/>
  <c r="L42"/>
  <c r="L41"/>
  <c r="K51" i="2"/>
  <c r="L51"/>
  <c r="K50"/>
  <c r="L50"/>
  <c r="K49"/>
  <c r="L49"/>
  <c r="L73" i="8"/>
  <c r="L47"/>
  <c r="K48" i="2"/>
  <c r="L48"/>
  <c r="K47"/>
  <c r="L47"/>
  <c r="L63" i="8"/>
  <c r="L62"/>
  <c r="L48"/>
  <c r="K46" i="2"/>
  <c r="L46"/>
  <c r="K45"/>
  <c r="L45"/>
  <c r="L71" i="8"/>
  <c r="L61"/>
  <c r="K44" i="2"/>
  <c r="L44"/>
  <c r="K43"/>
  <c r="L43"/>
  <c r="K81" i="8"/>
  <c r="J81"/>
  <c r="I81"/>
  <c r="H81"/>
  <c r="G81"/>
  <c r="F81"/>
  <c r="L60"/>
  <c r="L57"/>
  <c r="L56"/>
  <c r="L55"/>
  <c r="L54"/>
  <c r="L46"/>
  <c r="L40"/>
  <c r="L39"/>
  <c r="L38"/>
  <c r="L37"/>
  <c r="L36"/>
  <c r="L35"/>
  <c r="L34"/>
  <c r="A34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L33"/>
  <c r="J29"/>
  <c r="L29" s="1"/>
  <c r="J28"/>
  <c r="L28" s="1"/>
  <c r="J19"/>
  <c r="J16"/>
  <c r="J9"/>
  <c r="N75" i="2"/>
  <c r="J75"/>
  <c r="I75"/>
  <c r="H75"/>
  <c r="G75"/>
  <c r="K42"/>
  <c r="L42"/>
  <c r="K41"/>
  <c r="L41"/>
  <c r="K40"/>
  <c r="L40"/>
  <c r="K39"/>
  <c r="L39"/>
  <c r="K38"/>
  <c r="L38"/>
  <c r="K37"/>
  <c r="L37"/>
  <c r="K36"/>
  <c r="L36"/>
  <c r="K35"/>
  <c r="L35"/>
  <c r="K34"/>
  <c r="L34"/>
  <c r="L33"/>
  <c r="K33"/>
  <c r="L32"/>
  <c r="K32"/>
  <c r="A32"/>
  <c r="A33" s="1"/>
  <c r="A34" s="1"/>
  <c r="L31"/>
  <c r="K31"/>
  <c r="A33" i="7"/>
  <c r="A34" s="1"/>
  <c r="A35" s="1"/>
  <c r="A36" s="1"/>
  <c r="A37" s="1"/>
  <c r="A38" s="1"/>
  <c r="A39" s="1"/>
  <c r="A40" s="1"/>
  <c r="A47" s="1"/>
  <c r="A48" s="1"/>
  <c r="K30" i="8"/>
  <c r="I30"/>
  <c r="H30"/>
  <c r="G30"/>
  <c r="F30"/>
  <c r="L27"/>
  <c r="K28" i="2"/>
  <c r="L28"/>
  <c r="K27"/>
  <c r="L27"/>
  <c r="L26" i="8"/>
  <c r="L21"/>
  <c r="K26" i="2"/>
  <c r="L26"/>
  <c r="L25"/>
  <c r="K25"/>
  <c r="K24"/>
  <c r="L24"/>
  <c r="L25" i="8"/>
  <c r="L20"/>
  <c r="L23"/>
  <c r="L22"/>
  <c r="K23" i="2"/>
  <c r="L23"/>
  <c r="K22"/>
  <c r="L22"/>
  <c r="K21"/>
  <c r="L21"/>
  <c r="K20"/>
  <c r="L20"/>
  <c r="A12" i="3"/>
  <c r="A19" s="1"/>
  <c r="A24" s="1"/>
  <c r="A67" s="1"/>
  <c r="A87" s="1"/>
  <c r="A111" s="1"/>
  <c r="A116" s="1"/>
  <c r="A128" s="1"/>
  <c r="K19" i="2"/>
  <c r="K29" s="1"/>
  <c r="L19"/>
  <c r="L24" i="8"/>
  <c r="A49" l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48"/>
  <c r="A35" i="2"/>
  <c r="A36" s="1"/>
  <c r="A37" s="1"/>
  <c r="A38" s="1"/>
  <c r="A39" s="1"/>
  <c r="A40" s="1"/>
  <c r="A41" s="1"/>
  <c r="L29"/>
  <c r="O18"/>
  <c r="M44"/>
  <c r="O44" s="1"/>
  <c r="M49"/>
  <c r="O49" s="1"/>
  <c r="M51"/>
  <c r="O51" s="1"/>
  <c r="M45"/>
  <c r="O45" s="1"/>
  <c r="M46"/>
  <c r="O46" s="1"/>
  <c r="M48"/>
  <c r="O48" s="1"/>
  <c r="M50"/>
  <c r="O50" s="1"/>
  <c r="L81" i="8"/>
  <c r="M47" i="2"/>
  <c r="O47" s="1"/>
  <c r="M35"/>
  <c r="O35" s="1"/>
  <c r="M37"/>
  <c r="O37" s="1"/>
  <c r="M39"/>
  <c r="O39" s="1"/>
  <c r="M41"/>
  <c r="O41" s="1"/>
  <c r="M43"/>
  <c r="O43" s="1"/>
  <c r="M42"/>
  <c r="O42" s="1"/>
  <c r="M27"/>
  <c r="O27" s="1"/>
  <c r="M28"/>
  <c r="O28" s="1"/>
  <c r="L75"/>
  <c r="M32"/>
  <c r="O32" s="1"/>
  <c r="M34"/>
  <c r="O34" s="1"/>
  <c r="M36"/>
  <c r="O36" s="1"/>
  <c r="M38"/>
  <c r="O38" s="1"/>
  <c r="M40"/>
  <c r="O40" s="1"/>
  <c r="M31"/>
  <c r="M33"/>
  <c r="O33" s="1"/>
  <c r="K75"/>
  <c r="J30" i="8"/>
  <c r="J83" s="1"/>
  <c r="M20" i="2"/>
  <c r="O20" s="1"/>
  <c r="M21"/>
  <c r="O21" s="1"/>
  <c r="M23"/>
  <c r="O23" s="1"/>
  <c r="M26"/>
  <c r="O26" s="1"/>
  <c r="M24"/>
  <c r="O24" s="1"/>
  <c r="M25"/>
  <c r="O25" s="1"/>
  <c r="A158" i="3"/>
  <c r="A164" s="1"/>
  <c r="A170" s="1"/>
  <c r="A173" s="1"/>
  <c r="A176" s="1"/>
  <c r="A181" s="1"/>
  <c r="A184" s="1"/>
  <c r="M22" i="2"/>
  <c r="O22" s="1"/>
  <c r="M19"/>
  <c r="O19" s="1"/>
  <c r="L19" i="8"/>
  <c r="I9"/>
  <c r="H16"/>
  <c r="G16"/>
  <c r="F16"/>
  <c r="N16" i="2"/>
  <c r="J16"/>
  <c r="I16"/>
  <c r="H16"/>
  <c r="G16"/>
  <c r="L15" i="8"/>
  <c r="K15" i="2"/>
  <c r="L15"/>
  <c r="L14" i="8"/>
  <c r="L13"/>
  <c r="L12"/>
  <c r="K9"/>
  <c r="G9"/>
  <c r="F9"/>
  <c r="K14" i="2"/>
  <c r="L14"/>
  <c r="L13"/>
  <c r="K13"/>
  <c r="L12"/>
  <c r="K12"/>
  <c r="A13"/>
  <c r="A14" s="1"/>
  <c r="N10"/>
  <c r="J10"/>
  <c r="I10"/>
  <c r="H10"/>
  <c r="G10"/>
  <c r="A43" l="1"/>
  <c r="A44" s="1"/>
  <c r="A42"/>
  <c r="A74" i="8"/>
  <c r="A76" s="1"/>
  <c r="A77" s="1"/>
  <c r="A73"/>
  <c r="A45" i="2"/>
  <c r="A47" s="1"/>
  <c r="A48" s="1"/>
  <c r="O29"/>
  <c r="M29"/>
  <c r="A15"/>
  <c r="A187" i="3"/>
  <c r="A191" s="1"/>
  <c r="A195" s="1"/>
  <c r="A200" s="1"/>
  <c r="A205" s="1"/>
  <c r="A208" s="1"/>
  <c r="A211" s="1"/>
  <c r="A214" s="1"/>
  <c r="G78" i="2"/>
  <c r="I78"/>
  <c r="N78"/>
  <c r="H78"/>
  <c r="J78"/>
  <c r="O31"/>
  <c r="O75" s="1"/>
  <c r="M75"/>
  <c r="F83" i="8"/>
  <c r="G83"/>
  <c r="L30"/>
  <c r="A20"/>
  <c r="A21" s="1"/>
  <c r="A22" s="1"/>
  <c r="A13"/>
  <c r="A14" s="1"/>
  <c r="A15" s="1"/>
  <c r="L16"/>
  <c r="K16" i="2"/>
  <c r="M15"/>
  <c r="O15" s="1"/>
  <c r="L16"/>
  <c r="I16" i="8"/>
  <c r="I83" s="1"/>
  <c r="K16"/>
  <c r="K83" s="1"/>
  <c r="M14" i="2"/>
  <c r="O14" s="1"/>
  <c r="H9" i="8"/>
  <c r="H83" s="1"/>
  <c r="M12" i="2"/>
  <c r="O12" s="1"/>
  <c r="M13"/>
  <c r="O13" s="1"/>
  <c r="A49" l="1"/>
  <c r="A50" s="1"/>
  <c r="A51" s="1"/>
  <c r="A52" s="1"/>
  <c r="A53" s="1"/>
  <c r="A54" s="1"/>
  <c r="A23" i="8"/>
  <c r="A24" s="1"/>
  <c r="A25" s="1"/>
  <c r="A26" s="1"/>
  <c r="A27" s="1"/>
  <c r="A28" s="1"/>
  <c r="A29" s="1"/>
  <c r="O16" i="2"/>
  <c r="M16"/>
  <c r="L8" i="8"/>
  <c r="K9" i="2"/>
  <c r="L9"/>
  <c r="A55" l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M9"/>
  <c r="O9" s="1"/>
  <c r="K10" l="1"/>
  <c r="K78" s="1"/>
  <c r="L9" i="8"/>
  <c r="L83" s="1"/>
  <c r="L10" i="2"/>
  <c r="L78" s="1"/>
  <c r="A21" l="1"/>
  <c r="O10"/>
  <c r="O78" s="1"/>
  <c r="M10"/>
  <c r="M78" s="1"/>
  <c r="A22" l="1"/>
  <c r="A23" s="1"/>
  <c r="A24" s="1"/>
  <c r="A25" s="1"/>
  <c r="A26" s="1"/>
  <c r="A27" s="1"/>
  <c r="A28" s="1"/>
  <c r="C72" i="6"/>
  <c r="C60"/>
  <c r="C12"/>
  <c r="C10"/>
  <c r="C7"/>
  <c r="C43"/>
  <c r="C55"/>
  <c r="C18"/>
  <c r="C17"/>
  <c r="C13"/>
  <c r="C58" l="1"/>
  <c r="C11"/>
  <c r="C14" s="1"/>
  <c r="C54"/>
  <c r="C53"/>
  <c r="C52"/>
  <c r="C25"/>
  <c r="C24"/>
  <c r="C33"/>
  <c r="C19"/>
  <c r="C20" s="1"/>
  <c r="D50" i="7"/>
  <c r="C38" i="6" l="1"/>
  <c r="C86"/>
  <c r="C119" s="1"/>
  <c r="A7" i="7" l="1"/>
  <c r="A8" s="1"/>
  <c r="A9" s="1"/>
  <c r="A10" s="1"/>
  <c r="A11" s="1"/>
  <c r="A12" s="1"/>
  <c r="A13" s="1"/>
  <c r="A14" s="1"/>
  <c r="A15" s="1"/>
  <c r="A16" s="1"/>
  <c r="A17" s="1"/>
  <c r="A18" s="1"/>
  <c r="A19" l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D52"/>
</calcChain>
</file>

<file path=xl/sharedStrings.xml><?xml version="1.0" encoding="utf-8"?>
<sst xmlns="http://schemas.openxmlformats.org/spreadsheetml/2006/main" count="1060" uniqueCount="656">
  <si>
    <t>PT. ARGHA INDAH PRATAMA</t>
  </si>
  <si>
    <t>DIVISI : HOMESTAY</t>
  </si>
  <si>
    <t>NO.</t>
  </si>
  <si>
    <t>TANGGAL</t>
  </si>
  <si>
    <t>INVOICE</t>
  </si>
  <si>
    <t>NAMA PENYEWA</t>
  </si>
  <si>
    <t>NO BLOK</t>
  </si>
  <si>
    <t xml:space="preserve">JANGKA WAKTU </t>
  </si>
  <si>
    <t>SEWA</t>
  </si>
  <si>
    <t>JUMLAH</t>
  </si>
  <si>
    <t>DPP</t>
  </si>
  <si>
    <t>PPN</t>
  </si>
  <si>
    <t>PPH FINAL</t>
  </si>
  <si>
    <t>KETERANGAN</t>
  </si>
  <si>
    <t>NOMOR</t>
  </si>
  <si>
    <t xml:space="preserve">TOTAL </t>
  </si>
  <si>
    <t>PIUTANG</t>
  </si>
  <si>
    <t>YANG DIBAYAR</t>
  </si>
  <si>
    <t>SALDO</t>
  </si>
  <si>
    <t>Sec. Deposit</t>
  </si>
  <si>
    <t>Tel Deposit</t>
  </si>
  <si>
    <t>Service Chrg</t>
  </si>
  <si>
    <t>DAFTAR NAMA PENYEWA YG BLM MEMBERIKAN BUKTI PTG PPH SEWA</t>
  </si>
  <si>
    <t>Total (Dalam USD)</t>
  </si>
  <si>
    <t>Total (Dalam Rp)</t>
  </si>
  <si>
    <t>PT. Sulfindo Adiusaha</t>
  </si>
  <si>
    <t>RINCIAN PENGGUNAAN METERAI</t>
  </si>
  <si>
    <t>BLOK</t>
  </si>
  <si>
    <t>T O T A L</t>
  </si>
  <si>
    <t xml:space="preserve"> </t>
  </si>
  <si>
    <t>PT. Samudra Marine Indonesia</t>
  </si>
  <si>
    <t>PT. PK Global Indonesia</t>
  </si>
  <si>
    <t>E9-20</t>
  </si>
  <si>
    <t>Total (Rp)</t>
  </si>
  <si>
    <t>Totally Piutang sebesar Rp</t>
  </si>
  <si>
    <t>PT. KRNG Indonesia</t>
  </si>
  <si>
    <t>PT. Linde Indonesia</t>
  </si>
  <si>
    <t xml:space="preserve">PT. Sankyu Indonesia International </t>
  </si>
  <si>
    <t>Penerimaan Piutang minggu ini :</t>
  </si>
  <si>
    <t>PT. Cilegon Fabricators</t>
  </si>
  <si>
    <t>PT. Inti Karya Persada Teknik</t>
  </si>
  <si>
    <t>PT. Nippon Shokubai Indonesia</t>
  </si>
  <si>
    <t>01 Apr'16</t>
  </si>
  <si>
    <t>(Byr Tgl 3 Mei'16)</t>
  </si>
  <si>
    <t>003/HS/R/IV/2016</t>
  </si>
  <si>
    <t>PT. Berlian Amal Perkasa</t>
  </si>
  <si>
    <t>PT. Wasa Mitra Engineering</t>
  </si>
  <si>
    <t>Penta-Legno Joint Operation</t>
  </si>
  <si>
    <t>PT. Inti Karya Persada Tehnik</t>
  </si>
  <si>
    <t>* PT. Inti Karya Persada Teknik (Blok E14-4) Periode 27 Sept s/d 26 Mar'17</t>
  </si>
  <si>
    <t>Rincian Piutang Bulan Oktober 2016 :</t>
  </si>
  <si>
    <t>* PT. Inti Karya Persada Tehnik (Blok E12-8) Periode 01 Okt'16 s/d 31 Jan'17</t>
  </si>
  <si>
    <t>Jumlah Rincian Piutang Bulan Oktober 2016</t>
  </si>
  <si>
    <t>PT. Synthetic Rubber Indonesia</t>
  </si>
  <si>
    <t>PT. Daekyung Indah Heavy Industry</t>
  </si>
  <si>
    <t>* PT. Inti Karya Persada Tehnik (Blok E8-3) Periode 31 Okt'16 s/d 30 Jan'17</t>
  </si>
  <si>
    <t>* PT. Cilegon Fabricators (Blok E11-6) Periode 24 Okt'16 s/d 23 Okt'17</t>
  </si>
  <si>
    <t>Rincian Piutang Bulan November 2016 :</t>
  </si>
  <si>
    <t>* PT. PK Global Indonesia (Blok E6-3) Periode 01 Nov s/d 30 Nov'16</t>
  </si>
  <si>
    <t>Jumlah Rincian Piutang Bulan November 2016</t>
  </si>
  <si>
    <t>* PT. Wasa Mitra Engineering (Blok E12-18) Periode 01 Nov'16 s/d 31 Jan'17</t>
  </si>
  <si>
    <t>* PT. Wasa Mitra Engineering (Blok E9-19) Periode 12 Nov'16 s/d 11 Feb'17</t>
  </si>
  <si>
    <t>* PT. Sulfindo Adiusaha (Blok E9-20) Periode 06 Nov s/d 05 Des'16</t>
  </si>
  <si>
    <t>* PT. Sulfindo Adiusaha (Blok E9-17) Periode 06 Nov s/d 05 Des'16</t>
  </si>
  <si>
    <t>* PT. Wasa Mitra Engineering (Blok E9-18) Periode 13 Nov'16 s/d 12 Feb'17</t>
  </si>
  <si>
    <t>* PT. Inti Karya Persada Teknik (Blok E10-2) Periode 10 Nov'16 s/d 9 Mei'17</t>
  </si>
  <si>
    <t>14 Nov'16</t>
  </si>
  <si>
    <t>019/HS/R/XI/2016</t>
  </si>
  <si>
    <t>* Donald R Schlanker (Blok E9-31) Periode 10 Nov s/d 9 Des'16</t>
  </si>
  <si>
    <t>* PT. Wasa Mitra Engineering (Blok E9-16) Periode 20 Nov'16 s/d 19 Feb'17</t>
  </si>
  <si>
    <t>PT. Indorama Petrochemicals</t>
  </si>
  <si>
    <t>* PT. Linde Indonesia (Blok E14-26) Periode 22 Nov'16 s/d 21 Feb'17</t>
  </si>
  <si>
    <t>* PT. Sankyu Indonesia International (Blok E2-14) Periode 22 Nov'16 s/d 21 Jan'17</t>
  </si>
  <si>
    <t>* PT. Sankyu Indonesia International (Blok E2-10) Periode 25 Nov'16 s/d 24 Mei'17</t>
  </si>
  <si>
    <t>28 Nov'16</t>
  </si>
  <si>
    <t>040/HS/R/XI/2016</t>
  </si>
  <si>
    <t>* PT. KRNG Indonesia (Blok E3-3) Periode 28 Nov s/d 27 Des'16</t>
  </si>
  <si>
    <t>* PT. Nippon Shokubai Indonesia (Blok E6-16) Periode 28 Nov'16 s/d 27 Feb'17</t>
  </si>
  <si>
    <t>* PT. Samudra Marine Indonesia (Blok E4-7) Periode 26 Nov'16 s/d 25 Feb'17</t>
  </si>
  <si>
    <t>E6-12A</t>
  </si>
  <si>
    <t>Rincian Piutang Bulan Desember 2016 :</t>
  </si>
  <si>
    <t>* PT. KRNG Indonesia (Blok E6-12A) Periode 01 Des s/d 31 Des'16</t>
  </si>
  <si>
    <t>* PT. PK Global Indonesia (Blok E6-3) Periode 01 Des s/d 31 Des'16</t>
  </si>
  <si>
    <t>* PT. Sankyu Indonesia International (Blok E2-16) Periode 01 Des s/d 31 Des'16</t>
  </si>
  <si>
    <t>* PT. Nippon Shokubai Indonesia (Blok E15-1) Periode 01 Des'16 s/d 28 Feb'17</t>
  </si>
  <si>
    <t>* PT. Nippon Shokubai Indonesia (Blok E10-4) Periode 01 Des'16 s/d 28 Feb'17</t>
  </si>
  <si>
    <t>* PT. Nippon Shokubai Indonesia (Blok E5-7) Periode 01 Des'16 s/d 28 Feb'17</t>
  </si>
  <si>
    <t>* PT. Nippon Shokubai Indonesia (Blok E3-5) Periode 01 Des'16 s/d 28 Feb'17</t>
  </si>
  <si>
    <t>Jumlah Rincian Piutang Bulan Desember 2016</t>
  </si>
  <si>
    <t>05 Des'16</t>
  </si>
  <si>
    <t>009/HS/R/XII/2016</t>
  </si>
  <si>
    <t>010/HS/R/XII/2016</t>
  </si>
  <si>
    <t>011/HS/R/XII/2016</t>
  </si>
  <si>
    <t>* PT. Krakatau Poschem Dongsuh Chemical (Blok E14-8) Periode 03 Des s/d 15 Des'16</t>
  </si>
  <si>
    <t>* PT. Inti Karya Persada Tehnik (Blok E4-10) Periode 03 Des'16 s/d 02 Jun'17</t>
  </si>
  <si>
    <t>* PT. Inti Karya Persada Tehnik (Blok E4-4) Periode 03 Des'16 s/d 02 Jun'17</t>
  </si>
  <si>
    <t>* PT. Inti Karya Persada Tehnik (Blok E4-3) Periode 03 Des'16 s/d 02 Jun'17</t>
  </si>
  <si>
    <t>* PT. Indorama Petrochemicals (Blok E6-9) Periode 03 Des'16 s/d 02 Jan'17</t>
  </si>
  <si>
    <t>* PT. Wasa Mitra Engineering (Blok E9-14) Periode 24 Nov'16 s/d 23 Feb'17</t>
  </si>
  <si>
    <t>* PT. Wasa Mitra Engineering (Blok E9-24) Periode 24 Nov'16 s/d 23 Feb'17</t>
  </si>
  <si>
    <t>* PT. Wasa Mitra Engineering (Blok E9-25) Periode 24 Nov'16 s/d 23 Feb'17</t>
  </si>
  <si>
    <t>014/HS/R/XII/2016</t>
  </si>
  <si>
    <t>* PT. Nippon Shokubai Indonesia (Blok E2-9) Periode 01 Des'16 s/d 05 Mar'17</t>
  </si>
  <si>
    <t>* PT. Sulfindo Adiusaha (Blok E9-20) Periode 06 Des'16 s/d 05 Jan'17</t>
  </si>
  <si>
    <t>* PT. Sulfindo Adiusaha (Blok E9-17) Periode 06 Des'16 s/d 05 Jan'17</t>
  </si>
  <si>
    <t>* PT. Cilegon Fabricators (Blok E10-3) Periode 06 Des'16 s/d 05 Des'17</t>
  </si>
  <si>
    <t>* Lee Dong Ryeol (Blok E16-8) Periode 05 Des'16 s/d 04 Des'17</t>
  </si>
  <si>
    <t>* PT. Samudra Marine Indonesia (Blok E9-33) Periode 05 Des'16 s/d 04 Mar'17</t>
  </si>
  <si>
    <t>* PT. Berlian Amal Perkasa (Blok E6-5) Periode 04 Des'16 s/d 03 Jan'17</t>
  </si>
  <si>
    <t>* Hulman R Simanjuntak (Blok E2-11) Periode 07 Des'16 s/d 06 Des'17</t>
  </si>
  <si>
    <t>* PT. Wasa Mitra Engineering (Blok E9-15) Periode 06 Des'16 s/d 05 Mar'17</t>
  </si>
  <si>
    <t>* PT. Cilegon Fabricators (Blok E14-2) Periode 28 Nov s/d 27 Des'16</t>
  </si>
  <si>
    <t>* PT. Cilegon Fabricators (Blok E14-1) Periode 28 Nov s/d 27 Des'16</t>
  </si>
  <si>
    <t>* PT. Cilegon Fabricators (Blok E11-7) Periode 28 Nov s/d 27 Des'16</t>
  </si>
  <si>
    <t>* PT. KRNG Indonesia (Blok E16A-9) Periode 11 Des'16 s/d 10 Jan'17</t>
  </si>
  <si>
    <t>15 Des'16</t>
  </si>
  <si>
    <t>* PT. Nippon Shokubai Indonesia (Blok E12-12A) Periode 15 Des'16 s/d 14 Mar'17</t>
  </si>
  <si>
    <t>* PT. Air Liquide Indonesia (Blok E16-11) Periode 15 Des'16 s/d 14 Jan'17</t>
  </si>
  <si>
    <t>* Jeong Seong Joo (Blok E14-21) Periode 13 Des'16 s/d 12 Jan'17</t>
  </si>
  <si>
    <t>* Na Seon Ha (Blok E14-22) Periode 11 Des'16 s/d 10 Jan'17</t>
  </si>
  <si>
    <t>* Donald Schlanker (Blok E9-31) Periode 10 Des'16 s/d 9 Jan'17</t>
  </si>
  <si>
    <t>033/HS/R/XII/2016</t>
  </si>
  <si>
    <t>* PT. Ikeda Indonesia (Blok E14-25) Periode 12 Des'16 s/d 11 Mar'17</t>
  </si>
  <si>
    <t>* PT. Inti Karya Persada Tehnik (Blok E12-12) Periode 12 Des'16 s/d 11 Apr'17</t>
  </si>
  <si>
    <t>* PT. KRNG Indonesia (Blok E11-10) Periode 13 Des'16 s/d 12 Jan'17</t>
  </si>
  <si>
    <t>Update : Tgl. 16 Desember 2016</t>
  </si>
  <si>
    <t>* PT. Synthetic Rubber Ind. (Blok E16A-4, E16A-10, E16A-2, E16A-6)</t>
  </si>
  <si>
    <t>* PT. Nippon Shokubai Indonesia (Blok E14-12A, E9-22, E12-9)</t>
  </si>
  <si>
    <t>* Lee In Cheol (Blok E4-5) Periode 10 Des'16 s/d 09 Feb'17 - Lbh Byr PPh = 3,617,490</t>
  </si>
  <si>
    <t>* PT. Indorama Petrochemicals (Blok E6-11) Periode 19 Des'16 s/d 04 Jan'17</t>
  </si>
  <si>
    <t>* PT. Wasa Mitra Engineering (Blok E15-2) Periode 15 Des'16 s/d 14 Mar'17</t>
  </si>
  <si>
    <t>* PT. Ko One Indonesia (Blok E14-19) Periode 16 Des'16 s/d 15 Mar'17</t>
  </si>
  <si>
    <t>* PT. Indorama Petrochemicals (Blok E14-15) Periode 17 Des'16 s/d 16 Jan'17</t>
  </si>
  <si>
    <t>* PT. Indorama Petrochemicals (Blok E16-5) Periode 17 Des'16 s/d 16 Jan'17</t>
  </si>
  <si>
    <t>* PT. Indorama Petrochemicals (Blok E16-6) Periode 17 Des'16 s/d 16 Jan'17</t>
  </si>
  <si>
    <t>* PT. Jaya Hanchang (Blok E10-7) Periode 17 Des'16 s/d 16 Jan'17</t>
  </si>
  <si>
    <t>* Kim Young Jae ( Blok E12-11) Periode 19 Des'16 s/d 18 Jun'17</t>
  </si>
  <si>
    <t xml:space="preserve">                                    </t>
  </si>
  <si>
    <t>* PT. Ko One Indonesia (Blok E14-14) Periode 16 Des'16 s/d 15 Mar'17</t>
  </si>
  <si>
    <t>27 Des'16</t>
  </si>
  <si>
    <t>046/HS/R/XII/2016</t>
  </si>
  <si>
    <t>* Hong Sung In (Blok E14-20) Periode 24 Des'16 s/d 23 Jun'17</t>
  </si>
  <si>
    <t>* PT. Inti Karya Persada Tehnik (Blok E3-6) Periode 28 Des'16 s/d 27 Mar'17</t>
  </si>
  <si>
    <t>* PT. Cilegon Fabricators (Blok E11-7) Periode 28 Des'16 s/d 27 Jun'17</t>
  </si>
  <si>
    <t>TENANT</t>
  </si>
  <si>
    <t>PELUNASAN</t>
  </si>
  <si>
    <t>TOTAL</t>
  </si>
  <si>
    <t xml:space="preserve">BULAN </t>
  </si>
  <si>
    <t>TGL</t>
  </si>
  <si>
    <t>(Byr Tgl 12 Jan'17)</t>
  </si>
  <si>
    <t>USD</t>
  </si>
  <si>
    <t>RUPIAH</t>
  </si>
  <si>
    <t>(Byr Tgl 16 Jan'17)</t>
  </si>
  <si>
    <t>PT. NX Indonesia</t>
  </si>
  <si>
    <t>23 Jan'17</t>
  </si>
  <si>
    <t>034/HS/R/I/2017</t>
  </si>
  <si>
    <t>035/HS/R/I/2017</t>
  </si>
  <si>
    <t>(Byr Tgl 24 Jan'17)</t>
  </si>
  <si>
    <t>(Byr Tgl 18 Jan'17)</t>
  </si>
  <si>
    <t>30 Jan'17</t>
  </si>
  <si>
    <t>043/HS/R/I/2017</t>
  </si>
  <si>
    <t>31 Jan'17</t>
  </si>
  <si>
    <t>044/HS/R/I/2017</t>
  </si>
  <si>
    <t>001/HS/R/II/2017</t>
  </si>
  <si>
    <t>002/HS/R/II/2017</t>
  </si>
  <si>
    <t>003/HS/R/II/2017</t>
  </si>
  <si>
    <t xml:space="preserve">(Byr Tgl. 2 Feb'17) </t>
  </si>
  <si>
    <t>09 Feb'17</t>
  </si>
  <si>
    <t>019/HS/R/II/2017</t>
  </si>
  <si>
    <t>(Byr Tgl. 1 Feb 2017)</t>
  </si>
  <si>
    <t>032/HS/R/I/2017</t>
  </si>
  <si>
    <t>021/HS/R/II/2017</t>
  </si>
  <si>
    <t>PT. Hitachi Asia Indonesia</t>
  </si>
  <si>
    <t>15 Feb'17</t>
  </si>
  <si>
    <t>028/HS/R/II/2017</t>
  </si>
  <si>
    <t>E9-19</t>
  </si>
  <si>
    <t>033/HS/R/II/2017</t>
  </si>
  <si>
    <t>20 Feb'17</t>
  </si>
  <si>
    <t>037/HS/R/II/2017</t>
  </si>
  <si>
    <t>038/HS/R/II/2017</t>
  </si>
  <si>
    <t>039/HS/R/II/2017</t>
  </si>
  <si>
    <t>PT. Krakatau Posco</t>
  </si>
  <si>
    <t>(Byr Tgl 17 Feb'17)</t>
  </si>
  <si>
    <t>24 Feb'17</t>
  </si>
  <si>
    <t>047/HS/R/II/2017</t>
  </si>
  <si>
    <t>PT. Shinko Plantech</t>
  </si>
  <si>
    <t>28 Feb'17</t>
  </si>
  <si>
    <t>051/HS/R/II/2017</t>
  </si>
  <si>
    <t>01 Mar'17</t>
  </si>
  <si>
    <t>005/HS/R/III/2017</t>
  </si>
  <si>
    <t>(Byr Tgl 28 Feb'17)</t>
  </si>
  <si>
    <t>06 Mar'17</t>
  </si>
  <si>
    <t>012/HS/R/III/2017</t>
  </si>
  <si>
    <t>07 Mar'17</t>
  </si>
  <si>
    <t>020/HS/R/III/2017</t>
  </si>
  <si>
    <t>(Byr Tgl 6 Mar'17)</t>
  </si>
  <si>
    <t>( Byr Tgl. 10 Mar'17)</t>
  </si>
  <si>
    <t>17 Mar'17</t>
  </si>
  <si>
    <t>(Byr Tgl 10 Mar'17)</t>
  </si>
  <si>
    <t>(Byr Tgl 14 Mar'17)</t>
  </si>
  <si>
    <t>1 Feb'17</t>
  </si>
  <si>
    <t>E15-2</t>
  </si>
  <si>
    <t>035/HS/R/III/2017</t>
  </si>
  <si>
    <t>23 Mar'17</t>
  </si>
  <si>
    <t>036/HS/R/III/2017</t>
  </si>
  <si>
    <t>(Byr Tgl 17 Mar'17)</t>
  </si>
  <si>
    <t>9 Feb'17</t>
  </si>
  <si>
    <t>29 Mar'17</t>
  </si>
  <si>
    <t>037/HS/R/III/2017</t>
  </si>
  <si>
    <t>038/HS/R/III/2017</t>
  </si>
  <si>
    <t>TAHUN : 2017</t>
  </si>
  <si>
    <t>(Byr Tgl 24 Mar'17)</t>
  </si>
  <si>
    <t>3 Apr'17</t>
  </si>
  <si>
    <t>002/HS/R/IV/2017</t>
  </si>
  <si>
    <t>007/HS/R/IV/2017</t>
  </si>
  <si>
    <t>PT. Hitachi Metals Indonesia</t>
  </si>
  <si>
    <t>E6-5</t>
  </si>
  <si>
    <t>E9-5</t>
  </si>
  <si>
    <t>E9-10</t>
  </si>
  <si>
    <t>E9-12</t>
  </si>
  <si>
    <t>E9-12A</t>
  </si>
  <si>
    <t xml:space="preserve">PT. KRNG Indonesia </t>
  </si>
  <si>
    <t>017/HS/R/IV/2017</t>
  </si>
  <si>
    <t>018/HS/R/IV/2017</t>
  </si>
  <si>
    <t>020/HS/R/IV/2017</t>
  </si>
  <si>
    <t>021/HS/R/IV/2017</t>
  </si>
  <si>
    <t>022/HS/R/IV/2017</t>
  </si>
  <si>
    <t>023/HS/R/IV/2017</t>
  </si>
  <si>
    <t>(Byr Tgl 31 Mar'17)</t>
  </si>
  <si>
    <t>12 Apr'17</t>
  </si>
  <si>
    <t>028/HS/R/IV/2017</t>
  </si>
  <si>
    <t>17 Apr'17</t>
  </si>
  <si>
    <t>031/HS/R/IV/2017</t>
  </si>
  <si>
    <t>20 Apr'17</t>
  </si>
  <si>
    <t>032/HS/R/IV/2017</t>
  </si>
  <si>
    <t>(Byr Tgl 18 Apr'17)</t>
  </si>
  <si>
    <t>( Byr Tgl 17 Apr'17)</t>
  </si>
  <si>
    <t>03 Apr'17</t>
  </si>
  <si>
    <t>04 Apr'17</t>
  </si>
  <si>
    <t>28 Apr'17</t>
  </si>
  <si>
    <t>037/HS/R/IV/2017</t>
  </si>
  <si>
    <t>MEI 2017</t>
  </si>
  <si>
    <t>E12-18</t>
  </si>
  <si>
    <t>E9-8</t>
  </si>
  <si>
    <t>04 Mei'17</t>
  </si>
  <si>
    <t>MEI'17</t>
  </si>
  <si>
    <t>Sub Total Mei 2017</t>
  </si>
  <si>
    <t>Sub Total Mei'17</t>
  </si>
  <si>
    <t>018/HS/R/V/2017</t>
  </si>
  <si>
    <t>(Byr Tgl 3 Mei'17)</t>
  </si>
  <si>
    <t>(Byr Tgl 26 Apr'17)</t>
  </si>
  <si>
    <t>(Byr Tgl 28 Apr'17)</t>
  </si>
  <si>
    <t>09 Mei'17</t>
  </si>
  <si>
    <t>(Byr Tgl 12 Mei'17)</t>
  </si>
  <si>
    <t>(Byr Tgl 4 Mei'17)</t>
  </si>
  <si>
    <t>(Byr Tgl 10 Mei 2017)</t>
  </si>
  <si>
    <t>E9-11</t>
  </si>
  <si>
    <t>024/HS/R/V/2017</t>
  </si>
  <si>
    <t>10 Mei'17</t>
  </si>
  <si>
    <t>025/HS/R/V/2017</t>
  </si>
  <si>
    <t>E10-2</t>
  </si>
  <si>
    <t>10 Mei s/d 09 Jun'17</t>
  </si>
  <si>
    <t>Periode 10 Mei s/d 09 Jul'17</t>
  </si>
  <si>
    <t>PT. Jaya Hanchang E &amp; C</t>
  </si>
  <si>
    <t>(Byr Tgl 16 Mei'17)</t>
  </si>
  <si>
    <t>22 Mei'17</t>
  </si>
  <si>
    <t>E9-16</t>
  </si>
  <si>
    <t>037/HS/R/V/2017</t>
  </si>
  <si>
    <t>038/HS/R/V/2017</t>
  </si>
  <si>
    <t>24 Mei'17</t>
  </si>
  <si>
    <t>E9-14</t>
  </si>
  <si>
    <t>E9-24</t>
  </si>
  <si>
    <t>044/HS/R/V/2017</t>
  </si>
  <si>
    <t>29 Mei'17</t>
  </si>
  <si>
    <t>047/HS/R/V/2017</t>
  </si>
  <si>
    <t>048/HS/R/V/2017</t>
  </si>
  <si>
    <t>049/HS/R/V/2017</t>
  </si>
  <si>
    <t>(Byr Tgl 24 Mei'17)</t>
  </si>
  <si>
    <t>JUNI 2017</t>
  </si>
  <si>
    <t>02 Juni'17</t>
  </si>
  <si>
    <t>001/HS/R/VI/2017</t>
  </si>
  <si>
    <t>002/HS/R/VI/2017</t>
  </si>
  <si>
    <t>05 Juni'17</t>
  </si>
  <si>
    <t>003/HS/R/VI/2017</t>
  </si>
  <si>
    <t>E4-3</t>
  </si>
  <si>
    <t>03 Jun s/d 02 Des'17</t>
  </si>
  <si>
    <t>004/HS/R/VI/2017</t>
  </si>
  <si>
    <t>E4-4</t>
  </si>
  <si>
    <t>005/HS/R/VI/2017</t>
  </si>
  <si>
    <t>E4-10</t>
  </si>
  <si>
    <t>014/HS/R/VI/2017</t>
  </si>
  <si>
    <t>Sub Total Juni'17</t>
  </si>
  <si>
    <t>JUNI'17</t>
  </si>
  <si>
    <t>Periode 03 Jun s/d 02 Des'17</t>
  </si>
  <si>
    <t>Sub Total Juni 2017</t>
  </si>
  <si>
    <t>E10-9</t>
  </si>
  <si>
    <t>033/HS/R/VI/2017</t>
  </si>
  <si>
    <t>(Byr Tgl 6 Juni'17)</t>
  </si>
  <si>
    <t>( Byr Tgl 7 Juni'17)</t>
  </si>
  <si>
    <t>06 Apr'17</t>
  </si>
  <si>
    <t>(Byr Tgl 8 Jun'17) - Byr Full Payment - Confirm Tri</t>
  </si>
  <si>
    <t>12 Juni'17</t>
  </si>
  <si>
    <t>034/HS/R/VI/2017</t>
  </si>
  <si>
    <t>E2-14</t>
  </si>
  <si>
    <t>040/HS/R/VI/2017</t>
  </si>
  <si>
    <t>15 Juni'17</t>
  </si>
  <si>
    <t>042/HS/R/VI/2017</t>
  </si>
  <si>
    <t>E9-30A</t>
  </si>
  <si>
    <t>PT. Stollberg Samil Indonesia</t>
  </si>
  <si>
    <t>(Byr Tgl 15 Juni'17)</t>
  </si>
  <si>
    <t>045/HS/R/VI/2017</t>
  </si>
  <si>
    <t>050/HS/R/VI/2017</t>
  </si>
  <si>
    <t>20 Juni'17</t>
  </si>
  <si>
    <t>E11-16</t>
  </si>
  <si>
    <t>20 Jun s/d 19 Des'17</t>
  </si>
  <si>
    <t>051/HS/R/VI/2017</t>
  </si>
  <si>
    <t>052/HS/R/VI/2017</t>
  </si>
  <si>
    <t>053/HS/R/VI/2017</t>
  </si>
  <si>
    <t>054/HS/R/VI/2017</t>
  </si>
  <si>
    <t>055/HS/R/VI/2017</t>
  </si>
  <si>
    <t>Periode 20 Jun s/d 19 Des'17</t>
  </si>
  <si>
    <t>E11-7</t>
  </si>
  <si>
    <t>JULI 2017</t>
  </si>
  <si>
    <t>JULI'17</t>
  </si>
  <si>
    <t>BULAN</t>
  </si>
  <si>
    <t>E12-16</t>
  </si>
  <si>
    <t>Periode 01 Jul s/d 31 Agt'17</t>
  </si>
  <si>
    <t>Sub Total Juli 2017</t>
  </si>
  <si>
    <t>005/HS/R/VII/2017</t>
  </si>
  <si>
    <t>006/HS/R/VII/2017</t>
  </si>
  <si>
    <t>Sub Total Juli'17</t>
  </si>
  <si>
    <t>059/HS/R/VI/2017</t>
  </si>
  <si>
    <t>011/HS/R/VII/2017</t>
  </si>
  <si>
    <t>012/HS/R/VII/2017</t>
  </si>
  <si>
    <t>013/HS/R/VII/2017</t>
  </si>
  <si>
    <t>014/HS/R/VII/2017</t>
  </si>
  <si>
    <t>015/HS/R/VII/2017</t>
  </si>
  <si>
    <t>016/HS/R/VII/2017</t>
  </si>
  <si>
    <t>017/HS/R/VII/2017</t>
  </si>
  <si>
    <t>018/HS/R/VII/2017</t>
  </si>
  <si>
    <t>019/HS/R/VII/2017</t>
  </si>
  <si>
    <t>E10-10</t>
  </si>
  <si>
    <t>023/HS/R/VII/2017</t>
  </si>
  <si>
    <t>(Byr Tgl 20 Jun'17)</t>
  </si>
  <si>
    <t>06 Jun'17</t>
  </si>
  <si>
    <t>07 Jun'17</t>
  </si>
  <si>
    <t>(Byr Tgl 22 Jun'17)</t>
  </si>
  <si>
    <t>16 Jun'17</t>
  </si>
  <si>
    <t>11 Juli'17</t>
  </si>
  <si>
    <t>029/HS/R/VII/2017</t>
  </si>
  <si>
    <t>BUT Black &amp; Veatch Int Company</t>
  </si>
  <si>
    <t>(Byr Tgl 11 Juli'17)</t>
  </si>
  <si>
    <t>(Byr Tgl 4 Juli'17)</t>
  </si>
  <si>
    <t>03 Juli'17</t>
  </si>
  <si>
    <t>031/HS/R/VII/2017</t>
  </si>
  <si>
    <t xml:space="preserve">PT. Inti Karya Persada Tehnik </t>
  </si>
  <si>
    <t>TAHUN : 2016-2017</t>
  </si>
  <si>
    <t>036/HS/R/VII/2017</t>
  </si>
  <si>
    <t>(Byr Tgl 14 Juli'17)</t>
  </si>
  <si>
    <t>(Byr Tgl 12 Juli'17)</t>
  </si>
  <si>
    <t>046/HS/R/V/2017</t>
  </si>
  <si>
    <t>(Byr Tgl. 13 Juli'17)</t>
  </si>
  <si>
    <t>013/HS/R/VI/2017</t>
  </si>
  <si>
    <t>039/HS/R/VI/2017</t>
  </si>
  <si>
    <t>(Byr Tgl 17 Jul'17)</t>
  </si>
  <si>
    <t>044/HS/R/VI/2017</t>
  </si>
  <si>
    <t>048/HS/R/VI/2017</t>
  </si>
  <si>
    <t>007/HS/R/VII/2017</t>
  </si>
  <si>
    <t>008/HS/R/VII/2017</t>
  </si>
  <si>
    <t>Potongan</t>
  </si>
  <si>
    <t>PPH 10%</t>
  </si>
  <si>
    <t>034/HS/R/V/2017</t>
  </si>
  <si>
    <t>24 Juli'17</t>
  </si>
  <si>
    <t>039/HS/R/VII/2017</t>
  </si>
  <si>
    <t>E11-8</t>
  </si>
  <si>
    <t>22 Jul'17 s/d 21 Jan'18</t>
  </si>
  <si>
    <t>040/HS/R/VII/2017</t>
  </si>
  <si>
    <t>E14-1</t>
  </si>
  <si>
    <t>22 Jul s/d 21 Agt'17</t>
  </si>
  <si>
    <t>042/HS/R/VII/2017</t>
  </si>
  <si>
    <t>24 Jul s/d 23 Agt'17</t>
  </si>
  <si>
    <t>043/HS/R/VII/2017</t>
  </si>
  <si>
    <t>Periode 24 Jul s/d 23 Agt'17</t>
  </si>
  <si>
    <t>Periode 22 Jul s/d 21 Agt'17</t>
  </si>
  <si>
    <t>Periode 22 Jul'17 s/d 21 Jan'18</t>
  </si>
  <si>
    <t>044/HS/R/VII/2017</t>
  </si>
  <si>
    <t>E2-17</t>
  </si>
  <si>
    <t>21 Jul'17 s/d 20 Jan'20</t>
  </si>
  <si>
    <t>045/HS/R/VII/2017</t>
  </si>
  <si>
    <t>E6-4</t>
  </si>
  <si>
    <t>22 Jul'17 s/d 21 Jan'20</t>
  </si>
  <si>
    <t>046/HS/R/VII/2017</t>
  </si>
  <si>
    <t>PT. Krakatau Poschem Dongsuh Chemical</t>
  </si>
  <si>
    <t>Periode 22 Jul'17 s/d 21 Jan'20</t>
  </si>
  <si>
    <t>Periode 21 Jul'17 s/d 20 Jan'20</t>
  </si>
  <si>
    <t>28 Juli'17</t>
  </si>
  <si>
    <t>050/HS/R/VII/2017</t>
  </si>
  <si>
    <t>28 Jul s/d 27 Agt'17</t>
  </si>
  <si>
    <t>Periode 28 Jul s/d 27 Agt'17</t>
  </si>
  <si>
    <t xml:space="preserve">28 Mei'17 </t>
  </si>
  <si>
    <t>(Byr Tgl 24 Juli'17)</t>
  </si>
  <si>
    <t xml:space="preserve">06 Juni'17 </t>
  </si>
  <si>
    <t>018/HS/R/VI/2017</t>
  </si>
  <si>
    <t>041/HS/R/VI/2017</t>
  </si>
  <si>
    <t>(Byr Tgl 20 Juli'17)</t>
  </si>
  <si>
    <t>001/HS/R/VII/2017</t>
  </si>
  <si>
    <t>002/HS/R/VII/2017</t>
  </si>
  <si>
    <t>003/HS/R/VII/2017</t>
  </si>
  <si>
    <t>( Byr Tgl. 21 Juli'17)</t>
  </si>
  <si>
    <t>4 Jul'17</t>
  </si>
  <si>
    <t>010/HS/R/VII/2017</t>
  </si>
  <si>
    <t xml:space="preserve">06 Jun'17 </t>
  </si>
  <si>
    <t xml:space="preserve">17 Mei'17 </t>
  </si>
  <si>
    <t xml:space="preserve">19 Jun'17 </t>
  </si>
  <si>
    <t xml:space="preserve">03 Jul'17 </t>
  </si>
  <si>
    <t xml:space="preserve">04 Jul'17 </t>
  </si>
  <si>
    <t xml:space="preserve">15 Jun'17 </t>
  </si>
  <si>
    <t>(Byr Tgl. 27 Juli'17)</t>
  </si>
  <si>
    <t xml:space="preserve">07 Jul'17 </t>
  </si>
  <si>
    <t>024/HS/R/VII/2017</t>
  </si>
  <si>
    <t>(Byr Tgl 24 Jul'17)</t>
  </si>
  <si>
    <t xml:space="preserve">11 Jul'17 </t>
  </si>
  <si>
    <t>030/HS/R/VII/2017</t>
  </si>
  <si>
    <t>E10-6</t>
  </si>
  <si>
    <t>Periode 30 Jul'17 s/d 29 Jan'18</t>
  </si>
  <si>
    <t>31 Juli'17</t>
  </si>
  <si>
    <t>051/HS/R/VII/2017</t>
  </si>
  <si>
    <t>30 Jul'17 s/d 29 Jan'18</t>
  </si>
  <si>
    <t>10 Jul s/d 9 Sept'17</t>
  </si>
  <si>
    <t>E14-24</t>
  </si>
  <si>
    <t>053/HS/R/VII/2017</t>
  </si>
  <si>
    <t>E8-3</t>
  </si>
  <si>
    <t>31 Jul'17 s/d 30 Jan'18</t>
  </si>
  <si>
    <t>Periode 10 Jul s/d 9 Sept'17</t>
  </si>
  <si>
    <t>Periode 31 Jul'17 s/d 30 Jan'18</t>
  </si>
  <si>
    <t>NSI</t>
  </si>
  <si>
    <t>E6-6</t>
  </si>
  <si>
    <t>E12-8</t>
  </si>
  <si>
    <t>E12-6</t>
  </si>
  <si>
    <t>E4-9</t>
  </si>
  <si>
    <t>AGUSTUS 2017</t>
  </si>
  <si>
    <t>01 Agt'17</t>
  </si>
  <si>
    <t>001/HS/R/VIII/2017</t>
  </si>
  <si>
    <t>01 Agt'17 s/d 31 Jan'18</t>
  </si>
  <si>
    <t>002/HS/R/VIII/2017</t>
  </si>
  <si>
    <t>01 Agt s/d 31 Des'17</t>
  </si>
  <si>
    <t>003/HS/R/VIII/2017</t>
  </si>
  <si>
    <t>004/HS/R/VIII/2017</t>
  </si>
  <si>
    <t>01 Agt s/d 31 Agt'17</t>
  </si>
  <si>
    <t>008/HS/R/VIII/2017</t>
  </si>
  <si>
    <t>009/HS/R/VIII/2017</t>
  </si>
  <si>
    <t>02 Agt'17</t>
  </si>
  <si>
    <t>010/HS/R/VIII/2017</t>
  </si>
  <si>
    <t>02 Agt s/d 16 Agt'17</t>
  </si>
  <si>
    <t>03 Agt'17</t>
  </si>
  <si>
    <t>011/HS/R/VIII/2017</t>
  </si>
  <si>
    <t>03 Agt s/d 02 Sept'17</t>
  </si>
  <si>
    <t>04 Agt'17</t>
  </si>
  <si>
    <t>012/HS/R/VIII/2017</t>
  </si>
  <si>
    <t>04 Agt s/d 03 Sept'17</t>
  </si>
  <si>
    <t>013/HS/R/VIII/2017</t>
  </si>
  <si>
    <t>014/HS/R/VIII/2017</t>
  </si>
  <si>
    <t>015/HS/R/VIII/2017</t>
  </si>
  <si>
    <t>017/HS/R/VIII/2017</t>
  </si>
  <si>
    <t>07 Agt'17</t>
  </si>
  <si>
    <t>019/HS/R/VIII/2017</t>
  </si>
  <si>
    <t>07 Agt s/d 06 Sept'17</t>
  </si>
  <si>
    <t>Sub Total Agt'17</t>
  </si>
  <si>
    <t>AGT'17</t>
  </si>
  <si>
    <t>Periode 07 Agt s/d 06 Sept'17</t>
  </si>
  <si>
    <t>Periode 04 Agt s/d 03 Sept'17</t>
  </si>
  <si>
    <t>Periode 03 Agt s/d 02 Sept'17</t>
  </si>
  <si>
    <t>Periode 02 Agt s/d 16 Agt'17</t>
  </si>
  <si>
    <t>Periode 01 Agt s/d 31 Agt'17</t>
  </si>
  <si>
    <t>Periode 01 Agt'17 s/d 31 Jan'18</t>
  </si>
  <si>
    <t>Periode 01 Agt s/d 31 Des'17</t>
  </si>
  <si>
    <t>Florian Mamucud Navarro (BEC Specialist)</t>
  </si>
  <si>
    <t>Sub Total Agustus 2017</t>
  </si>
  <si>
    <t>(Byr Tgl 28 Juli'17)</t>
  </si>
  <si>
    <t xml:space="preserve">20 Jun'17 </t>
  </si>
  <si>
    <t xml:space="preserve">22 Jun'17 </t>
  </si>
  <si>
    <t>(Byr Tgl 28 Jul'17)</t>
  </si>
  <si>
    <t xml:space="preserve">20 Jul'17 </t>
  </si>
  <si>
    <t xml:space="preserve">24 Jul'17 </t>
  </si>
  <si>
    <t>020/HS/R/VIII/2017</t>
  </si>
  <si>
    <t>Irclass Systems &amp; Solution PVT Ltd.</t>
  </si>
  <si>
    <t>E11-10</t>
  </si>
  <si>
    <t>05 Agt s/d 04 Sept'17</t>
  </si>
  <si>
    <t>021/HS/R/VIII/2017</t>
  </si>
  <si>
    <t>06 Agt s/d 05 Sept'17</t>
  </si>
  <si>
    <t>Periode 06 Agt s/d 05 Sept'17</t>
  </si>
  <si>
    <t>Irclass Systems &amp; Solution PVT Ltd</t>
  </si>
  <si>
    <t>Periode 05 Agt s/d 04 Sept'17</t>
  </si>
  <si>
    <t>08 Agt'17</t>
  </si>
  <si>
    <t>023/HS/R/VIII/2017</t>
  </si>
  <si>
    <t>E14-2</t>
  </si>
  <si>
    <t>08 Agt s/d 07 Des'17</t>
  </si>
  <si>
    <t>09 Agt'17</t>
  </si>
  <si>
    <t>024/HS/R/VIII/2017</t>
  </si>
  <si>
    <t>E4-2</t>
  </si>
  <si>
    <t>025/HS/R/VIII/2017</t>
  </si>
  <si>
    <t>E2-8</t>
  </si>
  <si>
    <t>09 Agt s/d 08 Nov'17</t>
  </si>
  <si>
    <t>Periode 09 Agt s/d 08 Nov'17</t>
  </si>
  <si>
    <t>Periode 09 Agt'17 s/d 08 Agt'18</t>
  </si>
  <si>
    <t>Periode 08 Agt s/d 07 Des'17</t>
  </si>
  <si>
    <t>EP2C Energy Singapore PTE Ltd.</t>
  </si>
  <si>
    <t>E4-6</t>
  </si>
  <si>
    <t>Lee In Cheol</t>
  </si>
  <si>
    <t>E4-5</t>
  </si>
  <si>
    <t>Donald R Schlanker</t>
  </si>
  <si>
    <t>E9-31</t>
  </si>
  <si>
    <t>10 Agt'17</t>
  </si>
  <si>
    <t>026/HS/R/VIII/2017</t>
  </si>
  <si>
    <t>10 Agt s/d 09 Sept'17</t>
  </si>
  <si>
    <t>11 Agt'17</t>
  </si>
  <si>
    <t>029/HS/R/VIII/2017</t>
  </si>
  <si>
    <t>11 Agt s/d 10 Sept'17</t>
  </si>
  <si>
    <t>Periode 11 Agt s/d 10 Sept'17</t>
  </si>
  <si>
    <t>Periode 10 Agt s/d 09 Sept'17</t>
  </si>
  <si>
    <t>(Byr Tgl 2 Agt'17)</t>
  </si>
  <si>
    <t>12 Jun'17</t>
  </si>
  <si>
    <t>30 Jun'17</t>
  </si>
  <si>
    <t>Na Seon Ha</t>
  </si>
  <si>
    <t>E14-22</t>
  </si>
  <si>
    <t>14 Agt'17</t>
  </si>
  <si>
    <t>031/HS/R/VIII/2017</t>
  </si>
  <si>
    <t>Glenn Anthony Hinde (BEC Specialist)</t>
  </si>
  <si>
    <t>14 Agt s/d 13 Sept'17</t>
  </si>
  <si>
    <t>032/HS/R/VIII/2017</t>
  </si>
  <si>
    <t>12 Agt s/d 11 Sept'17</t>
  </si>
  <si>
    <t>15 Agt'17</t>
  </si>
  <si>
    <t>033/HS/R/VIII/2017</t>
  </si>
  <si>
    <t>15 Agt s/d 14 Sept'17</t>
  </si>
  <si>
    <t>Periode 15 Agt s/d 14 Sept'17</t>
  </si>
  <si>
    <t>Periode 12 Agt s/d 11 Sept'17</t>
  </si>
  <si>
    <t>Periode 14 Agt s/d 13 Sept'17</t>
  </si>
  <si>
    <t>Glenn Anthony Hinde</t>
  </si>
  <si>
    <t>11/8</t>
  </si>
  <si>
    <t>15/8</t>
  </si>
  <si>
    <t>(Byr Tgl 11 Agt'17)</t>
  </si>
  <si>
    <t>05 Jun'17</t>
  </si>
  <si>
    <t>(Byr Tgl 15 Agt'17)</t>
  </si>
  <si>
    <t>(Byr Tgl 14 Agt'17)</t>
  </si>
  <si>
    <t xml:space="preserve">25 Jul'17 </t>
  </si>
  <si>
    <t>048/HS/R/VII/2017</t>
  </si>
  <si>
    <t xml:space="preserve">04 Agt'17 </t>
  </si>
  <si>
    <t>018/HS/R/VIII/2017</t>
  </si>
  <si>
    <t>034/HS/R/VIII/2017</t>
  </si>
  <si>
    <t>E14-5</t>
  </si>
  <si>
    <t>15 Agt'17 s/d 14 Feb'18</t>
  </si>
  <si>
    <t>18 Agt'17</t>
  </si>
  <si>
    <t>035/HS/R/VIII/2017</t>
  </si>
  <si>
    <t>E10-7</t>
  </si>
  <si>
    <t>17 Agt s/d 16 Sept'17</t>
  </si>
  <si>
    <t>036/HS/R/VIII/2017</t>
  </si>
  <si>
    <t>E9-30</t>
  </si>
  <si>
    <t>Lee Soon Jae</t>
  </si>
  <si>
    <t>E15-5</t>
  </si>
  <si>
    <t>038/HS/R/VIII/2017</t>
  </si>
  <si>
    <t>E11-12A</t>
  </si>
  <si>
    <t>19 Agt '17 s/d 18 Feb'18</t>
  </si>
  <si>
    <t>Periode 19 Agt'17 s/d 18 Feb'18</t>
  </si>
  <si>
    <t>Periode 17 Agt s/d 16 Sept'17</t>
  </si>
  <si>
    <t>Periode 15 Agt'17 s/d 14 Feb'18</t>
  </si>
  <si>
    <t>21 Agt'17</t>
  </si>
  <si>
    <t>039/HS/R/VIII/2017</t>
  </si>
  <si>
    <t>E16A-5</t>
  </si>
  <si>
    <t>20 Agt s/d 19 Nov'17</t>
  </si>
  <si>
    <t>040/HS/R/VIII/2017</t>
  </si>
  <si>
    <t>20 Agt s/d 19 Sept'17</t>
  </si>
  <si>
    <t>Periode 20 Agt s/d 19 Nov'17</t>
  </si>
  <si>
    <t>Periode 20 Agt s/d 19 Sept'17</t>
  </si>
  <si>
    <t>22 Agt'17</t>
  </si>
  <si>
    <t>041/HS/R/VIII/2017</t>
  </si>
  <si>
    <t>E9-22</t>
  </si>
  <si>
    <t>22 Agt s/d 21 Nov'17</t>
  </si>
  <si>
    <t>042/HS/R/VIII/2017</t>
  </si>
  <si>
    <t>E14-12A</t>
  </si>
  <si>
    <t>Periode 22 Agt s/d 21 Nov'17</t>
  </si>
  <si>
    <t>Shinta Angelikha Effrata</t>
  </si>
  <si>
    <t>E8-7</t>
  </si>
  <si>
    <t>PT. Jin Sung KS Indonesia</t>
  </si>
  <si>
    <t>E10-1</t>
  </si>
  <si>
    <t>043/HS/R/VIII/2017</t>
  </si>
  <si>
    <t>22 Agt'17 s/d 21 Agt'18</t>
  </si>
  <si>
    <t>044/HS/R/VIII/2017</t>
  </si>
  <si>
    <t>22 Agt s/d 21 Sept'17</t>
  </si>
  <si>
    <t>045/HS/R/VIII/2017</t>
  </si>
  <si>
    <t>24 Agt'17</t>
  </si>
  <si>
    <t>046/HS/R/VIII/2017</t>
  </si>
  <si>
    <t>24 Agt s/d 23 Sept'17</t>
  </si>
  <si>
    <t>047/HS/R/VIII/2017</t>
  </si>
  <si>
    <t>Periode 24 Agt s/d 23 Sept'17</t>
  </si>
  <si>
    <t>Shinta Angelikha Effrata (BEC Specialist)</t>
  </si>
  <si>
    <t>Periode 22 Agt s/d 21 Sept'17</t>
  </si>
  <si>
    <t>Periode 22 Agt'17 s/d 21 Agt'18</t>
  </si>
  <si>
    <t>Periode 18 Agt s/d 17 Des'17</t>
  </si>
  <si>
    <t>18 Agt s/d 17 Des'17</t>
  </si>
  <si>
    <t>PT. Krakatau Posco (Revisi)</t>
  </si>
  <si>
    <t>21/8</t>
  </si>
  <si>
    <t>22/8</t>
  </si>
  <si>
    <t>004/HS/R/VII/2017</t>
  </si>
  <si>
    <t>01 Jul s/d 31 Agt'17</t>
  </si>
  <si>
    <t>25 Agt'17</t>
  </si>
  <si>
    <t>048/HS/R/VIII/2017</t>
  </si>
  <si>
    <t>Kim Hyun Chul</t>
  </si>
  <si>
    <t>E12-3</t>
  </si>
  <si>
    <t>25 Agt'17 s/d 24 Feb'18</t>
  </si>
  <si>
    <t>Periode 25 Agt'17 s/d 24 Feb'18</t>
  </si>
  <si>
    <t>(Byr Tgl. 21 Agt'17)</t>
  </si>
  <si>
    <t xml:space="preserve">30 Jun'17 </t>
  </si>
  <si>
    <t>058/HS/R/VI/2017</t>
  </si>
  <si>
    <t xml:space="preserve">3 Jul'17 </t>
  </si>
  <si>
    <t>(Byr Tgl 21 Agt 2017)</t>
  </si>
  <si>
    <t>27 Jul'17</t>
  </si>
  <si>
    <t>049/HS/R/VII/2017</t>
  </si>
  <si>
    <t>(Byr Tgl 16 Agt'17)</t>
  </si>
  <si>
    <t xml:space="preserve">12 Jul'17 </t>
  </si>
  <si>
    <t>032/HS/R/VII/2017</t>
  </si>
  <si>
    <t xml:space="preserve">14 Jul'17 </t>
  </si>
  <si>
    <t>033/HS/R/VII/2017</t>
  </si>
  <si>
    <t>037/HS/R/VII/2017</t>
  </si>
  <si>
    <t>041/HS/R/VII/2017</t>
  </si>
  <si>
    <t>(Byr Tgl 18 Agt'17)</t>
  </si>
  <si>
    <t>054/HS/R/VII/2017</t>
  </si>
  <si>
    <t>005/HS/R/VIII/2017</t>
  </si>
  <si>
    <t>006/HS/R/VIII/2017</t>
  </si>
  <si>
    <t>007/HS/R/VIII/2017</t>
  </si>
  <si>
    <t>28 Agt'17</t>
  </si>
  <si>
    <t>049/HS/R/VIII/2017</t>
  </si>
  <si>
    <t>E4-7</t>
  </si>
  <si>
    <t>26 Agt s/d 25 Nov'17</t>
  </si>
  <si>
    <t>050/HS/R/VIII/2017</t>
  </si>
  <si>
    <t>E14-7</t>
  </si>
  <si>
    <t>27 Agt s/d 26 Nov'17</t>
  </si>
  <si>
    <t>051/HS/R/VIII/2017</t>
  </si>
  <si>
    <t>E6-16</t>
  </si>
  <si>
    <t>28 Agt s/d 27 Nov'17</t>
  </si>
  <si>
    <t>052/HS/R/VIII/2017</t>
  </si>
  <si>
    <t>E12-14</t>
  </si>
  <si>
    <t>053/HS/R/VIII/2017</t>
  </si>
  <si>
    <t>28 Agt s/d 27 Sept'17</t>
  </si>
  <si>
    <t>Periode 28 Agt s/d 27 Sept'17</t>
  </si>
  <si>
    <t>Periode 28 Agt s/d 27 Nov'17</t>
  </si>
  <si>
    <t>Periode 27 Agt s/d 26 Nov'17</t>
  </si>
  <si>
    <t>Periode 26 Agt s/d 25 Nov'17</t>
  </si>
  <si>
    <t>054/HS/R/VIII/2017</t>
  </si>
  <si>
    <t>Yogeshsingh Pratapsingh D (Ceil Mumbai)</t>
  </si>
  <si>
    <t>Update : 30 Agustus 2017</t>
  </si>
  <si>
    <t>25/8</t>
  </si>
  <si>
    <t>24/8</t>
  </si>
  <si>
    <t>(Byr Tgl 25 Agt'17)</t>
  </si>
  <si>
    <t>( Byr Tgl. 24 Agt'17)</t>
  </si>
  <si>
    <t>4 Agt'17</t>
  </si>
  <si>
    <t xml:space="preserve">09 Agt'17 </t>
  </si>
</sst>
</file>

<file path=xl/styles.xml><?xml version="1.0" encoding="utf-8"?>
<styleSheet xmlns="http://schemas.openxmlformats.org/spreadsheetml/2006/main">
  <numFmts count="2">
    <numFmt numFmtId="41" formatCode="_(* #,##0_);_(* \(#,##0\);_(* &quot;-&quot;_);_(@_)"/>
    <numFmt numFmtId="164" formatCode="_(* #,##0.00_);_(* \(#,##0.00\);_(* &quot;-&quot;_);_(@_)"/>
  </numFmts>
  <fonts count="29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omic Sans MS"/>
      <family val="4"/>
    </font>
    <font>
      <b/>
      <sz val="11"/>
      <color theme="1"/>
      <name val="Comic Sans MS"/>
      <family val="4"/>
    </font>
    <font>
      <b/>
      <u/>
      <sz val="11"/>
      <color theme="1"/>
      <name val="Comic Sans MS"/>
      <family val="4"/>
    </font>
    <font>
      <sz val="10"/>
      <color theme="1"/>
      <name val="Comic Sans MS"/>
      <family val="4"/>
    </font>
    <font>
      <b/>
      <i/>
      <u/>
      <sz val="10"/>
      <color rgb="FF0070C0"/>
      <name val="Comic Sans MS"/>
      <family val="4"/>
    </font>
    <font>
      <b/>
      <i/>
      <sz val="10"/>
      <color rgb="FF0070C0"/>
      <name val="Comic Sans MS"/>
      <family val="4"/>
    </font>
    <font>
      <sz val="10"/>
      <name val="Comic Sans MS"/>
      <family val="4"/>
    </font>
    <font>
      <u val="singleAccounting"/>
      <sz val="11"/>
      <color theme="1"/>
      <name val="Comic Sans MS"/>
      <family val="4"/>
    </font>
    <font>
      <b/>
      <u val="singleAccounting"/>
      <sz val="11"/>
      <color theme="1"/>
      <name val="Comic Sans MS"/>
      <family val="4"/>
    </font>
    <font>
      <b/>
      <i/>
      <u/>
      <sz val="11"/>
      <color rgb="FF0070C0"/>
      <name val="Comic Sans MS"/>
      <family val="4"/>
    </font>
    <font>
      <b/>
      <sz val="11"/>
      <color rgb="FF00B050"/>
      <name val="Comic Sans MS"/>
      <family val="4"/>
    </font>
    <font>
      <b/>
      <u val="singleAccounting"/>
      <sz val="11"/>
      <color rgb="FF00B050"/>
      <name val="Comic Sans MS"/>
      <family val="4"/>
    </font>
    <font>
      <sz val="11"/>
      <color rgb="FFFF0000"/>
      <name val="Comic Sans MS"/>
      <family val="4"/>
    </font>
    <font>
      <sz val="11"/>
      <name val="Comic Sans MS"/>
      <family val="4"/>
    </font>
    <font>
      <u val="singleAccounting"/>
      <sz val="11"/>
      <name val="Comic Sans MS"/>
      <family val="4"/>
    </font>
    <font>
      <i/>
      <sz val="11"/>
      <color theme="1"/>
      <name val="Calibri"/>
      <family val="2"/>
      <scheme val="minor"/>
    </font>
    <font>
      <b/>
      <u val="singleAccounting"/>
      <sz val="11"/>
      <name val="Comic Sans MS"/>
      <family val="4"/>
    </font>
    <font>
      <b/>
      <sz val="11"/>
      <name val="Comic Sans MS"/>
      <family val="4"/>
    </font>
    <font>
      <b/>
      <sz val="11"/>
      <color rgb="FF0070C0"/>
      <name val="Comic Sans MS"/>
      <family val="4"/>
    </font>
    <font>
      <b/>
      <i/>
      <sz val="11"/>
      <color theme="1"/>
      <name val="Comic Sans MS"/>
      <family val="4"/>
    </font>
    <font>
      <i/>
      <sz val="11"/>
      <color theme="1"/>
      <name val="Comic Sans MS"/>
      <family val="4"/>
    </font>
    <font>
      <b/>
      <sz val="10"/>
      <color theme="1"/>
      <name val="Comic Sans MS"/>
      <family val="4"/>
    </font>
    <font>
      <b/>
      <u/>
      <sz val="10"/>
      <color theme="1"/>
      <name val="Comic Sans MS"/>
      <family val="4"/>
    </font>
    <font>
      <b/>
      <sz val="10"/>
      <color rgb="FF0070C0"/>
      <name val="Comic Sans MS"/>
      <family val="4"/>
    </font>
    <font>
      <b/>
      <u/>
      <sz val="10"/>
      <color rgb="FF0070C0"/>
      <name val="Comic Sans MS"/>
      <family val="4"/>
    </font>
    <font>
      <sz val="10"/>
      <color rgb="FFFF0000"/>
      <name val="Comic Sans MS"/>
      <family val="4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21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1" xfId="0" applyFont="1" applyBorder="1"/>
    <xf numFmtId="0" fontId="3" fillId="0" borderId="5" xfId="0" applyFont="1" applyBorder="1" applyAlignment="1">
      <alignment horizontal="center"/>
    </xf>
    <xf numFmtId="0" fontId="2" fillId="0" borderId="6" xfId="0" applyFont="1" applyBorder="1"/>
    <xf numFmtId="0" fontId="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2" fillId="0" borderId="5" xfId="0" applyFont="1" applyBorder="1"/>
    <xf numFmtId="0" fontId="5" fillId="0" borderId="12" xfId="0" applyFont="1" applyBorder="1" applyAlignment="1">
      <alignment horizontal="center"/>
    </xf>
    <xf numFmtId="0" fontId="5" fillId="0" borderId="12" xfId="0" applyFont="1" applyBorder="1"/>
    <xf numFmtId="0" fontId="5" fillId="0" borderId="0" xfId="0" applyFont="1"/>
    <xf numFmtId="41" fontId="2" fillId="0" borderId="0" xfId="1" applyFont="1"/>
    <xf numFmtId="0" fontId="3" fillId="0" borderId="10" xfId="0" applyFont="1" applyBorder="1" applyAlignment="1">
      <alignment horizontal="center"/>
    </xf>
    <xf numFmtId="164" fontId="5" fillId="0" borderId="12" xfId="1" applyNumberFormat="1" applyFont="1" applyBorder="1"/>
    <xf numFmtId="0" fontId="7" fillId="0" borderId="12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5" xfId="0" applyFont="1" applyBorder="1"/>
    <xf numFmtId="41" fontId="5" fillId="0" borderId="15" xfId="1" applyFont="1" applyBorder="1"/>
    <xf numFmtId="164" fontId="7" fillId="0" borderId="12" xfId="1" applyNumberFormat="1" applyFont="1" applyBorder="1"/>
    <xf numFmtId="0" fontId="0" fillId="0" borderId="1" xfId="0" applyBorder="1"/>
    <xf numFmtId="41" fontId="8" fillId="0" borderId="12" xfId="1" applyNumberFormat="1" applyFont="1" applyBorder="1"/>
    <xf numFmtId="41" fontId="10" fillId="0" borderId="0" xfId="1" applyFont="1"/>
    <xf numFmtId="41" fontId="7" fillId="0" borderId="12" xfId="1" applyNumberFormat="1" applyFont="1" applyBorder="1"/>
    <xf numFmtId="0" fontId="11" fillId="0" borderId="0" xfId="0" applyFont="1"/>
    <xf numFmtId="0" fontId="12" fillId="0" borderId="0" xfId="0" applyFont="1"/>
    <xf numFmtId="0" fontId="2" fillId="2" borderId="3" xfId="0" applyFont="1" applyFill="1" applyBorder="1"/>
    <xf numFmtId="0" fontId="2" fillId="2" borderId="10" xfId="0" applyFont="1" applyFill="1" applyBorder="1"/>
    <xf numFmtId="0" fontId="14" fillId="0" borderId="0" xfId="0" applyFont="1"/>
    <xf numFmtId="41" fontId="5" fillId="0" borderId="12" xfId="1" applyNumberFormat="1" applyFont="1" applyBorder="1"/>
    <xf numFmtId="41" fontId="9" fillId="0" borderId="0" xfId="1" applyNumberFormat="1" applyFont="1"/>
    <xf numFmtId="41" fontId="2" fillId="0" borderId="0" xfId="1" applyNumberFormat="1" applyFont="1"/>
    <xf numFmtId="0" fontId="15" fillId="0" borderId="0" xfId="0" applyFont="1"/>
    <xf numFmtId="41" fontId="15" fillId="0" borderId="0" xfId="1" applyFont="1"/>
    <xf numFmtId="41" fontId="15" fillId="0" borderId="0" xfId="1" applyNumberFormat="1" applyFont="1"/>
    <xf numFmtId="164" fontId="10" fillId="0" borderId="0" xfId="1" applyNumberFormat="1" applyFont="1"/>
    <xf numFmtId="164" fontId="2" fillId="0" borderId="0" xfId="1" applyNumberFormat="1" applyFont="1"/>
    <xf numFmtId="41" fontId="14" fillId="0" borderId="0" xfId="1" applyNumberFormat="1" applyFont="1"/>
    <xf numFmtId="0" fontId="17" fillId="0" borderId="0" xfId="0" applyFont="1"/>
    <xf numFmtId="41" fontId="13" fillId="0" borderId="0" xfId="1" applyNumberFormat="1" applyFont="1"/>
    <xf numFmtId="41" fontId="16" fillId="0" borderId="0" xfId="1" applyNumberFormat="1" applyFont="1"/>
    <xf numFmtId="0" fontId="19" fillId="0" borderId="0" xfId="0" applyFont="1"/>
    <xf numFmtId="0" fontId="20" fillId="2" borderId="0" xfId="0" applyFont="1" applyFill="1" applyAlignment="1">
      <alignment horizontal="right"/>
    </xf>
    <xf numFmtId="0" fontId="8" fillId="0" borderId="12" xfId="0" applyFont="1" applyBorder="1" applyAlignment="1">
      <alignment horizontal="center"/>
    </xf>
    <xf numFmtId="0" fontId="8" fillId="0" borderId="12" xfId="0" applyFont="1" applyBorder="1"/>
    <xf numFmtId="0" fontId="2" fillId="0" borderId="1" xfId="0" applyFont="1" applyBorder="1" applyAlignment="1">
      <alignment vertical="top"/>
    </xf>
    <xf numFmtId="0" fontId="5" fillId="0" borderId="12" xfId="0" quotePrefix="1" applyFont="1" applyBorder="1"/>
    <xf numFmtId="41" fontId="7" fillId="0" borderId="14" xfId="1" applyNumberFormat="1" applyFont="1" applyBorder="1"/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41" fontId="5" fillId="0" borderId="0" xfId="1" applyFont="1" applyBorder="1"/>
    <xf numFmtId="0" fontId="21" fillId="0" borderId="1" xfId="0" applyFont="1" applyBorder="1"/>
    <xf numFmtId="41" fontId="8" fillId="0" borderId="12" xfId="1" applyFont="1" applyBorder="1"/>
    <xf numFmtId="0" fontId="22" fillId="0" borderId="1" xfId="0" applyFont="1" applyBorder="1"/>
    <xf numFmtId="0" fontId="3" fillId="0" borderId="1" xfId="0" applyFont="1" applyBorder="1"/>
    <xf numFmtId="0" fontId="2" fillId="0" borderId="0" xfId="0" applyFont="1" applyAlignment="1">
      <alignment horizontal="center"/>
    </xf>
    <xf numFmtId="0" fontId="2" fillId="0" borderId="12" xfId="0" applyFont="1" applyBorder="1"/>
    <xf numFmtId="0" fontId="2" fillId="0" borderId="12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41" fontId="8" fillId="0" borderId="20" xfId="1" applyNumberFormat="1" applyFont="1" applyBorder="1"/>
    <xf numFmtId="41" fontId="5" fillId="0" borderId="20" xfId="1" applyNumberFormat="1" applyFont="1" applyBorder="1"/>
    <xf numFmtId="164" fontId="5" fillId="0" borderId="20" xfId="1" applyNumberFormat="1" applyFont="1" applyBorder="1"/>
    <xf numFmtId="41" fontId="18" fillId="0" borderId="0" xfId="1" applyNumberFormat="1" applyFont="1"/>
    <xf numFmtId="41" fontId="20" fillId="0" borderId="0" xfId="1" applyNumberFormat="1" applyFont="1"/>
    <xf numFmtId="0" fontId="5" fillId="0" borderId="6" xfId="0" applyFont="1" applyBorder="1" applyAlignment="1">
      <alignment horizontal="center"/>
    </xf>
    <xf numFmtId="41" fontId="10" fillId="0" borderId="0" xfId="1" applyNumberFormat="1" applyFont="1"/>
    <xf numFmtId="0" fontId="5" fillId="0" borderId="6" xfId="0" applyFont="1" applyBorder="1"/>
    <xf numFmtId="0" fontId="24" fillId="0" borderId="0" xfId="0" applyFont="1"/>
    <xf numFmtId="15" fontId="24" fillId="0" borderId="0" xfId="0" applyNumberFormat="1" applyFont="1"/>
    <xf numFmtId="0" fontId="5" fillId="0" borderId="1" xfId="0" applyFont="1" applyBorder="1"/>
    <xf numFmtId="0" fontId="23" fillId="0" borderId="5" xfId="0" applyFont="1" applyBorder="1" applyAlignment="1">
      <alignment horizontal="center"/>
    </xf>
    <xf numFmtId="17" fontId="23" fillId="0" borderId="9" xfId="0" quotePrefix="1" applyNumberFormat="1" applyFont="1" applyBorder="1" applyAlignment="1">
      <alignment horizontal="center"/>
    </xf>
    <xf numFmtId="0" fontId="5" fillId="0" borderId="11" xfId="0" applyFont="1" applyBorder="1"/>
    <xf numFmtId="0" fontId="26" fillId="0" borderId="12" xfId="0" applyFont="1" applyBorder="1" applyAlignment="1">
      <alignment horizontal="center"/>
    </xf>
    <xf numFmtId="0" fontId="23" fillId="0" borderId="6" xfId="0" applyFont="1" applyBorder="1" applyAlignment="1">
      <alignment horizontal="center"/>
    </xf>
    <xf numFmtId="41" fontId="25" fillId="0" borderId="22" xfId="1" applyFont="1" applyBorder="1" applyAlignment="1">
      <alignment horizontal="center"/>
    </xf>
    <xf numFmtId="41" fontId="5" fillId="0" borderId="0" xfId="1" applyFont="1"/>
    <xf numFmtId="0" fontId="25" fillId="0" borderId="12" xfId="0" applyFont="1" applyBorder="1"/>
    <xf numFmtId="0" fontId="23" fillId="0" borderId="12" xfId="0" applyFont="1" applyBorder="1" applyAlignment="1">
      <alignment horizontal="center"/>
    </xf>
    <xf numFmtId="0" fontId="5" fillId="0" borderId="9" xfId="0" applyFont="1" applyBorder="1"/>
    <xf numFmtId="17" fontId="23" fillId="0" borderId="5" xfId="0" quotePrefix="1" applyNumberFormat="1" applyFont="1" applyBorder="1" applyAlignment="1">
      <alignment horizontal="center"/>
    </xf>
    <xf numFmtId="41" fontId="8" fillId="0" borderId="12" xfId="1" applyFont="1" applyBorder="1" applyAlignment="1">
      <alignment horizontal="center"/>
    </xf>
    <xf numFmtId="41" fontId="8" fillId="0" borderId="11" xfId="1" applyFont="1" applyBorder="1"/>
    <xf numFmtId="41" fontId="8" fillId="0" borderId="6" xfId="1" applyFont="1" applyBorder="1"/>
    <xf numFmtId="41" fontId="8" fillId="0" borderId="9" xfId="1" applyFont="1" applyBorder="1"/>
    <xf numFmtId="41" fontId="8" fillId="0" borderId="12" xfId="1" quotePrefix="1" applyFont="1" applyBorder="1" applyAlignment="1">
      <alignment horizontal="center"/>
    </xf>
    <xf numFmtId="0" fontId="8" fillId="0" borderId="20" xfId="0" applyFont="1" applyBorder="1"/>
    <xf numFmtId="0" fontId="8" fillId="0" borderId="20" xfId="0" applyFont="1" applyBorder="1" applyAlignment="1">
      <alignment horizontal="center"/>
    </xf>
    <xf numFmtId="41" fontId="8" fillId="0" borderId="20" xfId="1" applyFont="1" applyBorder="1" applyAlignment="1">
      <alignment horizontal="center"/>
    </xf>
    <xf numFmtId="41" fontId="8" fillId="0" borderId="20" xfId="1" applyFont="1" applyBorder="1"/>
    <xf numFmtId="41" fontId="8" fillId="0" borderId="21" xfId="1" applyFont="1" applyBorder="1"/>
    <xf numFmtId="41" fontId="25" fillId="0" borderId="4" xfId="1" applyNumberFormat="1" applyFont="1" applyBorder="1"/>
    <xf numFmtId="164" fontId="8" fillId="0" borderId="12" xfId="1" applyNumberFormat="1" applyFont="1" applyBorder="1"/>
    <xf numFmtId="0" fontId="27" fillId="0" borderId="12" xfId="0" quotePrefix="1" applyFont="1" applyBorder="1"/>
    <xf numFmtId="0" fontId="27" fillId="0" borderId="12" xfId="0" applyFont="1" applyBorder="1" applyAlignment="1">
      <alignment horizontal="center"/>
    </xf>
    <xf numFmtId="164" fontId="25" fillId="0" borderId="4" xfId="1" applyNumberFormat="1" applyFont="1" applyBorder="1"/>
    <xf numFmtId="164" fontId="7" fillId="0" borderId="14" xfId="1" applyNumberFormat="1" applyFont="1" applyBorder="1"/>
    <xf numFmtId="41" fontId="0" fillId="0" borderId="0" xfId="1" applyFont="1"/>
    <xf numFmtId="41" fontId="28" fillId="0" borderId="5" xfId="1" applyFont="1" applyBorder="1" applyAlignment="1">
      <alignment horizontal="center"/>
    </xf>
    <xf numFmtId="41" fontId="28" fillId="0" borderId="6" xfId="1" applyFont="1" applyBorder="1" applyAlignment="1">
      <alignment horizontal="center"/>
    </xf>
    <xf numFmtId="41" fontId="0" fillId="0" borderId="5" xfId="1" applyFont="1" applyBorder="1"/>
    <xf numFmtId="41" fontId="0" fillId="0" borderId="12" xfId="1" applyFont="1" applyBorder="1"/>
    <xf numFmtId="0" fontId="5" fillId="0" borderId="12" xfId="0" quotePrefix="1" applyFont="1" applyFill="1" applyBorder="1" applyAlignment="1">
      <alignment horizontal="center"/>
    </xf>
    <xf numFmtId="41" fontId="0" fillId="0" borderId="6" xfId="1" applyFont="1" applyBorder="1"/>
    <xf numFmtId="0" fontId="3" fillId="0" borderId="2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17" fontId="6" fillId="0" borderId="13" xfId="0" quotePrefix="1" applyNumberFormat="1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23" fillId="0" borderId="7" xfId="0" applyFont="1" applyBorder="1" applyAlignment="1">
      <alignment horizontal="center"/>
    </xf>
    <xf numFmtId="0" fontId="23" fillId="0" borderId="8" xfId="0" applyFont="1" applyBorder="1" applyAlignment="1">
      <alignment horizontal="center"/>
    </xf>
    <xf numFmtId="0" fontId="25" fillId="0" borderId="23" xfId="0" applyFont="1" applyBorder="1" applyAlignment="1">
      <alignment horizontal="center"/>
    </xf>
    <xf numFmtId="0" fontId="25" fillId="0" borderId="24" xfId="0" applyFont="1" applyBorder="1" applyAlignment="1">
      <alignment horizontal="center"/>
    </xf>
    <xf numFmtId="0" fontId="25" fillId="0" borderId="22" xfId="0" applyFont="1" applyBorder="1" applyAlignment="1">
      <alignment horizontal="center"/>
    </xf>
    <xf numFmtId="0" fontId="23" fillId="0" borderId="2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1241"/>
  <sheetViews>
    <sheetView topLeftCell="M1" workbookViewId="0">
      <selection activeCell="G1" sqref="G1:L1048576"/>
    </sheetView>
  </sheetViews>
  <sheetFormatPr defaultRowHeight="15"/>
  <cols>
    <col min="1" max="1" width="5.5703125" customWidth="1"/>
    <col min="2" max="2" width="12.42578125" customWidth="1"/>
    <col min="3" max="3" width="22.7109375" customWidth="1"/>
    <col min="4" max="4" width="38" customWidth="1"/>
    <col min="5" max="5" width="11.7109375" customWidth="1"/>
    <col min="6" max="6" width="31" customWidth="1"/>
    <col min="7" max="7" width="16.7109375" hidden="1" customWidth="1"/>
    <col min="8" max="8" width="13.28515625" hidden="1" customWidth="1"/>
    <col min="9" max="9" width="14.42578125" hidden="1" customWidth="1"/>
    <col min="10" max="10" width="14.85546875" hidden="1" customWidth="1"/>
    <col min="11" max="11" width="15.42578125" hidden="1" customWidth="1"/>
    <col min="12" max="12" width="16.140625" hidden="1" customWidth="1"/>
    <col min="13" max="13" width="18.42578125" customWidth="1"/>
    <col min="14" max="14" width="18" customWidth="1"/>
    <col min="15" max="15" width="17.42578125" customWidth="1"/>
    <col min="16" max="16" width="32.140625" customWidth="1"/>
  </cols>
  <sheetData>
    <row r="1" spans="1:31" ht="18">
      <c r="A1" s="2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18">
      <c r="A2" s="2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</row>
    <row r="3" spans="1:31" ht="18">
      <c r="A3" s="3" t="s">
        <v>210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</row>
    <row r="4" spans="1:31" ht="18">
      <c r="A4" s="4"/>
      <c r="B4" s="4"/>
      <c r="C4" s="4"/>
      <c r="D4" s="4"/>
      <c r="E4" s="55"/>
      <c r="F4" s="4"/>
      <c r="G4" s="56"/>
      <c r="H4" s="53"/>
      <c r="I4" s="4"/>
      <c r="J4" s="4"/>
      <c r="K4" s="4"/>
      <c r="L4" s="4"/>
      <c r="M4" s="4"/>
      <c r="N4" s="4" t="s">
        <v>29</v>
      </c>
      <c r="O4" s="4"/>
      <c r="P4" s="4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</row>
    <row r="5" spans="1:31" ht="18">
      <c r="A5" s="5" t="s">
        <v>2</v>
      </c>
      <c r="B5" s="5" t="s">
        <v>3</v>
      </c>
      <c r="C5" s="5" t="s">
        <v>14</v>
      </c>
      <c r="D5" s="5" t="s">
        <v>5</v>
      </c>
      <c r="E5" s="5" t="s">
        <v>6</v>
      </c>
      <c r="F5" s="5" t="s">
        <v>7</v>
      </c>
      <c r="G5" s="107" t="s">
        <v>9</v>
      </c>
      <c r="H5" s="108"/>
      <c r="I5" s="108"/>
      <c r="J5" s="108"/>
      <c r="K5" s="108"/>
      <c r="L5" s="109"/>
      <c r="M5" s="5" t="s">
        <v>15</v>
      </c>
      <c r="N5" s="15" t="s">
        <v>9</v>
      </c>
      <c r="O5" s="15" t="s">
        <v>18</v>
      </c>
      <c r="P5" s="5" t="s">
        <v>13</v>
      </c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</row>
    <row r="6" spans="1:31" ht="18">
      <c r="A6" s="6"/>
      <c r="B6" s="7" t="s">
        <v>4</v>
      </c>
      <c r="C6" s="7" t="s">
        <v>4</v>
      </c>
      <c r="D6" s="6"/>
      <c r="E6" s="6"/>
      <c r="F6" s="7" t="s">
        <v>8</v>
      </c>
      <c r="G6" s="8" t="s">
        <v>10</v>
      </c>
      <c r="H6" s="8" t="s">
        <v>21</v>
      </c>
      <c r="I6" s="8" t="s">
        <v>19</v>
      </c>
      <c r="J6" s="8" t="s">
        <v>20</v>
      </c>
      <c r="K6" s="8" t="s">
        <v>11</v>
      </c>
      <c r="L6" s="8" t="s">
        <v>12</v>
      </c>
      <c r="M6" s="9" t="s">
        <v>16</v>
      </c>
      <c r="N6" s="9" t="s">
        <v>17</v>
      </c>
      <c r="O6" s="9" t="s">
        <v>16</v>
      </c>
      <c r="P6" s="6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</row>
    <row r="7" spans="1:31" ht="5.0999999999999996" customHeight="1">
      <c r="A7" s="28"/>
      <c r="B7" s="28"/>
      <c r="C7" s="29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</row>
    <row r="8" spans="1:31" ht="17.25">
      <c r="A8" s="11"/>
      <c r="B8" s="110" t="s">
        <v>241</v>
      </c>
      <c r="C8" s="111"/>
      <c r="D8" s="46"/>
      <c r="E8" s="45"/>
      <c r="F8" s="45"/>
      <c r="G8" s="23"/>
      <c r="H8" s="31"/>
      <c r="I8" s="31"/>
      <c r="J8" s="31"/>
      <c r="K8" s="31"/>
      <c r="L8" s="31"/>
      <c r="M8" s="23"/>
      <c r="N8" s="16"/>
      <c r="O8" s="23"/>
      <c r="P8" s="54"/>
      <c r="Q8" s="13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</row>
    <row r="9" spans="1:31" ht="17.25" thickBot="1">
      <c r="A9" s="11">
        <v>1</v>
      </c>
      <c r="B9" s="11" t="s">
        <v>258</v>
      </c>
      <c r="C9" s="11" t="s">
        <v>259</v>
      </c>
      <c r="D9" s="46" t="s">
        <v>48</v>
      </c>
      <c r="E9" s="45" t="s">
        <v>260</v>
      </c>
      <c r="F9" s="45" t="s">
        <v>261</v>
      </c>
      <c r="G9" s="23">
        <v>24634600</v>
      </c>
      <c r="H9" s="31">
        <v>0</v>
      </c>
      <c r="I9" s="31">
        <v>0</v>
      </c>
      <c r="J9" s="31">
        <v>0</v>
      </c>
      <c r="K9" s="31">
        <f t="shared" ref="K9" si="0">+G9*10%</f>
        <v>2463460</v>
      </c>
      <c r="L9" s="31">
        <f t="shared" ref="L9" si="1">-G9*10%</f>
        <v>-2463460</v>
      </c>
      <c r="M9" s="23">
        <f t="shared" ref="M9" si="2">SUM(G9:L9)</f>
        <v>24634600</v>
      </c>
      <c r="N9" s="31">
        <f>24634600-2463460</f>
        <v>22171140</v>
      </c>
      <c r="O9" s="23">
        <f t="shared" ref="O9" si="3">+M9-N9</f>
        <v>2463460</v>
      </c>
      <c r="P9" s="54"/>
      <c r="Q9" s="13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</row>
    <row r="10" spans="1:31" ht="18.75" thickTop="1" thickBot="1">
      <c r="A10" s="11"/>
      <c r="B10" s="11"/>
      <c r="C10" s="11"/>
      <c r="D10" s="46"/>
      <c r="E10" s="45"/>
      <c r="F10" s="17" t="s">
        <v>247</v>
      </c>
      <c r="G10" s="49">
        <f t="shared" ref="G10:O10" si="4">SUM(G9:G9)</f>
        <v>24634600</v>
      </c>
      <c r="H10" s="49">
        <f t="shared" si="4"/>
        <v>0</v>
      </c>
      <c r="I10" s="49">
        <f t="shared" si="4"/>
        <v>0</v>
      </c>
      <c r="J10" s="49">
        <f t="shared" si="4"/>
        <v>0</v>
      </c>
      <c r="K10" s="49">
        <f t="shared" si="4"/>
        <v>2463460</v>
      </c>
      <c r="L10" s="49">
        <f t="shared" si="4"/>
        <v>-2463460</v>
      </c>
      <c r="M10" s="49">
        <f t="shared" si="4"/>
        <v>24634600</v>
      </c>
      <c r="N10" s="49">
        <f t="shared" si="4"/>
        <v>22171140</v>
      </c>
      <c r="O10" s="49">
        <f t="shared" si="4"/>
        <v>2463460</v>
      </c>
      <c r="P10" s="54"/>
      <c r="Q10" s="13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ht="18" thickTop="1">
      <c r="A11" s="11"/>
      <c r="B11" s="110" t="s">
        <v>278</v>
      </c>
      <c r="C11" s="111"/>
      <c r="D11" s="46"/>
      <c r="E11" s="45"/>
      <c r="F11" s="45"/>
      <c r="G11" s="23"/>
      <c r="H11" s="31"/>
      <c r="I11" s="31"/>
      <c r="J11" s="31"/>
      <c r="K11" s="31"/>
      <c r="L11" s="31"/>
      <c r="M11" s="23"/>
      <c r="N11" s="16"/>
      <c r="O11" s="23"/>
      <c r="P11" s="54"/>
      <c r="Q11" s="13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ht="16.5">
      <c r="A12" s="11">
        <v>1</v>
      </c>
      <c r="B12" s="11" t="s">
        <v>282</v>
      </c>
      <c r="C12" s="11" t="s">
        <v>283</v>
      </c>
      <c r="D12" s="46" t="s">
        <v>48</v>
      </c>
      <c r="E12" s="45" t="s">
        <v>284</v>
      </c>
      <c r="F12" s="45" t="s">
        <v>285</v>
      </c>
      <c r="G12" s="23">
        <v>73876050</v>
      </c>
      <c r="H12" s="31">
        <v>0</v>
      </c>
      <c r="I12" s="31">
        <v>0</v>
      </c>
      <c r="J12" s="31">
        <v>0</v>
      </c>
      <c r="K12" s="31">
        <f t="shared" ref="K12" si="5">+G12*10%</f>
        <v>7387605</v>
      </c>
      <c r="L12" s="31">
        <f t="shared" ref="L12" si="6">-G12*10%</f>
        <v>-7387605</v>
      </c>
      <c r="M12" s="23">
        <f t="shared" ref="M12" si="7">SUM(G12:L12)</f>
        <v>73876050</v>
      </c>
      <c r="N12" s="31">
        <f>73876050-7387605</f>
        <v>66488445</v>
      </c>
      <c r="O12" s="23">
        <f t="shared" ref="O12" si="8">+M12-N12</f>
        <v>7387605</v>
      </c>
      <c r="P12" s="54"/>
      <c r="Q12" s="13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ht="16.5">
      <c r="A13" s="11">
        <f t="shared" ref="A13:A14" si="9">+A12+1</f>
        <v>2</v>
      </c>
      <c r="B13" s="11" t="s">
        <v>282</v>
      </c>
      <c r="C13" s="11" t="s">
        <v>286</v>
      </c>
      <c r="D13" s="46" t="s">
        <v>48</v>
      </c>
      <c r="E13" s="45" t="s">
        <v>287</v>
      </c>
      <c r="F13" s="45" t="s">
        <v>285</v>
      </c>
      <c r="G13" s="23">
        <v>73876050</v>
      </c>
      <c r="H13" s="31">
        <v>0</v>
      </c>
      <c r="I13" s="31">
        <v>0</v>
      </c>
      <c r="J13" s="31">
        <v>0</v>
      </c>
      <c r="K13" s="31">
        <f t="shared" ref="K13:K15" si="10">+G13*10%</f>
        <v>7387605</v>
      </c>
      <c r="L13" s="31">
        <f t="shared" ref="L13:L15" si="11">-G13*10%</f>
        <v>-7387605</v>
      </c>
      <c r="M13" s="23">
        <f t="shared" ref="M13:M15" si="12">SUM(G13:L13)</f>
        <v>73876050</v>
      </c>
      <c r="N13" s="31">
        <f>73876050-7387605</f>
        <v>66488445</v>
      </c>
      <c r="O13" s="23">
        <f t="shared" ref="O13:O15" si="13">+M13-N13</f>
        <v>7387605</v>
      </c>
      <c r="P13" s="54"/>
      <c r="Q13" s="13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ht="16.5">
      <c r="A14" s="11">
        <f t="shared" si="9"/>
        <v>3</v>
      </c>
      <c r="B14" s="11" t="s">
        <v>282</v>
      </c>
      <c r="C14" s="11" t="s">
        <v>288</v>
      </c>
      <c r="D14" s="46" t="s">
        <v>48</v>
      </c>
      <c r="E14" s="45" t="s">
        <v>289</v>
      </c>
      <c r="F14" s="45" t="s">
        <v>285</v>
      </c>
      <c r="G14" s="23">
        <v>73876050</v>
      </c>
      <c r="H14" s="31">
        <v>0</v>
      </c>
      <c r="I14" s="31">
        <v>0</v>
      </c>
      <c r="J14" s="31">
        <v>0</v>
      </c>
      <c r="K14" s="31">
        <f t="shared" si="10"/>
        <v>7387605</v>
      </c>
      <c r="L14" s="31">
        <f t="shared" si="11"/>
        <v>-7387605</v>
      </c>
      <c r="M14" s="23">
        <f t="shared" si="12"/>
        <v>73876050</v>
      </c>
      <c r="N14" s="31">
        <f>73876050-7387605</f>
        <v>66488445</v>
      </c>
      <c r="O14" s="23">
        <f t="shared" si="13"/>
        <v>7387605</v>
      </c>
      <c r="P14" s="54"/>
      <c r="Q14" s="13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 ht="17.25" thickBot="1">
      <c r="A15" s="11">
        <f>+A14+1</f>
        <v>4</v>
      </c>
      <c r="B15" s="11" t="s">
        <v>312</v>
      </c>
      <c r="C15" s="11" t="s">
        <v>311</v>
      </c>
      <c r="D15" s="46" t="s">
        <v>48</v>
      </c>
      <c r="E15" s="45" t="s">
        <v>313</v>
      </c>
      <c r="F15" s="45" t="s">
        <v>314</v>
      </c>
      <c r="G15" s="23">
        <v>73803900</v>
      </c>
      <c r="H15" s="31">
        <v>0</v>
      </c>
      <c r="I15" s="31">
        <v>0</v>
      </c>
      <c r="J15" s="31">
        <v>0</v>
      </c>
      <c r="K15" s="31">
        <f t="shared" si="10"/>
        <v>7380390</v>
      </c>
      <c r="L15" s="31">
        <f t="shared" si="11"/>
        <v>-7380390</v>
      </c>
      <c r="M15" s="23">
        <f t="shared" si="12"/>
        <v>73803900</v>
      </c>
      <c r="N15" s="16">
        <v>0</v>
      </c>
      <c r="O15" s="23">
        <f t="shared" si="13"/>
        <v>73803900</v>
      </c>
      <c r="P15" s="54"/>
      <c r="Q15" s="13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</row>
    <row r="16" spans="1:31" ht="18.75" thickTop="1" thickBot="1">
      <c r="A16" s="11"/>
      <c r="B16" s="11"/>
      <c r="C16" s="11"/>
      <c r="D16" s="46"/>
      <c r="E16" s="45"/>
      <c r="F16" s="17" t="s">
        <v>291</v>
      </c>
      <c r="G16" s="49">
        <f t="shared" ref="G16:O16" si="14">SUM(G12:G15)</f>
        <v>295432050</v>
      </c>
      <c r="H16" s="49">
        <f t="shared" si="14"/>
        <v>0</v>
      </c>
      <c r="I16" s="49">
        <f t="shared" si="14"/>
        <v>0</v>
      </c>
      <c r="J16" s="49">
        <f t="shared" si="14"/>
        <v>0</v>
      </c>
      <c r="K16" s="49">
        <f t="shared" si="14"/>
        <v>29543205</v>
      </c>
      <c r="L16" s="49">
        <f t="shared" si="14"/>
        <v>-29543205</v>
      </c>
      <c r="M16" s="49">
        <f t="shared" si="14"/>
        <v>295432050</v>
      </c>
      <c r="N16" s="49">
        <f t="shared" si="14"/>
        <v>199465335</v>
      </c>
      <c r="O16" s="49">
        <f t="shared" si="14"/>
        <v>95966715</v>
      </c>
      <c r="P16" s="54"/>
      <c r="Q16" s="13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</row>
    <row r="17" spans="1:31" ht="18" thickTop="1">
      <c r="A17" s="11"/>
      <c r="B17" s="110" t="s">
        <v>322</v>
      </c>
      <c r="C17" s="111"/>
      <c r="D17" s="46"/>
      <c r="E17" s="45"/>
      <c r="F17" s="45"/>
      <c r="G17" s="23"/>
      <c r="H17" s="31"/>
      <c r="I17" s="31"/>
      <c r="J17" s="31"/>
      <c r="K17" s="31"/>
      <c r="L17" s="31"/>
      <c r="M17" s="23"/>
      <c r="N17" s="16"/>
      <c r="O17" s="23"/>
      <c r="P17" s="54"/>
      <c r="Q17" s="13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</row>
    <row r="18" spans="1:31" ht="16.5">
      <c r="A18" s="11">
        <v>1</v>
      </c>
      <c r="B18" s="11" t="s">
        <v>353</v>
      </c>
      <c r="C18" s="11" t="s">
        <v>602</v>
      </c>
      <c r="D18" s="46" t="s">
        <v>39</v>
      </c>
      <c r="E18" s="45" t="s">
        <v>325</v>
      </c>
      <c r="F18" s="45" t="s">
        <v>603</v>
      </c>
      <c r="G18" s="23">
        <v>19282100</v>
      </c>
      <c r="H18" s="31">
        <v>0</v>
      </c>
      <c r="I18" s="31">
        <v>4000000</v>
      </c>
      <c r="J18" s="31">
        <v>0</v>
      </c>
      <c r="K18" s="31">
        <f t="shared" ref="K18" si="15">+G18*10%</f>
        <v>1928210</v>
      </c>
      <c r="L18" s="31">
        <f t="shared" ref="L18" si="16">-G18*10%</f>
        <v>-1928210</v>
      </c>
      <c r="M18" s="23">
        <f t="shared" ref="M18" si="17">SUM(G18:L18)</f>
        <v>23282100</v>
      </c>
      <c r="N18" s="31">
        <v>19282100</v>
      </c>
      <c r="O18" s="23">
        <f t="shared" ref="O18" si="18">+M18-N18</f>
        <v>4000000</v>
      </c>
      <c r="P18" s="54"/>
      <c r="Q18" s="13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</row>
    <row r="19" spans="1:31" ht="16.5">
      <c r="A19" s="11">
        <f>+A18+1</f>
        <v>2</v>
      </c>
      <c r="B19" s="11" t="s">
        <v>348</v>
      </c>
      <c r="C19" s="11" t="s">
        <v>354</v>
      </c>
      <c r="D19" s="46" t="s">
        <v>48</v>
      </c>
      <c r="E19" s="45" t="s">
        <v>260</v>
      </c>
      <c r="F19" s="45" t="s">
        <v>428</v>
      </c>
      <c r="G19" s="23">
        <v>24651250</v>
      </c>
      <c r="H19" s="31">
        <v>0</v>
      </c>
      <c r="I19" s="31">
        <v>0</v>
      </c>
      <c r="J19" s="31">
        <v>0</v>
      </c>
      <c r="K19" s="31">
        <f t="shared" ref="K19:K24" si="19">+G19*10%</f>
        <v>2465125</v>
      </c>
      <c r="L19" s="31">
        <f t="shared" ref="L19:L24" si="20">-G19*10%</f>
        <v>-2465125</v>
      </c>
      <c r="M19" s="23">
        <f t="shared" ref="M19:M24" si="21">SUM(G19:L19)</f>
        <v>24651250</v>
      </c>
      <c r="N19" s="31">
        <f>24651250-2465125</f>
        <v>22186125</v>
      </c>
      <c r="O19" s="23">
        <f t="shared" ref="O19:O24" si="22">+M19-N19</f>
        <v>2465125</v>
      </c>
      <c r="P19" s="54"/>
      <c r="Q19" s="13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</row>
    <row r="20" spans="1:31" ht="16.5">
      <c r="A20" s="11">
        <f>+A19+1</f>
        <v>3</v>
      </c>
      <c r="B20" s="11" t="s">
        <v>372</v>
      </c>
      <c r="C20" s="11" t="s">
        <v>373</v>
      </c>
      <c r="D20" s="46" t="s">
        <v>48</v>
      </c>
      <c r="E20" s="45" t="s">
        <v>374</v>
      </c>
      <c r="F20" s="45" t="s">
        <v>375</v>
      </c>
      <c r="G20" s="23">
        <v>73953750</v>
      </c>
      <c r="H20" s="31">
        <v>0</v>
      </c>
      <c r="I20" s="31">
        <v>0</v>
      </c>
      <c r="J20" s="31">
        <v>0</v>
      </c>
      <c r="K20" s="31">
        <f t="shared" si="19"/>
        <v>7395375</v>
      </c>
      <c r="L20" s="31">
        <f t="shared" si="20"/>
        <v>-7395375</v>
      </c>
      <c r="M20" s="23">
        <f t="shared" si="21"/>
        <v>73953750</v>
      </c>
      <c r="N20" s="16">
        <v>0</v>
      </c>
      <c r="O20" s="23">
        <f t="shared" si="22"/>
        <v>73953750</v>
      </c>
      <c r="P20" s="54"/>
      <c r="Q20" s="13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</row>
    <row r="21" spans="1:31" ht="16.5">
      <c r="A21" s="11">
        <f t="shared" ref="A21:A23" si="23">+A20+1</f>
        <v>4</v>
      </c>
      <c r="B21" s="11" t="s">
        <v>372</v>
      </c>
      <c r="C21" s="11" t="s">
        <v>376</v>
      </c>
      <c r="D21" s="46" t="s">
        <v>39</v>
      </c>
      <c r="E21" s="45" t="s">
        <v>377</v>
      </c>
      <c r="F21" s="45" t="s">
        <v>378</v>
      </c>
      <c r="G21" s="23">
        <v>9651925</v>
      </c>
      <c r="H21" s="31">
        <v>0</v>
      </c>
      <c r="I21" s="31">
        <v>0</v>
      </c>
      <c r="J21" s="31">
        <v>0</v>
      </c>
      <c r="K21" s="31">
        <f t="shared" si="19"/>
        <v>965192.5</v>
      </c>
      <c r="L21" s="31">
        <f t="shared" si="20"/>
        <v>-965192.5</v>
      </c>
      <c r="M21" s="23">
        <f t="shared" si="21"/>
        <v>9651925</v>
      </c>
      <c r="N21" s="16">
        <v>0</v>
      </c>
      <c r="O21" s="23">
        <f t="shared" si="22"/>
        <v>9651925</v>
      </c>
      <c r="P21" s="54"/>
      <c r="Q21" s="13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</row>
    <row r="22" spans="1:31" ht="16.5">
      <c r="A22" s="11">
        <f>+A21+1</f>
        <v>5</v>
      </c>
      <c r="B22" s="11" t="s">
        <v>372</v>
      </c>
      <c r="C22" s="11" t="s">
        <v>379</v>
      </c>
      <c r="D22" s="46" t="s">
        <v>46</v>
      </c>
      <c r="E22" s="45" t="s">
        <v>270</v>
      </c>
      <c r="F22" s="45" t="s">
        <v>380</v>
      </c>
      <c r="G22" s="23">
        <v>12325625</v>
      </c>
      <c r="H22" s="31">
        <v>0</v>
      </c>
      <c r="I22" s="31">
        <v>0</v>
      </c>
      <c r="J22" s="31">
        <v>0</v>
      </c>
      <c r="K22" s="31">
        <f t="shared" si="19"/>
        <v>1232562.5</v>
      </c>
      <c r="L22" s="31">
        <f t="shared" si="20"/>
        <v>-1232562.5</v>
      </c>
      <c r="M22" s="23">
        <f t="shared" si="21"/>
        <v>12325625</v>
      </c>
      <c r="N22" s="16">
        <v>0</v>
      </c>
      <c r="O22" s="23">
        <f t="shared" si="22"/>
        <v>12325625</v>
      </c>
      <c r="P22" s="54"/>
      <c r="Q22" s="13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</row>
    <row r="23" spans="1:31" ht="16.5">
      <c r="A23" s="11">
        <f t="shared" si="23"/>
        <v>6</v>
      </c>
      <c r="B23" s="11" t="s">
        <v>372</v>
      </c>
      <c r="C23" s="11" t="s">
        <v>381</v>
      </c>
      <c r="D23" s="46" t="s">
        <v>46</v>
      </c>
      <c r="E23" s="45" t="s">
        <v>271</v>
      </c>
      <c r="F23" s="45" t="s">
        <v>380</v>
      </c>
      <c r="G23" s="23">
        <v>10993125</v>
      </c>
      <c r="H23" s="31">
        <v>0</v>
      </c>
      <c r="I23" s="31">
        <v>0</v>
      </c>
      <c r="J23" s="31">
        <v>0</v>
      </c>
      <c r="K23" s="31">
        <f t="shared" si="19"/>
        <v>1099312.5</v>
      </c>
      <c r="L23" s="31">
        <f t="shared" si="20"/>
        <v>-1099312.5</v>
      </c>
      <c r="M23" s="23">
        <f t="shared" si="21"/>
        <v>10993125</v>
      </c>
      <c r="N23" s="16">
        <v>0</v>
      </c>
      <c r="O23" s="23">
        <f t="shared" si="22"/>
        <v>10993125</v>
      </c>
      <c r="P23" s="54"/>
      <c r="Q23" s="13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</row>
    <row r="24" spans="1:31" ht="16.5">
      <c r="A24" s="11">
        <f t="shared" ref="A24:A25" si="24">+A23+1</f>
        <v>7</v>
      </c>
      <c r="B24" s="11" t="s">
        <v>372</v>
      </c>
      <c r="C24" s="11" t="s">
        <v>385</v>
      </c>
      <c r="D24" s="46" t="s">
        <v>53</v>
      </c>
      <c r="E24" s="45" t="s">
        <v>386</v>
      </c>
      <c r="F24" s="45" t="s">
        <v>387</v>
      </c>
      <c r="G24" s="23">
        <v>335487600</v>
      </c>
      <c r="H24" s="31">
        <v>0</v>
      </c>
      <c r="I24" s="31">
        <v>4000000</v>
      </c>
      <c r="J24" s="31">
        <v>0</v>
      </c>
      <c r="K24" s="31">
        <f t="shared" si="19"/>
        <v>33548760</v>
      </c>
      <c r="L24" s="31">
        <f t="shared" si="20"/>
        <v>-33548760</v>
      </c>
      <c r="M24" s="23">
        <f t="shared" si="21"/>
        <v>339487600</v>
      </c>
      <c r="N24" s="16">
        <v>0</v>
      </c>
      <c r="O24" s="23">
        <f t="shared" si="22"/>
        <v>339487600</v>
      </c>
      <c r="P24" s="54"/>
      <c r="Q24" s="13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</row>
    <row r="25" spans="1:31" ht="16.5">
      <c r="A25" s="11">
        <f t="shared" si="24"/>
        <v>8</v>
      </c>
      <c r="B25" s="11" t="s">
        <v>372</v>
      </c>
      <c r="C25" s="11" t="s">
        <v>388</v>
      </c>
      <c r="D25" s="46" t="s">
        <v>53</v>
      </c>
      <c r="E25" s="45" t="s">
        <v>389</v>
      </c>
      <c r="F25" s="45" t="s">
        <v>390</v>
      </c>
      <c r="G25" s="23">
        <v>335487600</v>
      </c>
      <c r="H25" s="31">
        <v>0</v>
      </c>
      <c r="I25" s="31">
        <v>4000000</v>
      </c>
      <c r="J25" s="31">
        <v>0</v>
      </c>
      <c r="K25" s="31">
        <f t="shared" ref="K25:K28" si="25">+G25*10%</f>
        <v>33548760</v>
      </c>
      <c r="L25" s="31">
        <f t="shared" ref="L25:L28" si="26">-G25*10%</f>
        <v>-33548760</v>
      </c>
      <c r="M25" s="23">
        <f t="shared" ref="M25:M28" si="27">SUM(G25:L25)</f>
        <v>339487600</v>
      </c>
      <c r="N25" s="16">
        <v>0</v>
      </c>
      <c r="O25" s="23">
        <f t="shared" ref="O25:O28" si="28">+M25-N25</f>
        <v>339487600</v>
      </c>
      <c r="P25" s="54"/>
      <c r="Q25" s="13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</row>
    <row r="26" spans="1:31" ht="16.5">
      <c r="A26" s="11">
        <f>+A25+1</f>
        <v>9</v>
      </c>
      <c r="B26" s="11" t="s">
        <v>395</v>
      </c>
      <c r="C26" s="11" t="s">
        <v>396</v>
      </c>
      <c r="D26" s="46" t="s">
        <v>39</v>
      </c>
      <c r="E26" s="45" t="s">
        <v>321</v>
      </c>
      <c r="F26" s="45" t="s">
        <v>397</v>
      </c>
      <c r="G26" s="23">
        <v>11648875</v>
      </c>
      <c r="H26" s="31">
        <v>0</v>
      </c>
      <c r="I26" s="31">
        <v>0</v>
      </c>
      <c r="J26" s="31">
        <v>0</v>
      </c>
      <c r="K26" s="31">
        <f t="shared" si="25"/>
        <v>1164887.5</v>
      </c>
      <c r="L26" s="31">
        <f t="shared" si="26"/>
        <v>-1164887.5</v>
      </c>
      <c r="M26" s="23">
        <f t="shared" si="27"/>
        <v>11648875</v>
      </c>
      <c r="N26" s="16">
        <v>0</v>
      </c>
      <c r="O26" s="23">
        <f t="shared" si="28"/>
        <v>11648875</v>
      </c>
      <c r="P26" s="54"/>
      <c r="Q26" s="13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</row>
    <row r="27" spans="1:31" ht="16.5">
      <c r="A27" s="11">
        <f>+A26+1</f>
        <v>10</v>
      </c>
      <c r="B27" s="11" t="s">
        <v>425</v>
      </c>
      <c r="C27" s="11" t="s">
        <v>426</v>
      </c>
      <c r="D27" s="46" t="s">
        <v>48</v>
      </c>
      <c r="E27" s="45" t="s">
        <v>423</v>
      </c>
      <c r="F27" s="45" t="s">
        <v>427</v>
      </c>
      <c r="G27" s="23">
        <v>73953750</v>
      </c>
      <c r="H27" s="31">
        <v>0</v>
      </c>
      <c r="I27" s="31">
        <v>0</v>
      </c>
      <c r="J27" s="31">
        <v>0</v>
      </c>
      <c r="K27" s="31">
        <f t="shared" si="25"/>
        <v>7395375</v>
      </c>
      <c r="L27" s="31">
        <f t="shared" si="26"/>
        <v>-7395375</v>
      </c>
      <c r="M27" s="23">
        <f t="shared" si="27"/>
        <v>73953750</v>
      </c>
      <c r="N27" s="16">
        <v>0</v>
      </c>
      <c r="O27" s="23">
        <f t="shared" si="28"/>
        <v>73953750</v>
      </c>
      <c r="P27" s="54"/>
      <c r="Q27" s="13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</row>
    <row r="28" spans="1:31" ht="17.25" thickBot="1">
      <c r="A28" s="11">
        <f>+A27+1</f>
        <v>11</v>
      </c>
      <c r="B28" s="11" t="s">
        <v>425</v>
      </c>
      <c r="C28" s="11" t="s">
        <v>430</v>
      </c>
      <c r="D28" s="46" t="s">
        <v>48</v>
      </c>
      <c r="E28" s="45" t="s">
        <v>431</v>
      </c>
      <c r="F28" s="45" t="s">
        <v>432</v>
      </c>
      <c r="G28" s="23">
        <v>73887150</v>
      </c>
      <c r="H28" s="31">
        <v>0</v>
      </c>
      <c r="I28" s="31">
        <v>0</v>
      </c>
      <c r="J28" s="31">
        <v>0</v>
      </c>
      <c r="K28" s="31">
        <f t="shared" si="25"/>
        <v>7388715</v>
      </c>
      <c r="L28" s="31">
        <f t="shared" si="26"/>
        <v>-7388715</v>
      </c>
      <c r="M28" s="23">
        <f t="shared" si="27"/>
        <v>73887150</v>
      </c>
      <c r="N28" s="16">
        <v>0</v>
      </c>
      <c r="O28" s="23">
        <f t="shared" si="28"/>
        <v>73887150</v>
      </c>
      <c r="P28" s="54"/>
      <c r="Q28" s="13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</row>
    <row r="29" spans="1:31" ht="18.75" thickTop="1" thickBot="1">
      <c r="A29" s="11"/>
      <c r="B29" s="11"/>
      <c r="C29" s="11"/>
      <c r="D29" s="46"/>
      <c r="E29" s="45"/>
      <c r="F29" s="17" t="s">
        <v>330</v>
      </c>
      <c r="G29" s="49">
        <f t="shared" ref="G29:O29" si="29">SUM(G18:G28)</f>
        <v>981322750</v>
      </c>
      <c r="H29" s="49">
        <f t="shared" si="29"/>
        <v>0</v>
      </c>
      <c r="I29" s="49">
        <f t="shared" si="29"/>
        <v>12000000</v>
      </c>
      <c r="J29" s="49">
        <f t="shared" si="29"/>
        <v>0</v>
      </c>
      <c r="K29" s="49">
        <f t="shared" si="29"/>
        <v>98132275</v>
      </c>
      <c r="L29" s="49">
        <f t="shared" si="29"/>
        <v>-98132275</v>
      </c>
      <c r="M29" s="49">
        <f t="shared" si="29"/>
        <v>993322750</v>
      </c>
      <c r="N29" s="49">
        <f t="shared" si="29"/>
        <v>41468225</v>
      </c>
      <c r="O29" s="49">
        <f t="shared" si="29"/>
        <v>951854525</v>
      </c>
      <c r="P29" s="54"/>
      <c r="Q29" s="13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</row>
    <row r="30" spans="1:31" ht="18" thickTop="1">
      <c r="A30" s="11"/>
      <c r="B30" s="110" t="s">
        <v>440</v>
      </c>
      <c r="C30" s="111"/>
      <c r="D30" s="46"/>
      <c r="E30" s="45"/>
      <c r="F30" s="45"/>
      <c r="G30" s="23"/>
      <c r="H30" s="31"/>
      <c r="I30" s="31"/>
      <c r="J30" s="31"/>
      <c r="K30" s="31"/>
      <c r="L30" s="31"/>
      <c r="M30" s="23"/>
      <c r="N30" s="16"/>
      <c r="O30" s="23"/>
      <c r="P30" s="54"/>
      <c r="Q30" s="13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</row>
    <row r="31" spans="1:31" ht="16.5">
      <c r="A31" s="11">
        <v>1</v>
      </c>
      <c r="B31" s="11" t="s">
        <v>441</v>
      </c>
      <c r="C31" s="11" t="s">
        <v>442</v>
      </c>
      <c r="D31" s="46" t="s">
        <v>48</v>
      </c>
      <c r="E31" s="45" t="s">
        <v>439</v>
      </c>
      <c r="F31" s="45" t="s">
        <v>443</v>
      </c>
      <c r="G31" s="23">
        <v>73887150</v>
      </c>
      <c r="H31" s="31">
        <v>0</v>
      </c>
      <c r="I31" s="31">
        <v>0</v>
      </c>
      <c r="J31" s="31">
        <v>0</v>
      </c>
      <c r="K31" s="31">
        <f t="shared" ref="K31" si="30">+G31*10%</f>
        <v>7388715</v>
      </c>
      <c r="L31" s="31">
        <f t="shared" ref="L31" si="31">-G31*10%</f>
        <v>-7388715</v>
      </c>
      <c r="M31" s="23">
        <f t="shared" ref="M31" si="32">SUM(G31:L31)</f>
        <v>73887150</v>
      </c>
      <c r="N31" s="16">
        <v>0</v>
      </c>
      <c r="O31" s="23">
        <f t="shared" ref="O31" si="33">+M31-N31</f>
        <v>73887150</v>
      </c>
      <c r="P31" s="54"/>
      <c r="Q31" s="13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</row>
    <row r="32" spans="1:31" ht="16.5">
      <c r="A32" s="11">
        <f t="shared" ref="A32:A41" si="34">+A31+1</f>
        <v>2</v>
      </c>
      <c r="B32" s="11" t="s">
        <v>441</v>
      </c>
      <c r="C32" s="11" t="s">
        <v>444</v>
      </c>
      <c r="D32" s="46" t="s">
        <v>48</v>
      </c>
      <c r="E32" s="45" t="s">
        <v>438</v>
      </c>
      <c r="F32" s="45" t="s">
        <v>445</v>
      </c>
      <c r="G32" s="23">
        <v>54916125</v>
      </c>
      <c r="H32" s="31">
        <v>0</v>
      </c>
      <c r="I32" s="31">
        <v>0</v>
      </c>
      <c r="J32" s="31">
        <v>0</v>
      </c>
      <c r="K32" s="31">
        <f t="shared" ref="K32" si="35">+G32*10%</f>
        <v>5491612.5</v>
      </c>
      <c r="L32" s="31">
        <f t="shared" ref="L32" si="36">-G32*10%</f>
        <v>-5491612.5</v>
      </c>
      <c r="M32" s="23">
        <f t="shared" ref="M32" si="37">SUM(G32:L32)</f>
        <v>54916125</v>
      </c>
      <c r="N32" s="16">
        <v>0</v>
      </c>
      <c r="O32" s="23">
        <f t="shared" ref="O32" si="38">+M32-N32</f>
        <v>54916125</v>
      </c>
      <c r="P32" s="54"/>
      <c r="Q32" s="13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</row>
    <row r="33" spans="1:31" ht="16.5">
      <c r="A33" s="11">
        <f t="shared" si="34"/>
        <v>3</v>
      </c>
      <c r="B33" s="11" t="s">
        <v>441</v>
      </c>
      <c r="C33" s="11" t="s">
        <v>446</v>
      </c>
      <c r="D33" s="46" t="s">
        <v>48</v>
      </c>
      <c r="E33" s="45" t="s">
        <v>437</v>
      </c>
      <c r="F33" s="45" t="s">
        <v>443</v>
      </c>
      <c r="G33" s="23">
        <v>65899350</v>
      </c>
      <c r="H33" s="31">
        <v>0</v>
      </c>
      <c r="I33" s="31">
        <v>0</v>
      </c>
      <c r="J33" s="31">
        <v>0</v>
      </c>
      <c r="K33" s="31">
        <f t="shared" ref="K33" si="39">+G33*10%</f>
        <v>6589935</v>
      </c>
      <c r="L33" s="31">
        <f t="shared" ref="L33" si="40">-G33*10%</f>
        <v>-6589935</v>
      </c>
      <c r="M33" s="23">
        <f t="shared" ref="M33" si="41">SUM(G33:L33)</f>
        <v>65899350</v>
      </c>
      <c r="N33" s="16">
        <v>0</v>
      </c>
      <c r="O33" s="23">
        <f t="shared" ref="O33" si="42">+M33-N33</f>
        <v>65899350</v>
      </c>
      <c r="P33" s="54"/>
      <c r="Q33" s="13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</row>
    <row r="34" spans="1:31" ht="16.5">
      <c r="A34" s="11">
        <f>+A33+1</f>
        <v>4</v>
      </c>
      <c r="B34" s="11" t="s">
        <v>441</v>
      </c>
      <c r="C34" s="11" t="s">
        <v>449</v>
      </c>
      <c r="D34" s="46" t="s">
        <v>35</v>
      </c>
      <c r="E34" s="45" t="s">
        <v>79</v>
      </c>
      <c r="F34" s="45" t="s">
        <v>448</v>
      </c>
      <c r="G34" s="23">
        <v>12985050</v>
      </c>
      <c r="H34" s="31">
        <v>0</v>
      </c>
      <c r="I34" s="31">
        <v>0</v>
      </c>
      <c r="J34" s="31">
        <v>0</v>
      </c>
      <c r="K34" s="31">
        <f t="shared" ref="K34:K71" si="43">+G34*10%</f>
        <v>1298505</v>
      </c>
      <c r="L34" s="31">
        <f t="shared" ref="L34:L71" si="44">-G34*10%</f>
        <v>-1298505</v>
      </c>
      <c r="M34" s="23">
        <f t="shared" ref="M34:M55" si="45">SUM(G34:L34)</f>
        <v>12985050</v>
      </c>
      <c r="N34" s="16">
        <v>0</v>
      </c>
      <c r="O34" s="23">
        <f t="shared" ref="O34:O55" si="46">+M34-N34</f>
        <v>12985050</v>
      </c>
      <c r="P34" s="54"/>
      <c r="Q34" s="13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</row>
    <row r="35" spans="1:31" ht="16.5">
      <c r="A35" s="11">
        <f t="shared" si="34"/>
        <v>5</v>
      </c>
      <c r="B35" s="11" t="s">
        <v>441</v>
      </c>
      <c r="C35" s="11" t="s">
        <v>450</v>
      </c>
      <c r="D35" s="46" t="s">
        <v>46</v>
      </c>
      <c r="E35" s="45" t="s">
        <v>242</v>
      </c>
      <c r="F35" s="45" t="s">
        <v>448</v>
      </c>
      <c r="G35" s="23">
        <v>12319150</v>
      </c>
      <c r="H35" s="31">
        <v>0</v>
      </c>
      <c r="I35" s="31">
        <v>0</v>
      </c>
      <c r="J35" s="31">
        <v>0</v>
      </c>
      <c r="K35" s="31">
        <f t="shared" si="43"/>
        <v>1231915</v>
      </c>
      <c r="L35" s="31">
        <f t="shared" si="44"/>
        <v>-1231915</v>
      </c>
      <c r="M35" s="23">
        <f t="shared" si="45"/>
        <v>12319150</v>
      </c>
      <c r="N35" s="16">
        <v>0</v>
      </c>
      <c r="O35" s="23">
        <f t="shared" si="46"/>
        <v>12319150</v>
      </c>
      <c r="P35" s="54"/>
      <c r="Q35" s="13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</row>
    <row r="36" spans="1:31" ht="16.5">
      <c r="A36" s="11">
        <f t="shared" si="34"/>
        <v>6</v>
      </c>
      <c r="B36" s="11" t="s">
        <v>451</v>
      </c>
      <c r="C36" s="11" t="s">
        <v>452</v>
      </c>
      <c r="D36" s="46" t="s">
        <v>46</v>
      </c>
      <c r="E36" s="45" t="s">
        <v>295</v>
      </c>
      <c r="F36" s="45" t="s">
        <v>453</v>
      </c>
      <c r="G36" s="23">
        <v>6159575</v>
      </c>
      <c r="H36" s="31">
        <v>0</v>
      </c>
      <c r="I36" s="31">
        <v>0</v>
      </c>
      <c r="J36" s="31">
        <v>0</v>
      </c>
      <c r="K36" s="31">
        <f t="shared" si="43"/>
        <v>615957.5</v>
      </c>
      <c r="L36" s="31">
        <f t="shared" si="44"/>
        <v>-615957.5</v>
      </c>
      <c r="M36" s="23">
        <f t="shared" si="45"/>
        <v>6159575</v>
      </c>
      <c r="N36" s="16">
        <v>0</v>
      </c>
      <c r="O36" s="23">
        <f t="shared" si="46"/>
        <v>6159575</v>
      </c>
      <c r="P36" s="54"/>
      <c r="Q36" s="13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</row>
    <row r="37" spans="1:31" ht="16.5">
      <c r="A37" s="11">
        <f t="shared" si="34"/>
        <v>7</v>
      </c>
      <c r="B37" s="11" t="s">
        <v>454</v>
      </c>
      <c r="C37" s="11" t="s">
        <v>455</v>
      </c>
      <c r="D37" s="46" t="s">
        <v>46</v>
      </c>
      <c r="E37" s="45" t="s">
        <v>243</v>
      </c>
      <c r="F37" s="45" t="s">
        <v>456</v>
      </c>
      <c r="G37" s="23">
        <v>12319150</v>
      </c>
      <c r="H37" s="31">
        <v>0</v>
      </c>
      <c r="I37" s="31">
        <v>0</v>
      </c>
      <c r="J37" s="31">
        <v>0</v>
      </c>
      <c r="K37" s="31">
        <f t="shared" si="43"/>
        <v>1231915</v>
      </c>
      <c r="L37" s="31">
        <f t="shared" si="44"/>
        <v>-1231915</v>
      </c>
      <c r="M37" s="23">
        <f t="shared" si="45"/>
        <v>12319150</v>
      </c>
      <c r="N37" s="16">
        <v>0</v>
      </c>
      <c r="O37" s="23">
        <f t="shared" si="46"/>
        <v>12319150</v>
      </c>
      <c r="P37" s="54"/>
      <c r="Q37" s="13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</row>
    <row r="38" spans="1:31" ht="16.5">
      <c r="A38" s="11">
        <f t="shared" si="34"/>
        <v>8</v>
      </c>
      <c r="B38" s="11" t="s">
        <v>457</v>
      </c>
      <c r="C38" s="11" t="s">
        <v>458</v>
      </c>
      <c r="D38" s="46" t="s">
        <v>46</v>
      </c>
      <c r="E38" s="45" t="s">
        <v>217</v>
      </c>
      <c r="F38" s="45" t="s">
        <v>459</v>
      </c>
      <c r="G38" s="23">
        <v>12319150</v>
      </c>
      <c r="H38" s="31">
        <v>0</v>
      </c>
      <c r="I38" s="31">
        <v>0</v>
      </c>
      <c r="J38" s="31">
        <v>0</v>
      </c>
      <c r="K38" s="31">
        <f t="shared" si="43"/>
        <v>1231915</v>
      </c>
      <c r="L38" s="31">
        <f t="shared" si="44"/>
        <v>-1231915</v>
      </c>
      <c r="M38" s="23">
        <f t="shared" si="45"/>
        <v>12319150</v>
      </c>
      <c r="N38" s="16">
        <v>0</v>
      </c>
      <c r="O38" s="23">
        <f t="shared" si="46"/>
        <v>12319150</v>
      </c>
      <c r="P38" s="54"/>
      <c r="Q38" s="13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</row>
    <row r="39" spans="1:31" ht="16.5">
      <c r="A39" s="11">
        <f t="shared" si="34"/>
        <v>9</v>
      </c>
      <c r="B39" s="11" t="s">
        <v>457</v>
      </c>
      <c r="C39" s="11" t="s">
        <v>460</v>
      </c>
      <c r="D39" s="46" t="s">
        <v>46</v>
      </c>
      <c r="E39" s="45" t="s">
        <v>218</v>
      </c>
      <c r="F39" s="45" t="s">
        <v>459</v>
      </c>
      <c r="G39" s="23">
        <v>12319150</v>
      </c>
      <c r="H39" s="31">
        <v>0</v>
      </c>
      <c r="I39" s="31">
        <v>0</v>
      </c>
      <c r="J39" s="31">
        <v>0</v>
      </c>
      <c r="K39" s="31">
        <f t="shared" si="43"/>
        <v>1231915</v>
      </c>
      <c r="L39" s="31">
        <f t="shared" si="44"/>
        <v>-1231915</v>
      </c>
      <c r="M39" s="23">
        <f t="shared" si="45"/>
        <v>12319150</v>
      </c>
      <c r="N39" s="16">
        <v>0</v>
      </c>
      <c r="O39" s="23">
        <f t="shared" si="46"/>
        <v>12319150</v>
      </c>
      <c r="P39" s="54"/>
      <c r="Q39" s="13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</row>
    <row r="40" spans="1:31" ht="16.5">
      <c r="A40" s="11">
        <f t="shared" si="34"/>
        <v>10</v>
      </c>
      <c r="B40" s="11" t="s">
        <v>457</v>
      </c>
      <c r="C40" s="11" t="s">
        <v>461</v>
      </c>
      <c r="D40" s="46" t="s">
        <v>46</v>
      </c>
      <c r="E40" s="45" t="s">
        <v>219</v>
      </c>
      <c r="F40" s="45" t="s">
        <v>459</v>
      </c>
      <c r="G40" s="23">
        <v>12319150</v>
      </c>
      <c r="H40" s="31">
        <v>0</v>
      </c>
      <c r="I40" s="31">
        <v>0</v>
      </c>
      <c r="J40" s="31">
        <v>0</v>
      </c>
      <c r="K40" s="31">
        <f t="shared" si="43"/>
        <v>1231915</v>
      </c>
      <c r="L40" s="31">
        <f t="shared" si="44"/>
        <v>-1231915</v>
      </c>
      <c r="M40" s="23">
        <f t="shared" si="45"/>
        <v>12319150</v>
      </c>
      <c r="N40" s="16">
        <v>0</v>
      </c>
      <c r="O40" s="23">
        <f t="shared" si="46"/>
        <v>12319150</v>
      </c>
      <c r="P40" s="54"/>
      <c r="Q40" s="13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</row>
    <row r="41" spans="1:31" ht="16.5">
      <c r="A41" s="11">
        <f t="shared" si="34"/>
        <v>11</v>
      </c>
      <c r="B41" s="11" t="s">
        <v>457</v>
      </c>
      <c r="C41" s="11" t="s">
        <v>462</v>
      </c>
      <c r="D41" s="46" t="s">
        <v>46</v>
      </c>
      <c r="E41" s="45" t="s">
        <v>220</v>
      </c>
      <c r="F41" s="45" t="s">
        <v>459</v>
      </c>
      <c r="G41" s="23">
        <v>12319150</v>
      </c>
      <c r="H41" s="31">
        <v>0</v>
      </c>
      <c r="I41" s="31">
        <v>0</v>
      </c>
      <c r="J41" s="31">
        <v>0</v>
      </c>
      <c r="K41" s="31">
        <f t="shared" si="43"/>
        <v>1231915</v>
      </c>
      <c r="L41" s="31">
        <f t="shared" si="44"/>
        <v>-1231915</v>
      </c>
      <c r="M41" s="23">
        <f t="shared" si="45"/>
        <v>12319150</v>
      </c>
      <c r="N41" s="16">
        <v>0</v>
      </c>
      <c r="O41" s="23">
        <f t="shared" si="46"/>
        <v>12319150</v>
      </c>
      <c r="P41" s="54"/>
      <c r="Q41" s="13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</row>
    <row r="42" spans="1:31" ht="16.5">
      <c r="A42" s="11">
        <f>+A41+1</f>
        <v>12</v>
      </c>
      <c r="B42" s="11" t="s">
        <v>464</v>
      </c>
      <c r="C42" s="11" t="s">
        <v>465</v>
      </c>
      <c r="D42" s="46" t="s">
        <v>46</v>
      </c>
      <c r="E42" s="45" t="s">
        <v>256</v>
      </c>
      <c r="F42" s="45" t="s">
        <v>466</v>
      </c>
      <c r="G42" s="23">
        <v>12319150</v>
      </c>
      <c r="H42" s="31">
        <v>0</v>
      </c>
      <c r="I42" s="31">
        <v>0</v>
      </c>
      <c r="J42" s="31">
        <v>0</v>
      </c>
      <c r="K42" s="31">
        <f t="shared" si="43"/>
        <v>1231915</v>
      </c>
      <c r="L42" s="31">
        <f t="shared" si="44"/>
        <v>-1231915</v>
      </c>
      <c r="M42" s="23">
        <f t="shared" si="45"/>
        <v>12319150</v>
      </c>
      <c r="N42" s="16">
        <v>0</v>
      </c>
      <c r="O42" s="23">
        <f t="shared" si="46"/>
        <v>12319150</v>
      </c>
      <c r="P42" s="54"/>
      <c r="Q42" s="13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</row>
    <row r="43" spans="1:31" ht="16.5">
      <c r="A43" s="11">
        <f t="shared" ref="A43:A44" si="47">+A42+1</f>
        <v>13</v>
      </c>
      <c r="B43" s="11" t="s">
        <v>464</v>
      </c>
      <c r="C43" s="11" t="s">
        <v>484</v>
      </c>
      <c r="D43" s="46" t="s">
        <v>485</v>
      </c>
      <c r="E43" s="45" t="s">
        <v>486</v>
      </c>
      <c r="F43" s="45" t="s">
        <v>487</v>
      </c>
      <c r="G43" s="23">
        <v>12319150</v>
      </c>
      <c r="H43" s="31">
        <v>0</v>
      </c>
      <c r="I43" s="31">
        <v>0</v>
      </c>
      <c r="J43" s="31">
        <v>0</v>
      </c>
      <c r="K43" s="31">
        <f t="shared" si="43"/>
        <v>1231915</v>
      </c>
      <c r="L43" s="31">
        <f t="shared" si="44"/>
        <v>-1231915</v>
      </c>
      <c r="M43" s="23">
        <f t="shared" si="45"/>
        <v>12319150</v>
      </c>
      <c r="N43" s="16">
        <v>0</v>
      </c>
      <c r="O43" s="23">
        <f t="shared" si="46"/>
        <v>12319150</v>
      </c>
      <c r="P43" s="54"/>
      <c r="Q43" s="13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</row>
    <row r="44" spans="1:31" ht="16.5">
      <c r="A44" s="11">
        <f t="shared" si="47"/>
        <v>14</v>
      </c>
      <c r="B44" s="11" t="s">
        <v>464</v>
      </c>
      <c r="C44" s="11" t="s">
        <v>488</v>
      </c>
      <c r="D44" s="46" t="s">
        <v>25</v>
      </c>
      <c r="E44" s="45" t="s">
        <v>32</v>
      </c>
      <c r="F44" s="45" t="s">
        <v>489</v>
      </c>
      <c r="G44" s="23">
        <v>12319150</v>
      </c>
      <c r="H44" s="31">
        <v>0</v>
      </c>
      <c r="I44" s="31">
        <v>0</v>
      </c>
      <c r="J44" s="31">
        <v>0</v>
      </c>
      <c r="K44" s="31">
        <f t="shared" si="43"/>
        <v>1231915</v>
      </c>
      <c r="L44" s="31">
        <f t="shared" si="44"/>
        <v>-1231915</v>
      </c>
      <c r="M44" s="23">
        <f t="shared" si="45"/>
        <v>12319150</v>
      </c>
      <c r="N44" s="16">
        <v>0</v>
      </c>
      <c r="O44" s="23">
        <f t="shared" si="46"/>
        <v>12319150</v>
      </c>
      <c r="P44" s="54"/>
      <c r="Q44" s="13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</row>
    <row r="45" spans="1:31" ht="16.5">
      <c r="A45" s="11">
        <f>+A44+1</f>
        <v>15</v>
      </c>
      <c r="B45" s="11" t="s">
        <v>493</v>
      </c>
      <c r="C45" s="11" t="s">
        <v>494</v>
      </c>
      <c r="D45" s="46" t="s">
        <v>172</v>
      </c>
      <c r="E45" s="45" t="s">
        <v>495</v>
      </c>
      <c r="F45" s="45" t="s">
        <v>496</v>
      </c>
      <c r="G45" s="23">
        <v>38622200</v>
      </c>
      <c r="H45" s="31">
        <v>0</v>
      </c>
      <c r="I45" s="31">
        <v>0</v>
      </c>
      <c r="J45" s="31">
        <v>0</v>
      </c>
      <c r="K45" s="31">
        <f t="shared" si="43"/>
        <v>3862220</v>
      </c>
      <c r="L45" s="31">
        <f t="shared" si="44"/>
        <v>-3862220</v>
      </c>
      <c r="M45" s="23">
        <f t="shared" si="45"/>
        <v>38622200</v>
      </c>
      <c r="N45" s="16">
        <v>0</v>
      </c>
      <c r="O45" s="23">
        <f t="shared" si="46"/>
        <v>38622200</v>
      </c>
      <c r="P45" s="54"/>
      <c r="Q45" s="13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</row>
    <row r="46" spans="1:31" ht="16.5">
      <c r="A46" s="11">
        <f>+A45+1</f>
        <v>16</v>
      </c>
      <c r="B46" s="11" t="s">
        <v>497</v>
      </c>
      <c r="C46" s="11" t="s">
        <v>500</v>
      </c>
      <c r="D46" s="46" t="s">
        <v>41</v>
      </c>
      <c r="E46" s="45" t="s">
        <v>501</v>
      </c>
      <c r="F46" s="45" t="s">
        <v>502</v>
      </c>
      <c r="G46" s="23">
        <v>27957300</v>
      </c>
      <c r="H46" s="31">
        <v>0</v>
      </c>
      <c r="I46" s="31">
        <v>0</v>
      </c>
      <c r="J46" s="31">
        <v>0</v>
      </c>
      <c r="K46" s="31">
        <f t="shared" si="43"/>
        <v>2795730</v>
      </c>
      <c r="L46" s="31">
        <f t="shared" si="44"/>
        <v>-2795730</v>
      </c>
      <c r="M46" s="23">
        <f t="shared" si="45"/>
        <v>27957300</v>
      </c>
      <c r="N46" s="16">
        <v>0</v>
      </c>
      <c r="O46" s="23">
        <f t="shared" si="46"/>
        <v>27957300</v>
      </c>
      <c r="P46" s="54"/>
      <c r="Q46" s="13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</row>
    <row r="47" spans="1:31" ht="16.5">
      <c r="A47" s="11">
        <f t="shared" ref="A47:A51" si="48">+A46+1</f>
        <v>17</v>
      </c>
      <c r="B47" s="11" t="s">
        <v>512</v>
      </c>
      <c r="C47" s="11" t="s">
        <v>513</v>
      </c>
      <c r="D47" s="46" t="s">
        <v>510</v>
      </c>
      <c r="E47" s="45" t="s">
        <v>511</v>
      </c>
      <c r="F47" s="45" t="s">
        <v>514</v>
      </c>
      <c r="G47" s="23">
        <v>10896545</v>
      </c>
      <c r="H47" s="31">
        <v>0</v>
      </c>
      <c r="I47" s="31">
        <v>0</v>
      </c>
      <c r="J47" s="31">
        <v>0</v>
      </c>
      <c r="K47" s="31">
        <f t="shared" si="43"/>
        <v>1089654.5</v>
      </c>
      <c r="L47" s="31">
        <f t="shared" si="44"/>
        <v>-1089654.5</v>
      </c>
      <c r="M47" s="23">
        <f t="shared" si="45"/>
        <v>10896545</v>
      </c>
      <c r="N47" s="16">
        <v>0</v>
      </c>
      <c r="O47" s="23">
        <f t="shared" si="46"/>
        <v>10896545</v>
      </c>
      <c r="P47" s="54"/>
      <c r="Q47" s="13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</row>
    <row r="48" spans="1:31" ht="16.5">
      <c r="A48" s="11">
        <f>+A47+1</f>
        <v>18</v>
      </c>
      <c r="B48" s="11" t="s">
        <v>515</v>
      </c>
      <c r="C48" s="11" t="s">
        <v>516</v>
      </c>
      <c r="D48" s="46" t="s">
        <v>35</v>
      </c>
      <c r="E48" s="45" t="s">
        <v>303</v>
      </c>
      <c r="F48" s="45" t="s">
        <v>517</v>
      </c>
      <c r="G48" s="23">
        <v>13983900</v>
      </c>
      <c r="H48" s="31">
        <v>0</v>
      </c>
      <c r="I48" s="31">
        <v>0</v>
      </c>
      <c r="J48" s="31">
        <v>0</v>
      </c>
      <c r="K48" s="31">
        <f t="shared" si="43"/>
        <v>1398390</v>
      </c>
      <c r="L48" s="31">
        <f t="shared" si="44"/>
        <v>-1398390</v>
      </c>
      <c r="M48" s="23">
        <f t="shared" si="45"/>
        <v>13983900</v>
      </c>
      <c r="N48" s="16">
        <v>0</v>
      </c>
      <c r="O48" s="23">
        <f t="shared" si="46"/>
        <v>13983900</v>
      </c>
      <c r="P48" s="54"/>
      <c r="Q48" s="13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</row>
    <row r="49" spans="1:31" ht="16.5">
      <c r="A49" s="11">
        <f>+A48+1</f>
        <v>19</v>
      </c>
      <c r="B49" s="11" t="s">
        <v>525</v>
      </c>
      <c r="C49" s="11" t="s">
        <v>526</v>
      </c>
      <c r="D49" s="46" t="s">
        <v>527</v>
      </c>
      <c r="E49" s="45" t="s">
        <v>307</v>
      </c>
      <c r="F49" s="45" t="s">
        <v>528</v>
      </c>
      <c r="G49" s="23">
        <v>13650950</v>
      </c>
      <c r="H49" s="31">
        <v>0</v>
      </c>
      <c r="I49" s="31">
        <v>0</v>
      </c>
      <c r="J49" s="31">
        <v>0</v>
      </c>
      <c r="K49" s="31">
        <f t="shared" si="43"/>
        <v>1365095</v>
      </c>
      <c r="L49" s="31">
        <f t="shared" si="44"/>
        <v>-1365095</v>
      </c>
      <c r="M49" s="23">
        <f t="shared" si="45"/>
        <v>13650950</v>
      </c>
      <c r="N49" s="16">
        <v>0</v>
      </c>
      <c r="O49" s="23">
        <f t="shared" si="46"/>
        <v>13650950</v>
      </c>
      <c r="P49" s="54"/>
      <c r="Q49" s="13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</row>
    <row r="50" spans="1:31" ht="16.5">
      <c r="A50" s="11">
        <f t="shared" si="48"/>
        <v>20</v>
      </c>
      <c r="B50" s="11" t="s">
        <v>525</v>
      </c>
      <c r="C50" s="11" t="s">
        <v>529</v>
      </c>
      <c r="D50" s="46" t="s">
        <v>46</v>
      </c>
      <c r="E50" s="45" t="s">
        <v>175</v>
      </c>
      <c r="F50" s="45" t="s">
        <v>530</v>
      </c>
      <c r="G50" s="23">
        <v>12319150</v>
      </c>
      <c r="H50" s="31">
        <v>0</v>
      </c>
      <c r="I50" s="31">
        <v>0</v>
      </c>
      <c r="J50" s="31">
        <v>0</v>
      </c>
      <c r="K50" s="31">
        <f t="shared" si="43"/>
        <v>1231915</v>
      </c>
      <c r="L50" s="31">
        <f t="shared" si="44"/>
        <v>-1231915</v>
      </c>
      <c r="M50" s="23">
        <f t="shared" si="45"/>
        <v>12319150</v>
      </c>
      <c r="N50" s="16">
        <v>0</v>
      </c>
      <c r="O50" s="23">
        <f t="shared" si="46"/>
        <v>12319150</v>
      </c>
      <c r="P50" s="54"/>
      <c r="Q50" s="13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</row>
    <row r="51" spans="1:31" ht="16.5">
      <c r="A51" s="11">
        <f t="shared" si="48"/>
        <v>21</v>
      </c>
      <c r="B51" s="11" t="s">
        <v>531</v>
      </c>
      <c r="C51" s="11" t="s">
        <v>532</v>
      </c>
      <c r="D51" s="46" t="s">
        <v>46</v>
      </c>
      <c r="E51" s="45" t="s">
        <v>201</v>
      </c>
      <c r="F51" s="45" t="s">
        <v>533</v>
      </c>
      <c r="G51" s="23">
        <v>10987350</v>
      </c>
      <c r="H51" s="31">
        <v>0</v>
      </c>
      <c r="I51" s="31">
        <v>0</v>
      </c>
      <c r="J51" s="31">
        <v>0</v>
      </c>
      <c r="K51" s="31">
        <f t="shared" si="43"/>
        <v>1098735</v>
      </c>
      <c r="L51" s="31">
        <f t="shared" si="44"/>
        <v>-1098735</v>
      </c>
      <c r="M51" s="23">
        <f t="shared" si="45"/>
        <v>10987350</v>
      </c>
      <c r="N51" s="16">
        <v>0</v>
      </c>
      <c r="O51" s="23">
        <f t="shared" si="46"/>
        <v>10987350</v>
      </c>
      <c r="P51" s="54"/>
      <c r="Q51" s="13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</row>
    <row r="52" spans="1:31" ht="16.5">
      <c r="A52" s="11">
        <f t="shared" ref="A52:A57" si="49">+A51+1</f>
        <v>22</v>
      </c>
      <c r="B52" s="11" t="s">
        <v>531</v>
      </c>
      <c r="C52" s="11" t="s">
        <v>548</v>
      </c>
      <c r="D52" s="46" t="s">
        <v>48</v>
      </c>
      <c r="E52" s="45" t="s">
        <v>549</v>
      </c>
      <c r="F52" s="45" t="s">
        <v>550</v>
      </c>
      <c r="G52" s="23">
        <v>58176900</v>
      </c>
      <c r="H52" s="31">
        <v>0</v>
      </c>
      <c r="I52" s="31">
        <v>0</v>
      </c>
      <c r="J52" s="31">
        <v>0</v>
      </c>
      <c r="K52" s="31">
        <f t="shared" si="43"/>
        <v>5817690</v>
      </c>
      <c r="L52" s="31">
        <f t="shared" si="44"/>
        <v>-5817690</v>
      </c>
      <c r="M52" s="23">
        <f t="shared" si="45"/>
        <v>58176900</v>
      </c>
      <c r="N52" s="16">
        <v>0</v>
      </c>
      <c r="O52" s="23">
        <f t="shared" si="46"/>
        <v>58176900</v>
      </c>
      <c r="P52" s="54"/>
      <c r="Q52" s="13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</row>
    <row r="53" spans="1:31" ht="16.5">
      <c r="A53" s="11">
        <f t="shared" si="49"/>
        <v>23</v>
      </c>
      <c r="B53" s="11" t="s">
        <v>551</v>
      </c>
      <c r="C53" s="11" t="s">
        <v>552</v>
      </c>
      <c r="D53" s="46" t="s">
        <v>263</v>
      </c>
      <c r="E53" s="45" t="s">
        <v>553</v>
      </c>
      <c r="F53" s="45" t="s">
        <v>554</v>
      </c>
      <c r="G53" s="23">
        <v>9361800</v>
      </c>
      <c r="H53" s="31">
        <v>0</v>
      </c>
      <c r="I53" s="31">
        <v>0</v>
      </c>
      <c r="J53" s="31">
        <v>0</v>
      </c>
      <c r="K53" s="31">
        <f t="shared" si="43"/>
        <v>936180</v>
      </c>
      <c r="L53" s="31">
        <f t="shared" si="44"/>
        <v>-936180</v>
      </c>
      <c r="M53" s="23">
        <f t="shared" si="45"/>
        <v>9361800</v>
      </c>
      <c r="N53" s="16">
        <v>0</v>
      </c>
      <c r="O53" s="23">
        <f t="shared" si="46"/>
        <v>9361800</v>
      </c>
      <c r="P53" s="54"/>
      <c r="Q53" s="13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</row>
    <row r="54" spans="1:31" ht="16.5">
      <c r="A54" s="11">
        <f t="shared" si="49"/>
        <v>24</v>
      </c>
      <c r="B54" s="11" t="s">
        <v>551</v>
      </c>
      <c r="C54" s="11" t="s">
        <v>555</v>
      </c>
      <c r="D54" s="46" t="s">
        <v>181</v>
      </c>
      <c r="E54" s="45" t="s">
        <v>556</v>
      </c>
      <c r="F54" s="45" t="s">
        <v>598</v>
      </c>
      <c r="G54" s="23">
        <v>52158600</v>
      </c>
      <c r="H54" s="31">
        <v>0</v>
      </c>
      <c r="I54" s="31">
        <v>0</v>
      </c>
      <c r="J54" s="31">
        <v>0</v>
      </c>
      <c r="K54" s="31">
        <f t="shared" si="43"/>
        <v>5215860</v>
      </c>
      <c r="L54" s="31">
        <f t="shared" si="44"/>
        <v>-5215860</v>
      </c>
      <c r="M54" s="23">
        <f t="shared" si="45"/>
        <v>52158600</v>
      </c>
      <c r="N54" s="16">
        <v>0</v>
      </c>
      <c r="O54" s="23">
        <f t="shared" si="46"/>
        <v>52158600</v>
      </c>
      <c r="P54" s="54"/>
      <c r="Q54" s="13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</row>
    <row r="55" spans="1:31" ht="16.5">
      <c r="A55" s="11">
        <f>+A54+1</f>
        <v>25</v>
      </c>
      <c r="B55" s="11" t="s">
        <v>551</v>
      </c>
      <c r="C55" s="11" t="s">
        <v>559</v>
      </c>
      <c r="D55" s="46" t="s">
        <v>48</v>
      </c>
      <c r="E55" s="45" t="s">
        <v>560</v>
      </c>
      <c r="F55" s="45" t="s">
        <v>561</v>
      </c>
      <c r="G55" s="23">
        <v>74225700</v>
      </c>
      <c r="H55" s="31">
        <v>0</v>
      </c>
      <c r="I55" s="31">
        <v>0</v>
      </c>
      <c r="J55" s="31">
        <v>0</v>
      </c>
      <c r="K55" s="31">
        <f t="shared" si="43"/>
        <v>7422570</v>
      </c>
      <c r="L55" s="31">
        <f t="shared" si="44"/>
        <v>-7422570</v>
      </c>
      <c r="M55" s="23">
        <f t="shared" si="45"/>
        <v>74225700</v>
      </c>
      <c r="N55" s="16">
        <v>0</v>
      </c>
      <c r="O55" s="23">
        <f t="shared" si="46"/>
        <v>74225700</v>
      </c>
      <c r="P55" s="54"/>
      <c r="Q55" s="13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</row>
    <row r="56" spans="1:31" ht="16.5">
      <c r="A56" s="11">
        <f t="shared" si="49"/>
        <v>26</v>
      </c>
      <c r="B56" s="11" t="s">
        <v>565</v>
      </c>
      <c r="C56" s="11" t="s">
        <v>566</v>
      </c>
      <c r="D56" s="46" t="s">
        <v>54</v>
      </c>
      <c r="E56" s="45" t="s">
        <v>567</v>
      </c>
      <c r="F56" s="45" t="s">
        <v>568</v>
      </c>
      <c r="G56" s="23">
        <v>36109800</v>
      </c>
      <c r="H56" s="31">
        <v>0</v>
      </c>
      <c r="I56" s="31">
        <v>0</v>
      </c>
      <c r="J56" s="31">
        <v>0</v>
      </c>
      <c r="K56" s="31">
        <f t="shared" si="43"/>
        <v>3610980</v>
      </c>
      <c r="L56" s="31">
        <f t="shared" si="44"/>
        <v>-3610980</v>
      </c>
      <c r="M56" s="23">
        <f t="shared" ref="M56:M71" si="50">SUM(G56:L56)</f>
        <v>36109800</v>
      </c>
      <c r="N56" s="16">
        <v>0</v>
      </c>
      <c r="O56" s="23">
        <f t="shared" ref="O56:O71" si="51">+M56-N56</f>
        <v>36109800</v>
      </c>
      <c r="P56" s="54"/>
      <c r="Q56" s="13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</row>
    <row r="57" spans="1:31" ht="16.5">
      <c r="A57" s="11">
        <f t="shared" si="49"/>
        <v>27</v>
      </c>
      <c r="B57" s="11" t="s">
        <v>565</v>
      </c>
      <c r="C57" s="11" t="s">
        <v>569</v>
      </c>
      <c r="D57" s="46" t="s">
        <v>46</v>
      </c>
      <c r="E57" s="45" t="s">
        <v>266</v>
      </c>
      <c r="F57" s="45" t="s">
        <v>570</v>
      </c>
      <c r="G57" s="23">
        <v>12319150</v>
      </c>
      <c r="H57" s="31">
        <v>0</v>
      </c>
      <c r="I57" s="31">
        <v>0</v>
      </c>
      <c r="J57" s="31">
        <v>0</v>
      </c>
      <c r="K57" s="31">
        <f t="shared" si="43"/>
        <v>1231915</v>
      </c>
      <c r="L57" s="31">
        <f t="shared" si="44"/>
        <v>-1231915</v>
      </c>
      <c r="M57" s="23">
        <f t="shared" si="50"/>
        <v>12319150</v>
      </c>
      <c r="N57" s="16">
        <v>0</v>
      </c>
      <c r="O57" s="23">
        <f t="shared" si="51"/>
        <v>12319150</v>
      </c>
      <c r="P57" s="54"/>
      <c r="Q57" s="13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</row>
    <row r="58" spans="1:31" ht="16.5">
      <c r="A58" s="11">
        <f t="shared" ref="A58:A64" si="52">+A57+1</f>
        <v>28</v>
      </c>
      <c r="B58" s="11" t="s">
        <v>573</v>
      </c>
      <c r="C58" s="11" t="s">
        <v>574</v>
      </c>
      <c r="D58" s="46" t="s">
        <v>41</v>
      </c>
      <c r="E58" s="45" t="s">
        <v>575</v>
      </c>
      <c r="F58" s="45" t="s">
        <v>576</v>
      </c>
      <c r="G58" s="23">
        <v>27957300</v>
      </c>
      <c r="H58" s="31">
        <v>0</v>
      </c>
      <c r="I58" s="31">
        <v>0</v>
      </c>
      <c r="J58" s="31">
        <v>0</v>
      </c>
      <c r="K58" s="31">
        <f t="shared" si="43"/>
        <v>2795730</v>
      </c>
      <c r="L58" s="31">
        <f t="shared" si="44"/>
        <v>-2795730</v>
      </c>
      <c r="M58" s="23">
        <f t="shared" si="50"/>
        <v>27957300</v>
      </c>
      <c r="N58" s="16">
        <v>0</v>
      </c>
      <c r="O58" s="23">
        <f t="shared" si="51"/>
        <v>27957300</v>
      </c>
      <c r="P58" s="54"/>
      <c r="Q58" s="13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</row>
    <row r="59" spans="1:31" ht="16.5">
      <c r="A59" s="11">
        <f t="shared" si="52"/>
        <v>29</v>
      </c>
      <c r="B59" s="11" t="s">
        <v>573</v>
      </c>
      <c r="C59" s="11" t="s">
        <v>577</v>
      </c>
      <c r="D59" s="46" t="s">
        <v>41</v>
      </c>
      <c r="E59" s="45" t="s">
        <v>578</v>
      </c>
      <c r="F59" s="45" t="s">
        <v>576</v>
      </c>
      <c r="G59" s="23">
        <v>27957300</v>
      </c>
      <c r="H59" s="31">
        <v>0</v>
      </c>
      <c r="I59" s="31">
        <v>0</v>
      </c>
      <c r="J59" s="31">
        <v>0</v>
      </c>
      <c r="K59" s="31">
        <f t="shared" si="43"/>
        <v>2795730</v>
      </c>
      <c r="L59" s="31">
        <f t="shared" si="44"/>
        <v>-2795730</v>
      </c>
      <c r="M59" s="23">
        <f t="shared" si="50"/>
        <v>27957300</v>
      </c>
      <c r="N59" s="16">
        <v>0</v>
      </c>
      <c r="O59" s="23">
        <f t="shared" si="51"/>
        <v>27957300</v>
      </c>
      <c r="P59" s="54"/>
      <c r="Q59" s="13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</row>
    <row r="60" spans="1:31" ht="16.5">
      <c r="A60" s="11">
        <f t="shared" si="52"/>
        <v>30</v>
      </c>
      <c r="B60" s="11" t="s">
        <v>573</v>
      </c>
      <c r="C60" s="11" t="s">
        <v>584</v>
      </c>
      <c r="D60" s="46" t="s">
        <v>582</v>
      </c>
      <c r="E60" s="45" t="s">
        <v>583</v>
      </c>
      <c r="F60" s="45" t="s">
        <v>585</v>
      </c>
      <c r="G60" s="23">
        <v>144439200</v>
      </c>
      <c r="H60" s="31">
        <v>0</v>
      </c>
      <c r="I60" s="31">
        <v>0</v>
      </c>
      <c r="J60" s="31">
        <v>0</v>
      </c>
      <c r="K60" s="31">
        <f t="shared" si="43"/>
        <v>14443920</v>
      </c>
      <c r="L60" s="31">
        <f t="shared" si="44"/>
        <v>-14443920</v>
      </c>
      <c r="M60" s="23">
        <f t="shared" si="50"/>
        <v>144439200</v>
      </c>
      <c r="N60" s="16">
        <v>0</v>
      </c>
      <c r="O60" s="23">
        <f t="shared" si="51"/>
        <v>144439200</v>
      </c>
      <c r="P60" s="54"/>
      <c r="Q60" s="13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</row>
    <row r="61" spans="1:31" ht="16.5">
      <c r="A61" s="11">
        <f t="shared" si="52"/>
        <v>31</v>
      </c>
      <c r="B61" s="11" t="s">
        <v>573</v>
      </c>
      <c r="C61" s="11" t="s">
        <v>586</v>
      </c>
      <c r="D61" s="46" t="s">
        <v>39</v>
      </c>
      <c r="E61" s="45" t="s">
        <v>377</v>
      </c>
      <c r="F61" s="45" t="s">
        <v>587</v>
      </c>
      <c r="G61" s="23">
        <v>9696150</v>
      </c>
      <c r="H61" s="31">
        <v>0</v>
      </c>
      <c r="I61" s="31">
        <v>0</v>
      </c>
      <c r="J61" s="31">
        <v>0</v>
      </c>
      <c r="K61" s="31">
        <f t="shared" si="43"/>
        <v>969615</v>
      </c>
      <c r="L61" s="31">
        <f t="shared" si="44"/>
        <v>-969615</v>
      </c>
      <c r="M61" s="23">
        <f t="shared" si="50"/>
        <v>9696150</v>
      </c>
      <c r="N61" s="16">
        <v>0</v>
      </c>
      <c r="O61" s="23">
        <f t="shared" si="51"/>
        <v>9696150</v>
      </c>
      <c r="P61" s="54"/>
      <c r="Q61" s="13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</row>
    <row r="62" spans="1:31" ht="16.5">
      <c r="A62" s="11">
        <f t="shared" si="52"/>
        <v>32</v>
      </c>
      <c r="B62" s="11" t="s">
        <v>573</v>
      </c>
      <c r="C62" s="11" t="s">
        <v>588</v>
      </c>
      <c r="D62" s="46" t="s">
        <v>580</v>
      </c>
      <c r="E62" s="45" t="s">
        <v>581</v>
      </c>
      <c r="F62" s="45" t="s">
        <v>587</v>
      </c>
      <c r="G62" s="23">
        <v>13708350</v>
      </c>
      <c r="H62" s="31">
        <v>0</v>
      </c>
      <c r="I62" s="31">
        <v>4000000</v>
      </c>
      <c r="J62" s="31">
        <v>0</v>
      </c>
      <c r="K62" s="31">
        <f t="shared" si="43"/>
        <v>1370835</v>
      </c>
      <c r="L62" s="31">
        <f t="shared" si="44"/>
        <v>-1370835</v>
      </c>
      <c r="M62" s="23">
        <f t="shared" si="50"/>
        <v>17708350</v>
      </c>
      <c r="N62" s="16">
        <v>0</v>
      </c>
      <c r="O62" s="23">
        <f t="shared" si="51"/>
        <v>17708350</v>
      </c>
      <c r="P62" s="54"/>
      <c r="Q62" s="13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</row>
    <row r="63" spans="1:31" ht="16.5">
      <c r="A63" s="11">
        <f t="shared" si="52"/>
        <v>33</v>
      </c>
      <c r="B63" s="11" t="s">
        <v>589</v>
      </c>
      <c r="C63" s="11" t="s">
        <v>590</v>
      </c>
      <c r="D63" s="46" t="s">
        <v>46</v>
      </c>
      <c r="E63" s="45" t="s">
        <v>270</v>
      </c>
      <c r="F63" s="45" t="s">
        <v>591</v>
      </c>
      <c r="G63" s="23">
        <v>12319150</v>
      </c>
      <c r="H63" s="31">
        <v>0</v>
      </c>
      <c r="I63" s="31">
        <v>0</v>
      </c>
      <c r="J63" s="31">
        <v>0</v>
      </c>
      <c r="K63" s="31">
        <f t="shared" si="43"/>
        <v>1231915</v>
      </c>
      <c r="L63" s="31">
        <f t="shared" si="44"/>
        <v>-1231915</v>
      </c>
      <c r="M63" s="23">
        <f t="shared" si="50"/>
        <v>12319150</v>
      </c>
      <c r="N63" s="16">
        <v>0</v>
      </c>
      <c r="O63" s="23">
        <f t="shared" si="51"/>
        <v>12319150</v>
      </c>
      <c r="P63" s="54"/>
      <c r="Q63" s="13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</row>
    <row r="64" spans="1:31" ht="16.5">
      <c r="A64" s="11">
        <f t="shared" si="52"/>
        <v>34</v>
      </c>
      <c r="B64" s="11" t="s">
        <v>589</v>
      </c>
      <c r="C64" s="11" t="s">
        <v>592</v>
      </c>
      <c r="D64" s="46" t="s">
        <v>46</v>
      </c>
      <c r="E64" s="45" t="s">
        <v>271</v>
      </c>
      <c r="F64" s="45" t="s">
        <v>591</v>
      </c>
      <c r="G64" s="23">
        <v>10987350</v>
      </c>
      <c r="H64" s="31">
        <v>0</v>
      </c>
      <c r="I64" s="31">
        <v>0</v>
      </c>
      <c r="J64" s="31">
        <v>0</v>
      </c>
      <c r="K64" s="31">
        <f t="shared" si="43"/>
        <v>1098735</v>
      </c>
      <c r="L64" s="31">
        <f t="shared" si="44"/>
        <v>-1098735</v>
      </c>
      <c r="M64" s="23">
        <f t="shared" si="50"/>
        <v>10987350</v>
      </c>
      <c r="N64" s="16">
        <v>0</v>
      </c>
      <c r="O64" s="23">
        <f t="shared" si="51"/>
        <v>10987350</v>
      </c>
      <c r="P64" s="54"/>
      <c r="Q64" s="13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</row>
    <row r="65" spans="1:31" ht="16.5">
      <c r="A65" s="11">
        <f t="shared" ref="A65:A70" si="53">+A64+1</f>
        <v>35</v>
      </c>
      <c r="B65" s="11" t="s">
        <v>604</v>
      </c>
      <c r="C65" s="11" t="s">
        <v>605</v>
      </c>
      <c r="D65" s="46" t="s">
        <v>606</v>
      </c>
      <c r="E65" s="45" t="s">
        <v>607</v>
      </c>
      <c r="F65" s="45" t="s">
        <v>608</v>
      </c>
      <c r="G65" s="23">
        <v>74225700</v>
      </c>
      <c r="H65" s="31">
        <v>0</v>
      </c>
      <c r="I65" s="31">
        <v>0</v>
      </c>
      <c r="J65" s="31">
        <v>0</v>
      </c>
      <c r="K65" s="31">
        <f t="shared" si="43"/>
        <v>7422570</v>
      </c>
      <c r="L65" s="31">
        <f t="shared" si="44"/>
        <v>-7422570</v>
      </c>
      <c r="M65" s="23">
        <f t="shared" si="50"/>
        <v>74225700</v>
      </c>
      <c r="N65" s="16">
        <v>0</v>
      </c>
      <c r="O65" s="23">
        <f t="shared" si="51"/>
        <v>74225700</v>
      </c>
      <c r="P65" s="54"/>
      <c r="Q65" s="13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</row>
    <row r="66" spans="1:31" ht="16.5">
      <c r="A66" s="11">
        <f t="shared" si="53"/>
        <v>36</v>
      </c>
      <c r="B66" s="11" t="s">
        <v>629</v>
      </c>
      <c r="C66" s="11" t="s">
        <v>630</v>
      </c>
      <c r="D66" s="46" t="s">
        <v>30</v>
      </c>
      <c r="E66" s="45" t="s">
        <v>631</v>
      </c>
      <c r="F66" s="45" t="s">
        <v>632</v>
      </c>
      <c r="G66" s="23">
        <v>28085400</v>
      </c>
      <c r="H66" s="31">
        <v>0</v>
      </c>
      <c r="I66" s="31">
        <v>0</v>
      </c>
      <c r="J66" s="31">
        <v>0</v>
      </c>
      <c r="K66" s="31">
        <f t="shared" si="43"/>
        <v>2808540</v>
      </c>
      <c r="L66" s="31">
        <f t="shared" si="44"/>
        <v>-2808540</v>
      </c>
      <c r="M66" s="23">
        <f t="shared" si="50"/>
        <v>28085400</v>
      </c>
      <c r="N66" s="16">
        <v>0</v>
      </c>
      <c r="O66" s="23">
        <f t="shared" si="51"/>
        <v>28085400</v>
      </c>
      <c r="P66" s="54"/>
      <c r="Q66" s="13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</row>
    <row r="67" spans="1:31" ht="16.5">
      <c r="A67" s="11">
        <f t="shared" si="53"/>
        <v>37</v>
      </c>
      <c r="B67" s="11" t="s">
        <v>629</v>
      </c>
      <c r="C67" s="11" t="s">
        <v>633</v>
      </c>
      <c r="D67" s="46" t="s">
        <v>41</v>
      </c>
      <c r="E67" s="45" t="s">
        <v>634</v>
      </c>
      <c r="F67" s="45" t="s">
        <v>635</v>
      </c>
      <c r="G67" s="23">
        <v>27957300</v>
      </c>
      <c r="H67" s="31">
        <v>0</v>
      </c>
      <c r="I67" s="31">
        <v>0</v>
      </c>
      <c r="J67" s="31">
        <v>0</v>
      </c>
      <c r="K67" s="31">
        <f t="shared" si="43"/>
        <v>2795730</v>
      </c>
      <c r="L67" s="31">
        <f t="shared" si="44"/>
        <v>-2795730</v>
      </c>
      <c r="M67" s="23">
        <f t="shared" si="50"/>
        <v>27957300</v>
      </c>
      <c r="N67" s="16">
        <v>0</v>
      </c>
      <c r="O67" s="23">
        <f t="shared" si="51"/>
        <v>27957300</v>
      </c>
      <c r="P67" s="54"/>
      <c r="Q67" s="13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</row>
    <row r="68" spans="1:31" ht="16.5">
      <c r="A68" s="11">
        <f t="shared" si="53"/>
        <v>38</v>
      </c>
      <c r="B68" s="11" t="s">
        <v>629</v>
      </c>
      <c r="C68" s="11" t="s">
        <v>636</v>
      </c>
      <c r="D68" s="46" t="s">
        <v>41</v>
      </c>
      <c r="E68" s="45" t="s">
        <v>637</v>
      </c>
      <c r="F68" s="45" t="s">
        <v>638</v>
      </c>
      <c r="G68" s="23">
        <v>31951200</v>
      </c>
      <c r="H68" s="31">
        <v>0</v>
      </c>
      <c r="I68" s="31">
        <v>0</v>
      </c>
      <c r="J68" s="31">
        <v>0</v>
      </c>
      <c r="K68" s="31">
        <f t="shared" si="43"/>
        <v>3195120</v>
      </c>
      <c r="L68" s="31">
        <f t="shared" si="44"/>
        <v>-3195120</v>
      </c>
      <c r="M68" s="23">
        <f t="shared" si="50"/>
        <v>31951200</v>
      </c>
      <c r="N68" s="16">
        <v>0</v>
      </c>
      <c r="O68" s="23">
        <f t="shared" si="51"/>
        <v>31951200</v>
      </c>
      <c r="P68" s="54"/>
      <c r="Q68" s="13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</row>
    <row r="69" spans="1:31" ht="16.5">
      <c r="A69" s="11">
        <f t="shared" si="53"/>
        <v>39</v>
      </c>
      <c r="B69" s="11" t="s">
        <v>629</v>
      </c>
      <c r="C69" s="11" t="s">
        <v>639</v>
      </c>
      <c r="D69" s="46" t="s">
        <v>41</v>
      </c>
      <c r="E69" s="45" t="s">
        <v>640</v>
      </c>
      <c r="F69" s="45" t="s">
        <v>638</v>
      </c>
      <c r="G69" s="23">
        <v>27957300</v>
      </c>
      <c r="H69" s="31">
        <v>0</v>
      </c>
      <c r="I69" s="31">
        <v>0</v>
      </c>
      <c r="J69" s="31">
        <v>0</v>
      </c>
      <c r="K69" s="31">
        <f t="shared" si="43"/>
        <v>2795730</v>
      </c>
      <c r="L69" s="31">
        <f t="shared" si="44"/>
        <v>-2795730</v>
      </c>
      <c r="M69" s="23">
        <f t="shared" si="50"/>
        <v>27957300</v>
      </c>
      <c r="N69" s="16">
        <v>0</v>
      </c>
      <c r="O69" s="23">
        <f t="shared" si="51"/>
        <v>27957300</v>
      </c>
      <c r="P69" s="54"/>
      <c r="Q69" s="13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</row>
    <row r="70" spans="1:31" ht="16.5">
      <c r="A70" s="11">
        <f t="shared" si="53"/>
        <v>40</v>
      </c>
      <c r="B70" s="11" t="s">
        <v>629</v>
      </c>
      <c r="C70" s="11" t="s">
        <v>641</v>
      </c>
      <c r="D70" s="46" t="s">
        <v>39</v>
      </c>
      <c r="E70" s="45" t="s">
        <v>321</v>
      </c>
      <c r="F70" s="45" t="s">
        <v>642</v>
      </c>
      <c r="G70" s="23">
        <v>11702250</v>
      </c>
      <c r="H70" s="31">
        <v>0</v>
      </c>
      <c r="I70" s="31">
        <v>0</v>
      </c>
      <c r="J70" s="31">
        <v>0</v>
      </c>
      <c r="K70" s="31">
        <f t="shared" si="43"/>
        <v>1170225</v>
      </c>
      <c r="L70" s="31">
        <f t="shared" si="44"/>
        <v>-1170225</v>
      </c>
      <c r="M70" s="23">
        <f t="shared" si="50"/>
        <v>11702250</v>
      </c>
      <c r="N70" s="16">
        <v>0</v>
      </c>
      <c r="O70" s="23">
        <f t="shared" si="51"/>
        <v>11702250</v>
      </c>
      <c r="P70" s="54"/>
      <c r="Q70" s="13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</row>
    <row r="71" spans="1:31" ht="16.5">
      <c r="A71" s="11">
        <f>+A70+1</f>
        <v>41</v>
      </c>
      <c r="B71" s="11" t="s">
        <v>629</v>
      </c>
      <c r="C71" s="11" t="s">
        <v>647</v>
      </c>
      <c r="D71" s="46" t="s">
        <v>648</v>
      </c>
      <c r="E71" s="45" t="s">
        <v>429</v>
      </c>
      <c r="F71" s="45" t="s">
        <v>642</v>
      </c>
      <c r="G71" s="23">
        <v>9696150</v>
      </c>
      <c r="H71" s="31">
        <v>0</v>
      </c>
      <c r="I71" s="31">
        <v>0</v>
      </c>
      <c r="J71" s="31">
        <v>0</v>
      </c>
      <c r="K71" s="31">
        <f t="shared" si="43"/>
        <v>969615</v>
      </c>
      <c r="L71" s="31">
        <f t="shared" si="44"/>
        <v>-969615</v>
      </c>
      <c r="M71" s="23">
        <f t="shared" si="50"/>
        <v>9696150</v>
      </c>
      <c r="N71" s="16">
        <v>0</v>
      </c>
      <c r="O71" s="23">
        <f t="shared" si="51"/>
        <v>9696150</v>
      </c>
      <c r="P71" s="54"/>
      <c r="Q71" s="13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</row>
    <row r="72" spans="1:31" ht="16.5">
      <c r="A72" s="11"/>
      <c r="B72" s="11"/>
      <c r="C72" s="11"/>
      <c r="D72" s="46"/>
      <c r="E72" s="45"/>
      <c r="F72" s="45"/>
      <c r="G72" s="23"/>
      <c r="H72" s="31"/>
      <c r="I72" s="31"/>
      <c r="J72" s="31"/>
      <c r="K72" s="31"/>
      <c r="L72" s="31"/>
      <c r="M72" s="23"/>
      <c r="N72" s="16"/>
      <c r="O72" s="23"/>
      <c r="P72" s="54"/>
      <c r="Q72" s="13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</row>
    <row r="73" spans="1:31" ht="16.5">
      <c r="A73" s="11"/>
      <c r="B73" s="11"/>
      <c r="C73" s="11"/>
      <c r="D73" s="46"/>
      <c r="E73" s="45"/>
      <c r="F73" s="45"/>
      <c r="G73" s="23"/>
      <c r="H73" s="31"/>
      <c r="I73" s="31"/>
      <c r="J73" s="31"/>
      <c r="K73" s="31"/>
      <c r="L73" s="31"/>
      <c r="M73" s="23"/>
      <c r="N73" s="16"/>
      <c r="O73" s="23"/>
      <c r="P73" s="54"/>
      <c r="Q73" s="13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</row>
    <row r="74" spans="1:31" ht="17.25" thickBot="1">
      <c r="A74" s="11"/>
      <c r="B74" s="11"/>
      <c r="C74" s="11"/>
      <c r="D74" s="46"/>
      <c r="E74" s="45"/>
      <c r="F74" s="45"/>
      <c r="G74" s="62"/>
      <c r="H74" s="63"/>
      <c r="I74" s="63"/>
      <c r="J74" s="63"/>
      <c r="K74" s="63"/>
      <c r="L74" s="63"/>
      <c r="M74" s="62"/>
      <c r="N74" s="64"/>
      <c r="O74" s="62"/>
      <c r="P74" s="54"/>
      <c r="Q74" s="13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</row>
    <row r="75" spans="1:31" ht="18.75" thickTop="1" thickBot="1">
      <c r="A75" s="11"/>
      <c r="B75" s="11"/>
      <c r="C75" s="11"/>
      <c r="D75" s="46"/>
      <c r="E75" s="45"/>
      <c r="F75" s="17" t="s">
        <v>467</v>
      </c>
      <c r="G75" s="49">
        <f>SUM(G31:G74)</f>
        <v>1154129045</v>
      </c>
      <c r="H75" s="49">
        <f t="shared" ref="H75:O75" si="54">SUM(H31:H74)</f>
        <v>0</v>
      </c>
      <c r="I75" s="49">
        <f t="shared" si="54"/>
        <v>4000000</v>
      </c>
      <c r="J75" s="49">
        <f t="shared" si="54"/>
        <v>0</v>
      </c>
      <c r="K75" s="49">
        <f t="shared" si="54"/>
        <v>115412904.5</v>
      </c>
      <c r="L75" s="49">
        <f t="shared" si="54"/>
        <v>-115412904.5</v>
      </c>
      <c r="M75" s="49">
        <f t="shared" si="54"/>
        <v>1158129045</v>
      </c>
      <c r="N75" s="49">
        <f t="shared" si="54"/>
        <v>0</v>
      </c>
      <c r="O75" s="49">
        <f t="shared" si="54"/>
        <v>1158129045</v>
      </c>
      <c r="P75" s="54"/>
      <c r="Q75" s="13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</row>
    <row r="76" spans="1:31" ht="17.25" thickTop="1">
      <c r="A76" s="11"/>
      <c r="B76" s="11"/>
      <c r="C76" s="11"/>
      <c r="D76" s="46"/>
      <c r="E76" s="45"/>
      <c r="F76" s="45"/>
      <c r="G76" s="23"/>
      <c r="H76" s="31"/>
      <c r="I76" s="31"/>
      <c r="J76" s="31"/>
      <c r="K76" s="31"/>
      <c r="L76" s="31"/>
      <c r="M76" s="23"/>
      <c r="N76" s="16"/>
      <c r="O76" s="23"/>
      <c r="P76" s="54"/>
      <c r="Q76" s="13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</row>
    <row r="77" spans="1:31" ht="16.5">
      <c r="A77" s="11"/>
      <c r="B77" s="11"/>
      <c r="C77" s="11"/>
      <c r="D77" s="46"/>
      <c r="E77" s="45"/>
      <c r="F77" s="45"/>
      <c r="G77" s="23"/>
      <c r="H77" s="31"/>
      <c r="I77" s="31"/>
      <c r="J77" s="31"/>
      <c r="K77" s="31"/>
      <c r="L77" s="31"/>
      <c r="M77" s="23"/>
      <c r="N77" s="31"/>
      <c r="O77" s="23"/>
      <c r="P77" s="54"/>
      <c r="Q77" s="13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</row>
    <row r="78" spans="1:31" ht="17.25">
      <c r="A78" s="11"/>
      <c r="B78" s="12"/>
      <c r="C78" s="11"/>
      <c r="D78" s="12"/>
      <c r="E78" s="11"/>
      <c r="F78" s="17" t="s">
        <v>33</v>
      </c>
      <c r="G78" s="25">
        <f>+G75+G29+G16+G10</f>
        <v>2455518445</v>
      </c>
      <c r="H78" s="25">
        <f>+H75+H29+H16+H10</f>
        <v>0</v>
      </c>
      <c r="I78" s="25">
        <f>+I75+I29+I16+I10</f>
        <v>16000000</v>
      </c>
      <c r="J78" s="25">
        <f>+J75+J29+J16+J10</f>
        <v>0</v>
      </c>
      <c r="K78" s="25">
        <f>+K75+K29+K16+K10</f>
        <v>245551844.5</v>
      </c>
      <c r="L78" s="25">
        <f>+L75+L29+L16+L10</f>
        <v>-245551844.5</v>
      </c>
      <c r="M78" s="25">
        <f>+M75+M29+M16+M10</f>
        <v>2471518445</v>
      </c>
      <c r="N78" s="25">
        <f>+N75+N29+N16+N10</f>
        <v>263104700</v>
      </c>
      <c r="O78" s="25">
        <f>+O75+O29+O16+O10</f>
        <v>2208413745</v>
      </c>
      <c r="P78" s="21"/>
      <c r="Q78" s="13"/>
      <c r="R78" s="1" t="s">
        <v>29</v>
      </c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</row>
    <row r="79" spans="1:31" ht="17.25" thickBot="1">
      <c r="A79" s="18"/>
      <c r="B79" s="19"/>
      <c r="C79" s="18"/>
      <c r="D79" s="19"/>
      <c r="E79" s="18"/>
      <c r="F79" s="18"/>
      <c r="G79" s="20"/>
      <c r="H79" s="20"/>
      <c r="I79" s="20"/>
      <c r="J79" s="20"/>
      <c r="K79" s="20"/>
      <c r="L79" s="20"/>
      <c r="M79" s="20"/>
      <c r="N79" s="20"/>
      <c r="O79" s="20"/>
      <c r="P79" s="19"/>
      <c r="Q79" s="13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</row>
    <row r="80" spans="1:31" ht="16.5">
      <c r="A80" s="50"/>
      <c r="B80" s="51"/>
      <c r="C80" s="50"/>
      <c r="D80" s="51"/>
      <c r="E80" s="50"/>
      <c r="F80" s="50"/>
      <c r="G80" s="52"/>
      <c r="H80" s="52"/>
      <c r="I80" s="52"/>
      <c r="J80" s="52"/>
      <c r="K80" s="52"/>
      <c r="L80" s="52"/>
      <c r="M80" s="52"/>
      <c r="N80" s="52"/>
      <c r="O80" s="52"/>
      <c r="P80" s="51"/>
      <c r="Q80" s="13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</row>
    <row r="81" spans="1:31" ht="16.5">
      <c r="A81" s="1"/>
      <c r="B81" s="1"/>
      <c r="C81" s="1"/>
      <c r="D81" s="1"/>
      <c r="E81" s="1"/>
      <c r="F81" s="1"/>
      <c r="G81" s="14"/>
      <c r="H81" s="14"/>
      <c r="I81" s="14"/>
      <c r="J81" s="14"/>
      <c r="K81" s="14"/>
      <c r="L81" s="14"/>
      <c r="M81" s="14"/>
      <c r="N81" s="14"/>
      <c r="O81" s="14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</row>
    <row r="82" spans="1:31" ht="16.5">
      <c r="A82" s="1"/>
      <c r="B82" s="1"/>
      <c r="C82" s="1"/>
      <c r="D82" s="1"/>
      <c r="E82" s="1"/>
      <c r="F82" s="1"/>
      <c r="G82" s="14"/>
      <c r="H82" s="14"/>
      <c r="I82" s="14"/>
      <c r="J82" s="14"/>
      <c r="K82" s="14"/>
      <c r="L82" s="14"/>
      <c r="M82" s="14"/>
      <c r="N82" s="14"/>
      <c r="O82" s="14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</row>
    <row r="83" spans="1:31" ht="16.5">
      <c r="A83" s="1"/>
      <c r="B83" s="1"/>
      <c r="C83" s="1"/>
      <c r="D83" s="1"/>
      <c r="E83" s="1"/>
      <c r="F83" s="1"/>
      <c r="G83" s="14"/>
      <c r="H83" s="14"/>
      <c r="I83" s="14"/>
      <c r="J83" s="14"/>
      <c r="K83" s="14"/>
      <c r="L83" s="14"/>
      <c r="M83" s="14"/>
      <c r="N83" s="14"/>
      <c r="O83" s="14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</row>
    <row r="84" spans="1:31" ht="16.5">
      <c r="A84" s="1"/>
      <c r="B84" s="1"/>
      <c r="C84" s="1"/>
      <c r="D84" s="1"/>
      <c r="E84" s="1">
        <v>1</v>
      </c>
      <c r="F84" s="1"/>
      <c r="G84" s="14"/>
      <c r="H84" s="14"/>
      <c r="I84" s="14"/>
      <c r="J84" s="14"/>
      <c r="K84" s="14"/>
      <c r="L84" s="14"/>
      <c r="M84" s="14"/>
      <c r="N84" s="14"/>
      <c r="O84" s="14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</row>
    <row r="85" spans="1:31" ht="16.5">
      <c r="A85" s="1"/>
      <c r="B85" s="1"/>
      <c r="C85" s="1"/>
      <c r="D85" s="1"/>
      <c r="E85" s="1"/>
      <c r="F85" s="1"/>
      <c r="G85" s="14"/>
      <c r="H85" s="14"/>
      <c r="I85" s="14"/>
      <c r="J85" s="14"/>
      <c r="K85" s="14"/>
      <c r="L85" s="14"/>
      <c r="M85" s="14"/>
      <c r="N85" s="14"/>
      <c r="O85" s="14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</row>
    <row r="86" spans="1:31" ht="16.5">
      <c r="A86" s="1"/>
      <c r="B86" s="1"/>
      <c r="C86" s="1"/>
      <c r="D86" s="1"/>
      <c r="E86" s="1"/>
      <c r="F86" s="1"/>
      <c r="G86" s="14"/>
      <c r="H86" s="14"/>
      <c r="I86" s="14"/>
      <c r="J86" s="14"/>
      <c r="K86" s="14"/>
      <c r="L86" s="14"/>
      <c r="M86" s="14"/>
      <c r="N86" s="14"/>
      <c r="O86" s="14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</row>
    <row r="87" spans="1:31" ht="16.5">
      <c r="A87" s="1"/>
      <c r="B87" s="1"/>
      <c r="C87" s="1"/>
      <c r="D87" s="1"/>
      <c r="E87" s="1"/>
      <c r="F87" s="1"/>
      <c r="G87" s="14"/>
      <c r="H87" s="14"/>
      <c r="I87" s="14"/>
      <c r="J87" s="14"/>
      <c r="K87" s="14"/>
      <c r="L87" s="14"/>
      <c r="M87" s="14"/>
      <c r="N87" s="14"/>
      <c r="O87" s="14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</row>
    <row r="88" spans="1:31" ht="16.5">
      <c r="A88" s="1"/>
      <c r="B88" s="1"/>
      <c r="C88" s="1"/>
      <c r="D88" s="1"/>
      <c r="E88" s="1"/>
      <c r="F88" s="1"/>
      <c r="G88" s="14"/>
      <c r="H88" s="14"/>
      <c r="I88" s="14"/>
      <c r="J88" s="14"/>
      <c r="K88" s="14"/>
      <c r="L88" s="14"/>
      <c r="M88" s="14"/>
      <c r="N88" s="14"/>
      <c r="O88" s="14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</row>
    <row r="89" spans="1:31" ht="16.5">
      <c r="A89" s="1"/>
      <c r="B89" s="1"/>
      <c r="C89" s="1"/>
      <c r="D89" s="1"/>
      <c r="E89" s="1"/>
      <c r="F89" s="1"/>
      <c r="G89" s="14"/>
      <c r="H89" s="14"/>
      <c r="I89" s="14"/>
      <c r="J89" s="14"/>
      <c r="K89" s="14"/>
      <c r="L89" s="14"/>
      <c r="M89" s="14"/>
      <c r="N89" s="14"/>
      <c r="O89" s="14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</row>
    <row r="90" spans="1:31" ht="16.5">
      <c r="A90" s="1"/>
      <c r="B90" s="1"/>
      <c r="C90" s="1"/>
      <c r="D90" s="1"/>
      <c r="E90" s="1"/>
      <c r="F90" s="1"/>
      <c r="G90" s="14"/>
      <c r="H90" s="14"/>
      <c r="I90" s="14"/>
      <c r="J90" s="14"/>
      <c r="K90" s="14"/>
      <c r="L90" s="14"/>
      <c r="M90" s="14"/>
      <c r="N90" s="14"/>
      <c r="O90" s="14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</row>
    <row r="91" spans="1:31" ht="16.5">
      <c r="A91" s="1"/>
      <c r="B91" s="1"/>
      <c r="C91" s="1"/>
      <c r="D91" s="1"/>
      <c r="E91" s="1"/>
      <c r="F91" s="1"/>
      <c r="G91" s="14"/>
      <c r="H91" s="14"/>
      <c r="I91" s="14"/>
      <c r="J91" s="14"/>
      <c r="K91" s="14"/>
      <c r="L91" s="14"/>
      <c r="M91" s="14"/>
      <c r="N91" s="14"/>
      <c r="O91" s="14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</row>
    <row r="92" spans="1:31" ht="16.5">
      <c r="A92" s="1"/>
      <c r="B92" s="1"/>
      <c r="C92" s="1"/>
      <c r="D92" s="1"/>
      <c r="E92" s="1"/>
      <c r="F92" s="1"/>
      <c r="G92" s="14"/>
      <c r="H92" s="14"/>
      <c r="I92" s="14"/>
      <c r="J92" s="14"/>
      <c r="K92" s="14"/>
      <c r="L92" s="14"/>
      <c r="M92" s="14"/>
      <c r="N92" s="14"/>
      <c r="O92" s="14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</row>
    <row r="93" spans="1:31" ht="16.5">
      <c r="A93" s="1"/>
      <c r="B93" s="1"/>
      <c r="C93" s="1"/>
      <c r="D93" s="1"/>
      <c r="E93" s="1" t="s">
        <v>29</v>
      </c>
      <c r="F93" s="1"/>
      <c r="G93" s="14"/>
      <c r="H93" s="14"/>
      <c r="I93" s="14"/>
      <c r="J93" s="14"/>
      <c r="K93" s="14"/>
      <c r="L93" s="14"/>
      <c r="M93" s="14"/>
      <c r="N93" s="14"/>
      <c r="O93" s="14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</row>
    <row r="94" spans="1:31" ht="16.5">
      <c r="A94" s="1"/>
      <c r="B94" s="1"/>
      <c r="C94" s="1"/>
      <c r="D94" s="1"/>
      <c r="E94" s="1"/>
      <c r="F94" s="1"/>
      <c r="G94" s="14"/>
      <c r="H94" s="14"/>
      <c r="I94" s="14"/>
      <c r="J94" s="14"/>
      <c r="K94" s="14"/>
      <c r="L94" s="14"/>
      <c r="M94" s="14"/>
      <c r="N94" s="14"/>
      <c r="O94" s="14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</row>
    <row r="95" spans="1:31" ht="16.5">
      <c r="A95" s="1"/>
      <c r="B95" s="1"/>
      <c r="C95" s="1"/>
      <c r="D95" s="1"/>
      <c r="E95" s="1"/>
      <c r="F95" s="1"/>
      <c r="G95" s="14"/>
      <c r="H95" s="14"/>
      <c r="I95" s="14"/>
      <c r="J95" s="14"/>
      <c r="K95" s="14"/>
      <c r="L95" s="14"/>
      <c r="M95" s="14"/>
      <c r="N95" s="14"/>
      <c r="O95" s="14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</row>
    <row r="96" spans="1:31" ht="16.5">
      <c r="A96" s="1"/>
      <c r="B96" s="1"/>
      <c r="C96" s="1"/>
      <c r="D96" s="1"/>
      <c r="E96" s="1"/>
      <c r="F96" s="1"/>
      <c r="G96" s="14"/>
      <c r="H96" s="14"/>
      <c r="I96" s="14"/>
      <c r="J96" s="14"/>
      <c r="K96" s="14"/>
      <c r="L96" s="14"/>
      <c r="M96" s="14"/>
      <c r="N96" s="14"/>
      <c r="O96" s="14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</row>
    <row r="97" spans="1:31" ht="16.5">
      <c r="A97" s="1"/>
      <c r="B97" s="1"/>
      <c r="C97" s="1"/>
      <c r="D97" s="1"/>
      <c r="E97" s="1"/>
      <c r="F97" s="1"/>
      <c r="G97" s="14"/>
      <c r="H97" s="14"/>
      <c r="I97" s="14"/>
      <c r="J97" s="14"/>
      <c r="K97" s="14"/>
      <c r="L97" s="14"/>
      <c r="M97" s="14"/>
      <c r="N97" s="14"/>
      <c r="O97" s="14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</row>
    <row r="98" spans="1:31" ht="16.5">
      <c r="A98" s="1"/>
      <c r="B98" s="1"/>
      <c r="C98" s="1"/>
      <c r="D98" s="1"/>
      <c r="E98" s="1"/>
      <c r="F98" s="1"/>
      <c r="G98" s="14"/>
      <c r="H98" s="14"/>
      <c r="I98" s="14"/>
      <c r="J98" s="14"/>
      <c r="K98" s="14"/>
      <c r="L98" s="14"/>
      <c r="M98" s="14"/>
      <c r="N98" s="14"/>
      <c r="O98" s="14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</row>
    <row r="99" spans="1:31" ht="16.5">
      <c r="A99" s="1"/>
      <c r="B99" s="1"/>
      <c r="C99" s="1"/>
      <c r="D99" s="1"/>
      <c r="E99" s="1"/>
      <c r="F99" s="1"/>
      <c r="G99" s="14"/>
      <c r="H99" s="14"/>
      <c r="I99" s="14"/>
      <c r="J99" s="14"/>
      <c r="K99" s="14"/>
      <c r="L99" s="14"/>
      <c r="M99" s="14"/>
      <c r="N99" s="14"/>
      <c r="O99" s="14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</row>
    <row r="100" spans="1:31" ht="16.5">
      <c r="A100" s="1"/>
      <c r="B100" s="1"/>
      <c r="C100" s="1"/>
      <c r="D100" s="1"/>
      <c r="E100" s="1"/>
      <c r="F100" s="1"/>
      <c r="G100" s="14"/>
      <c r="H100" s="14"/>
      <c r="I100" s="14"/>
      <c r="J100" s="14"/>
      <c r="K100" s="14"/>
      <c r="L100" s="14"/>
      <c r="M100" s="14"/>
      <c r="N100" s="14"/>
      <c r="O100" s="14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</row>
    <row r="101" spans="1:31" ht="16.5">
      <c r="A101" s="1"/>
      <c r="B101" s="1"/>
      <c r="C101" s="1"/>
      <c r="D101" s="1"/>
      <c r="E101" s="1"/>
      <c r="F101" s="1"/>
      <c r="G101" s="14"/>
      <c r="H101" s="14"/>
      <c r="I101" s="14"/>
      <c r="J101" s="14"/>
      <c r="K101" s="14"/>
      <c r="L101" s="14"/>
      <c r="M101" s="14"/>
      <c r="N101" s="14"/>
      <c r="O101" s="14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</row>
    <row r="102" spans="1:31" ht="16.5">
      <c r="A102" s="1"/>
      <c r="B102" s="1"/>
      <c r="C102" s="1"/>
      <c r="D102" s="1"/>
      <c r="E102" s="1"/>
      <c r="F102" s="1"/>
      <c r="G102" s="14"/>
      <c r="H102" s="14"/>
      <c r="I102" s="14"/>
      <c r="J102" s="14"/>
      <c r="K102" s="14"/>
      <c r="L102" s="14"/>
      <c r="M102" s="14"/>
      <c r="N102" s="14"/>
      <c r="O102" s="14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</row>
    <row r="103" spans="1:31" ht="16.5">
      <c r="A103" s="1"/>
      <c r="B103" s="1"/>
      <c r="C103" s="1"/>
      <c r="D103" s="1"/>
      <c r="E103" s="1"/>
      <c r="F103" s="1"/>
      <c r="G103" s="14"/>
      <c r="H103" s="14"/>
      <c r="I103" s="14"/>
      <c r="J103" s="14"/>
      <c r="K103" s="14"/>
      <c r="L103" s="14"/>
      <c r="M103" s="14"/>
      <c r="N103" s="14"/>
      <c r="O103" s="14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</row>
    <row r="104" spans="1:31" ht="16.5">
      <c r="A104" s="1"/>
      <c r="B104" s="1"/>
      <c r="C104" s="1"/>
      <c r="D104" s="1"/>
      <c r="E104" s="1"/>
      <c r="F104" s="1"/>
      <c r="G104" s="14"/>
      <c r="H104" s="14"/>
      <c r="I104" s="14"/>
      <c r="J104" s="14"/>
      <c r="K104" s="14"/>
      <c r="L104" s="14"/>
      <c r="M104" s="14"/>
      <c r="N104" s="14"/>
      <c r="O104" s="14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</row>
    <row r="105" spans="1:31" ht="16.5">
      <c r="A105" s="1"/>
      <c r="B105" s="1"/>
      <c r="C105" s="1"/>
      <c r="D105" s="1"/>
      <c r="E105" s="1"/>
      <c r="F105" s="1"/>
      <c r="G105" s="14"/>
      <c r="H105" s="14"/>
      <c r="I105" s="14"/>
      <c r="J105" s="14"/>
      <c r="K105" s="14"/>
      <c r="L105" s="14"/>
      <c r="M105" s="14"/>
      <c r="N105" s="14"/>
      <c r="O105" s="14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</row>
    <row r="106" spans="1:31" ht="16.5">
      <c r="A106" s="1"/>
      <c r="B106" s="1"/>
      <c r="C106" s="1"/>
      <c r="D106" s="1"/>
      <c r="E106" s="1"/>
      <c r="F106" s="1"/>
      <c r="G106" s="14"/>
      <c r="H106" s="14"/>
      <c r="I106" s="14"/>
      <c r="J106" s="14"/>
      <c r="K106" s="14"/>
      <c r="L106" s="14"/>
      <c r="M106" s="14"/>
      <c r="N106" s="14"/>
      <c r="O106" s="14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</row>
    <row r="107" spans="1:31" ht="16.5">
      <c r="A107" s="1"/>
      <c r="B107" s="1"/>
      <c r="C107" s="1"/>
      <c r="D107" s="1"/>
      <c r="E107" s="1"/>
      <c r="F107" s="1"/>
      <c r="G107" s="14"/>
      <c r="H107" s="14"/>
      <c r="I107" s="14"/>
      <c r="J107" s="14"/>
      <c r="K107" s="14"/>
      <c r="L107" s="14"/>
      <c r="M107" s="14"/>
      <c r="N107" s="14"/>
      <c r="O107" s="14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</row>
    <row r="108" spans="1:31" ht="16.5">
      <c r="A108" s="1"/>
      <c r="B108" s="1"/>
      <c r="C108" s="1"/>
      <c r="D108" s="1"/>
      <c r="E108" s="1"/>
      <c r="F108" s="1"/>
      <c r="G108" s="14"/>
      <c r="H108" s="14"/>
      <c r="I108" s="14"/>
      <c r="J108" s="14"/>
      <c r="K108" s="14"/>
      <c r="L108" s="14"/>
      <c r="M108" s="14"/>
      <c r="N108" s="14"/>
      <c r="O108" s="14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</row>
    <row r="109" spans="1:31" ht="16.5">
      <c r="A109" s="1"/>
      <c r="B109" s="1"/>
      <c r="C109" s="1"/>
      <c r="D109" s="1"/>
      <c r="E109" s="1"/>
      <c r="F109" s="1"/>
      <c r="G109" s="14"/>
      <c r="H109" s="14"/>
      <c r="I109" s="14"/>
      <c r="J109" s="14"/>
      <c r="K109" s="14"/>
      <c r="L109" s="14"/>
      <c r="M109" s="14"/>
      <c r="N109" s="14"/>
      <c r="O109" s="14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</row>
    <row r="110" spans="1:31" ht="16.5">
      <c r="A110" s="1"/>
      <c r="B110" s="1"/>
      <c r="C110" s="1"/>
      <c r="D110" s="1"/>
      <c r="E110" s="1"/>
      <c r="F110" s="1"/>
      <c r="G110" s="14"/>
      <c r="H110" s="14"/>
      <c r="I110" s="14"/>
      <c r="J110" s="14"/>
      <c r="K110" s="14"/>
      <c r="L110" s="14"/>
      <c r="M110" s="14"/>
      <c r="N110" s="14"/>
      <c r="O110" s="14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</row>
    <row r="111" spans="1:31" ht="16.5">
      <c r="A111" s="1"/>
      <c r="B111" s="1"/>
      <c r="C111" s="1"/>
      <c r="D111" s="1"/>
      <c r="E111" s="1"/>
      <c r="F111" s="1"/>
      <c r="G111" s="14"/>
      <c r="H111" s="14"/>
      <c r="I111" s="14"/>
      <c r="J111" s="14"/>
      <c r="K111" s="14"/>
      <c r="L111" s="14"/>
      <c r="M111" s="14"/>
      <c r="N111" s="14"/>
      <c r="O111" s="14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</row>
    <row r="112" spans="1:31" ht="16.5">
      <c r="A112" s="1"/>
      <c r="B112" s="1"/>
      <c r="C112" s="1"/>
      <c r="D112" s="1"/>
      <c r="E112" s="1"/>
      <c r="F112" s="1"/>
      <c r="G112" s="14"/>
      <c r="H112" s="14"/>
      <c r="I112" s="14"/>
      <c r="J112" s="14"/>
      <c r="K112" s="14"/>
      <c r="L112" s="14"/>
      <c r="M112" s="14"/>
      <c r="N112" s="14"/>
      <c r="O112" s="14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</row>
    <row r="113" spans="1:31" ht="16.5">
      <c r="A113" s="1"/>
      <c r="B113" s="1"/>
      <c r="C113" s="1"/>
      <c r="D113" s="1"/>
      <c r="E113" s="1"/>
      <c r="F113" s="1"/>
      <c r="G113" s="14"/>
      <c r="H113" s="14"/>
      <c r="I113" s="14"/>
      <c r="J113" s="14"/>
      <c r="K113" s="14"/>
      <c r="L113" s="14"/>
      <c r="M113" s="14"/>
      <c r="N113" s="14"/>
      <c r="O113" s="14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</row>
    <row r="114" spans="1:31" ht="16.5">
      <c r="A114" s="1"/>
      <c r="B114" s="1"/>
      <c r="C114" s="1"/>
      <c r="D114" s="1"/>
      <c r="E114" s="1"/>
      <c r="F114" s="1"/>
      <c r="G114" s="14"/>
      <c r="H114" s="14"/>
      <c r="I114" s="14"/>
      <c r="J114" s="14"/>
      <c r="K114" s="14"/>
      <c r="L114" s="14"/>
      <c r="M114" s="14"/>
      <c r="N114" s="14"/>
      <c r="O114" s="14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</row>
    <row r="115" spans="1:31" ht="16.5">
      <c r="A115" s="1"/>
      <c r="B115" s="1"/>
      <c r="C115" s="1"/>
      <c r="D115" s="1"/>
      <c r="E115" s="1"/>
      <c r="F115" s="1"/>
      <c r="G115" s="14"/>
      <c r="H115" s="14"/>
      <c r="I115" s="14"/>
      <c r="J115" s="14"/>
      <c r="K115" s="14"/>
      <c r="L115" s="14"/>
      <c r="M115" s="14"/>
      <c r="N115" s="14"/>
      <c r="O115" s="14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</row>
    <row r="116" spans="1:31" ht="16.5">
      <c r="A116" s="1"/>
      <c r="B116" s="1"/>
      <c r="C116" s="1"/>
      <c r="D116" s="1"/>
      <c r="E116" s="1"/>
      <c r="F116" s="1"/>
      <c r="G116" s="14"/>
      <c r="H116" s="14"/>
      <c r="I116" s="14"/>
      <c r="J116" s="14"/>
      <c r="K116" s="14"/>
      <c r="L116" s="14"/>
      <c r="M116" s="14"/>
      <c r="N116" s="14"/>
      <c r="O116" s="14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</row>
    <row r="117" spans="1:31" ht="16.5">
      <c r="A117" s="1"/>
      <c r="B117" s="1"/>
      <c r="C117" s="1"/>
      <c r="D117" s="1"/>
      <c r="E117" s="1"/>
      <c r="F117" s="1"/>
      <c r="G117" s="14"/>
      <c r="H117" s="14"/>
      <c r="I117" s="14"/>
      <c r="J117" s="14"/>
      <c r="K117" s="14"/>
      <c r="L117" s="14"/>
      <c r="M117" s="14"/>
      <c r="N117" s="14"/>
      <c r="O117" s="14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</row>
    <row r="118" spans="1:31" ht="16.5">
      <c r="A118" s="1"/>
      <c r="B118" s="1"/>
      <c r="C118" s="1"/>
      <c r="D118" s="1"/>
      <c r="E118" s="1"/>
      <c r="F118" s="1"/>
      <c r="G118" s="14"/>
      <c r="H118" s="14"/>
      <c r="I118" s="14"/>
      <c r="J118" s="14"/>
      <c r="K118" s="14"/>
      <c r="L118" s="14"/>
      <c r="M118" s="14"/>
      <c r="N118" s="14"/>
      <c r="O118" s="14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</row>
    <row r="119" spans="1:31" ht="16.5">
      <c r="A119" s="1"/>
      <c r="B119" s="1"/>
      <c r="C119" s="1"/>
      <c r="D119" s="1"/>
      <c r="E119" s="1"/>
      <c r="F119" s="1"/>
      <c r="G119" s="14"/>
      <c r="H119" s="14"/>
      <c r="I119" s="14"/>
      <c r="J119" s="14"/>
      <c r="K119" s="14"/>
      <c r="L119" s="14"/>
      <c r="M119" s="14"/>
      <c r="N119" s="14"/>
      <c r="O119" s="14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</row>
    <row r="120" spans="1:31" ht="16.5">
      <c r="A120" s="1"/>
      <c r="B120" s="1"/>
      <c r="C120" s="1"/>
      <c r="D120" s="1"/>
      <c r="E120" s="1"/>
      <c r="F120" s="1"/>
      <c r="G120" s="14"/>
      <c r="H120" s="14"/>
      <c r="I120" s="14"/>
      <c r="J120" s="14"/>
      <c r="K120" s="14"/>
      <c r="L120" s="14"/>
      <c r="M120" s="14"/>
      <c r="N120" s="14"/>
      <c r="O120" s="14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</row>
    <row r="121" spans="1:31" ht="16.5">
      <c r="A121" s="1"/>
      <c r="B121" s="1"/>
      <c r="C121" s="1"/>
      <c r="D121" s="1"/>
      <c r="E121" s="1"/>
      <c r="F121" s="1"/>
      <c r="G121" s="14"/>
      <c r="H121" s="14"/>
      <c r="I121" s="14"/>
      <c r="J121" s="14"/>
      <c r="K121" s="14"/>
      <c r="L121" s="14"/>
      <c r="M121" s="14"/>
      <c r="N121" s="14"/>
      <c r="O121" s="14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</row>
    <row r="122" spans="1:31" ht="16.5">
      <c r="A122" s="1"/>
      <c r="B122" s="1"/>
      <c r="C122" s="1"/>
      <c r="D122" s="1"/>
      <c r="E122" s="1"/>
      <c r="F122" s="1"/>
      <c r="G122" s="14"/>
      <c r="H122" s="14"/>
      <c r="I122" s="14"/>
      <c r="J122" s="14"/>
      <c r="K122" s="14"/>
      <c r="L122" s="14"/>
      <c r="M122" s="14"/>
      <c r="N122" s="14"/>
      <c r="O122" s="14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</row>
    <row r="123" spans="1:31" ht="16.5">
      <c r="A123" s="1"/>
      <c r="B123" s="1"/>
      <c r="C123" s="1"/>
      <c r="D123" s="1"/>
      <c r="E123" s="1"/>
      <c r="F123" s="1"/>
      <c r="G123" s="14"/>
      <c r="H123" s="14"/>
      <c r="I123" s="14"/>
      <c r="J123" s="14"/>
      <c r="K123" s="14"/>
      <c r="L123" s="14"/>
      <c r="M123" s="14"/>
      <c r="N123" s="14"/>
      <c r="O123" s="14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</row>
    <row r="124" spans="1:31" ht="16.5">
      <c r="A124" s="1"/>
      <c r="B124" s="1"/>
      <c r="C124" s="1"/>
      <c r="D124" s="1"/>
      <c r="E124" s="1"/>
      <c r="F124" s="1"/>
      <c r="G124" s="14"/>
      <c r="H124" s="14"/>
      <c r="I124" s="14"/>
      <c r="J124" s="14"/>
      <c r="K124" s="14"/>
      <c r="L124" s="14"/>
      <c r="M124" s="14"/>
      <c r="N124" s="14"/>
      <c r="O124" s="14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</row>
    <row r="125" spans="1:31" ht="16.5">
      <c r="A125" s="1"/>
      <c r="B125" s="1"/>
      <c r="C125" s="1"/>
      <c r="D125" s="1"/>
      <c r="E125" s="1"/>
      <c r="F125" s="1"/>
      <c r="G125" s="14"/>
      <c r="H125" s="14"/>
      <c r="I125" s="14"/>
      <c r="J125" s="14"/>
      <c r="K125" s="14"/>
      <c r="L125" s="14"/>
      <c r="M125" s="14"/>
      <c r="N125" s="14"/>
      <c r="O125" s="14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</row>
    <row r="126" spans="1:31" ht="16.5">
      <c r="A126" s="1"/>
      <c r="B126" s="1"/>
      <c r="C126" s="1"/>
      <c r="D126" s="1"/>
      <c r="E126" s="1"/>
      <c r="F126" s="1"/>
      <c r="G126" s="14"/>
      <c r="H126" s="14"/>
      <c r="I126" s="14"/>
      <c r="J126" s="14"/>
      <c r="K126" s="14"/>
      <c r="L126" s="14"/>
      <c r="M126" s="14"/>
      <c r="N126" s="14"/>
      <c r="O126" s="14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</row>
    <row r="127" spans="1:31" ht="16.5">
      <c r="A127" s="1"/>
      <c r="B127" s="1"/>
      <c r="C127" s="1"/>
      <c r="D127" s="1"/>
      <c r="E127" s="1"/>
      <c r="F127" s="1"/>
      <c r="G127" s="14"/>
      <c r="H127" s="14"/>
      <c r="I127" s="14"/>
      <c r="J127" s="14"/>
      <c r="K127" s="14"/>
      <c r="L127" s="14"/>
      <c r="M127" s="14"/>
      <c r="N127" s="14"/>
      <c r="O127" s="14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</row>
    <row r="128" spans="1:31" ht="16.5">
      <c r="A128" s="1"/>
      <c r="B128" s="1"/>
      <c r="C128" s="1"/>
      <c r="D128" s="1"/>
      <c r="E128" s="1"/>
      <c r="F128" s="1"/>
      <c r="G128" s="14"/>
      <c r="H128" s="14"/>
      <c r="I128" s="14"/>
      <c r="J128" s="14"/>
      <c r="K128" s="14"/>
      <c r="L128" s="14"/>
      <c r="M128" s="14"/>
      <c r="N128" s="14"/>
      <c r="O128" s="14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</row>
    <row r="129" spans="1:31" ht="16.5">
      <c r="A129" s="1"/>
      <c r="B129" s="1"/>
      <c r="C129" s="1"/>
      <c r="D129" s="1"/>
      <c r="E129" s="1"/>
      <c r="F129" s="1"/>
      <c r="G129" s="14"/>
      <c r="H129" s="14"/>
      <c r="I129" s="14"/>
      <c r="J129" s="14"/>
      <c r="K129" s="14"/>
      <c r="L129" s="14"/>
      <c r="M129" s="14"/>
      <c r="N129" s="14"/>
      <c r="O129" s="14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</row>
    <row r="130" spans="1:31" ht="16.5">
      <c r="A130" s="1"/>
      <c r="B130" s="1"/>
      <c r="C130" s="1"/>
      <c r="D130" s="1"/>
      <c r="E130" s="1"/>
      <c r="F130" s="1"/>
      <c r="G130" s="14"/>
      <c r="H130" s="14"/>
      <c r="I130" s="14"/>
      <c r="J130" s="14"/>
      <c r="K130" s="14"/>
      <c r="L130" s="14"/>
      <c r="M130" s="14"/>
      <c r="N130" s="14"/>
      <c r="O130" s="14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</row>
    <row r="131" spans="1:31" ht="16.5">
      <c r="A131" s="1"/>
      <c r="B131" s="1"/>
      <c r="C131" s="1"/>
      <c r="D131" s="1"/>
      <c r="E131" s="1"/>
      <c r="F131" s="1"/>
      <c r="G131" s="14"/>
      <c r="H131" s="14"/>
      <c r="I131" s="14"/>
      <c r="J131" s="14"/>
      <c r="K131" s="14"/>
      <c r="L131" s="14"/>
      <c r="M131" s="14"/>
      <c r="N131" s="14"/>
      <c r="O131" s="14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</row>
    <row r="132" spans="1:31" ht="16.5">
      <c r="A132" s="1"/>
      <c r="B132" s="1"/>
      <c r="C132" s="1"/>
      <c r="D132" s="1"/>
      <c r="E132" s="1"/>
      <c r="F132" s="1"/>
      <c r="G132" s="14"/>
      <c r="H132" s="14"/>
      <c r="I132" s="14"/>
      <c r="J132" s="14"/>
      <c r="K132" s="14"/>
      <c r="L132" s="14"/>
      <c r="M132" s="14"/>
      <c r="N132" s="14"/>
      <c r="O132" s="14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</row>
    <row r="133" spans="1:31" ht="16.5">
      <c r="A133" s="1"/>
      <c r="B133" s="1"/>
      <c r="C133" s="1"/>
      <c r="D133" s="1"/>
      <c r="E133" s="1"/>
      <c r="F133" s="1"/>
      <c r="G133" s="14"/>
      <c r="H133" s="14"/>
      <c r="I133" s="14"/>
      <c r="J133" s="14"/>
      <c r="K133" s="14"/>
      <c r="L133" s="14"/>
      <c r="M133" s="14"/>
      <c r="N133" s="14"/>
      <c r="O133" s="14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</row>
    <row r="134" spans="1:31" ht="16.5">
      <c r="A134" s="1"/>
      <c r="B134" s="1"/>
      <c r="C134" s="1"/>
      <c r="D134" s="1"/>
      <c r="E134" s="1"/>
      <c r="F134" s="1"/>
      <c r="G134" s="14"/>
      <c r="H134" s="14"/>
      <c r="I134" s="14"/>
      <c r="J134" s="14"/>
      <c r="K134" s="14"/>
      <c r="L134" s="14"/>
      <c r="M134" s="14"/>
      <c r="N134" s="14"/>
      <c r="O134" s="14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</row>
    <row r="135" spans="1:31" ht="16.5">
      <c r="A135" s="1"/>
      <c r="B135" s="1"/>
      <c r="C135" s="1"/>
      <c r="D135" s="1"/>
      <c r="E135" s="1"/>
      <c r="F135" s="1"/>
      <c r="G135" s="14"/>
      <c r="H135" s="14"/>
      <c r="I135" s="14"/>
      <c r="J135" s="14"/>
      <c r="K135" s="14"/>
      <c r="L135" s="14"/>
      <c r="M135" s="14"/>
      <c r="N135" s="14"/>
      <c r="O135" s="14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</row>
    <row r="136" spans="1:31" ht="16.5">
      <c r="A136" s="1"/>
      <c r="B136" s="1"/>
      <c r="C136" s="1"/>
      <c r="D136" s="1"/>
      <c r="E136" s="1"/>
      <c r="F136" s="1"/>
      <c r="G136" s="14"/>
      <c r="H136" s="14"/>
      <c r="I136" s="14"/>
      <c r="J136" s="14"/>
      <c r="K136" s="14"/>
      <c r="L136" s="14"/>
      <c r="M136" s="14"/>
      <c r="N136" s="14"/>
      <c r="O136" s="14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</row>
    <row r="137" spans="1:31" ht="16.5">
      <c r="A137" s="1"/>
      <c r="B137" s="1"/>
      <c r="C137" s="1"/>
      <c r="D137" s="1"/>
      <c r="E137" s="1"/>
      <c r="F137" s="1"/>
      <c r="G137" s="14"/>
      <c r="H137" s="14"/>
      <c r="I137" s="14"/>
      <c r="J137" s="14"/>
      <c r="K137" s="14"/>
      <c r="L137" s="14"/>
      <c r="M137" s="14"/>
      <c r="N137" s="14"/>
      <c r="O137" s="14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</row>
    <row r="138" spans="1:31" ht="16.5">
      <c r="A138" s="1"/>
      <c r="B138" s="1"/>
      <c r="C138" s="1"/>
      <c r="D138" s="1"/>
      <c r="E138" s="1"/>
      <c r="F138" s="1"/>
      <c r="G138" s="14"/>
      <c r="H138" s="14"/>
      <c r="I138" s="14"/>
      <c r="J138" s="14"/>
      <c r="K138" s="14"/>
      <c r="L138" s="14"/>
      <c r="M138" s="14"/>
      <c r="N138" s="14"/>
      <c r="O138" s="14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</row>
    <row r="139" spans="1:31" ht="16.5">
      <c r="A139" s="1"/>
      <c r="B139" s="1"/>
      <c r="C139" s="1"/>
      <c r="D139" s="1"/>
      <c r="E139" s="1"/>
      <c r="F139" s="1"/>
      <c r="G139" s="14"/>
      <c r="H139" s="14"/>
      <c r="I139" s="14"/>
      <c r="J139" s="14"/>
      <c r="K139" s="14"/>
      <c r="L139" s="14"/>
      <c r="M139" s="14"/>
      <c r="N139" s="14"/>
      <c r="O139" s="14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</row>
    <row r="140" spans="1:31" ht="16.5">
      <c r="A140" s="1"/>
      <c r="B140" s="1"/>
      <c r="C140" s="1"/>
      <c r="D140" s="1"/>
      <c r="E140" s="1"/>
      <c r="F140" s="1"/>
      <c r="G140" s="14"/>
      <c r="H140" s="14"/>
      <c r="I140" s="14"/>
      <c r="J140" s="14"/>
      <c r="K140" s="14"/>
      <c r="L140" s="14"/>
      <c r="M140" s="14"/>
      <c r="N140" s="14"/>
      <c r="O140" s="14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</row>
    <row r="141" spans="1:31" ht="16.5">
      <c r="A141" s="1"/>
      <c r="B141" s="1"/>
      <c r="C141" s="1"/>
      <c r="D141" s="1"/>
      <c r="E141" s="1"/>
      <c r="F141" s="1"/>
      <c r="G141" s="14"/>
      <c r="H141" s="14"/>
      <c r="I141" s="14"/>
      <c r="J141" s="14"/>
      <c r="K141" s="14"/>
      <c r="L141" s="14"/>
      <c r="M141" s="14"/>
      <c r="N141" s="14"/>
      <c r="O141" s="14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</row>
    <row r="142" spans="1:31" ht="16.5">
      <c r="A142" s="1"/>
      <c r="B142" s="1"/>
      <c r="C142" s="1"/>
      <c r="D142" s="1"/>
      <c r="E142" s="1"/>
      <c r="F142" s="1"/>
      <c r="G142" s="14"/>
      <c r="H142" s="14"/>
      <c r="I142" s="14"/>
      <c r="J142" s="14"/>
      <c r="K142" s="14"/>
      <c r="L142" s="14"/>
      <c r="M142" s="14"/>
      <c r="N142" s="14"/>
      <c r="O142" s="14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</row>
    <row r="143" spans="1:31" ht="16.5">
      <c r="A143" s="1"/>
      <c r="B143" s="1"/>
      <c r="C143" s="1"/>
      <c r="D143" s="1"/>
      <c r="E143" s="1"/>
      <c r="F143" s="1"/>
      <c r="G143" s="14"/>
      <c r="H143" s="14"/>
      <c r="I143" s="14"/>
      <c r="J143" s="14"/>
      <c r="K143" s="14"/>
      <c r="L143" s="14"/>
      <c r="M143" s="14"/>
      <c r="N143" s="14"/>
      <c r="O143" s="14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</row>
    <row r="144" spans="1:31" ht="16.5">
      <c r="A144" s="1"/>
      <c r="B144" s="1"/>
      <c r="C144" s="1"/>
      <c r="D144" s="1"/>
      <c r="E144" s="1"/>
      <c r="F144" s="1"/>
      <c r="G144" s="14"/>
      <c r="H144" s="14"/>
      <c r="I144" s="14"/>
      <c r="J144" s="14"/>
      <c r="K144" s="14"/>
      <c r="L144" s="14"/>
      <c r="M144" s="14"/>
      <c r="N144" s="14"/>
      <c r="O144" s="14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</row>
    <row r="145" spans="1:31" ht="16.5">
      <c r="A145" s="1"/>
      <c r="B145" s="1"/>
      <c r="C145" s="1"/>
      <c r="D145" s="1"/>
      <c r="E145" s="1"/>
      <c r="F145" s="1"/>
      <c r="G145" s="14"/>
      <c r="H145" s="14"/>
      <c r="I145" s="14"/>
      <c r="J145" s="14"/>
      <c r="K145" s="14"/>
      <c r="L145" s="14"/>
      <c r="M145" s="14"/>
      <c r="N145" s="14"/>
      <c r="O145" s="14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</row>
    <row r="146" spans="1:31" ht="16.5">
      <c r="A146" s="1"/>
      <c r="B146" s="1"/>
      <c r="C146" s="1"/>
      <c r="D146" s="1"/>
      <c r="E146" s="1"/>
      <c r="F146" s="1"/>
      <c r="G146" s="14"/>
      <c r="H146" s="14"/>
      <c r="I146" s="14"/>
      <c r="J146" s="14"/>
      <c r="K146" s="14"/>
      <c r="L146" s="14"/>
      <c r="M146" s="14"/>
      <c r="N146" s="14"/>
      <c r="O146" s="14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</row>
    <row r="147" spans="1:31" ht="16.5">
      <c r="A147" s="1"/>
      <c r="B147" s="1"/>
      <c r="C147" s="1"/>
      <c r="D147" s="1"/>
      <c r="E147" s="1"/>
      <c r="F147" s="1"/>
      <c r="G147" s="14"/>
      <c r="H147" s="14"/>
      <c r="I147" s="14"/>
      <c r="J147" s="14"/>
      <c r="K147" s="14"/>
      <c r="L147" s="14"/>
      <c r="M147" s="14"/>
      <c r="N147" s="14"/>
      <c r="O147" s="14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</row>
    <row r="148" spans="1:31" ht="16.5">
      <c r="A148" s="1"/>
      <c r="B148" s="1"/>
      <c r="C148" s="1"/>
      <c r="D148" s="1"/>
      <c r="E148" s="1"/>
      <c r="F148" s="1"/>
      <c r="G148" s="14"/>
      <c r="H148" s="14"/>
      <c r="I148" s="14"/>
      <c r="J148" s="14"/>
      <c r="K148" s="14"/>
      <c r="L148" s="14"/>
      <c r="M148" s="14"/>
      <c r="N148" s="14"/>
      <c r="O148" s="14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</row>
    <row r="149" spans="1:31" ht="16.5">
      <c r="A149" s="1"/>
      <c r="B149" s="1"/>
      <c r="C149" s="1"/>
      <c r="D149" s="1"/>
      <c r="E149" s="1"/>
      <c r="F149" s="1"/>
      <c r="G149" s="14"/>
      <c r="H149" s="14"/>
      <c r="I149" s="14"/>
      <c r="J149" s="14"/>
      <c r="K149" s="14"/>
      <c r="L149" s="14"/>
      <c r="M149" s="14"/>
      <c r="N149" s="14"/>
      <c r="O149" s="14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</row>
    <row r="150" spans="1:31" ht="16.5">
      <c r="A150" s="1"/>
      <c r="B150" s="1"/>
      <c r="C150" s="1"/>
      <c r="D150" s="1"/>
      <c r="E150" s="1"/>
      <c r="F150" s="1"/>
      <c r="G150" s="14"/>
      <c r="H150" s="14"/>
      <c r="I150" s="14"/>
      <c r="J150" s="14"/>
      <c r="K150" s="14"/>
      <c r="L150" s="14"/>
      <c r="M150" s="14"/>
      <c r="N150" s="14"/>
      <c r="O150" s="14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</row>
    <row r="151" spans="1:31" ht="16.5">
      <c r="A151" s="1"/>
      <c r="B151" s="1"/>
      <c r="C151" s="1"/>
      <c r="D151" s="1"/>
      <c r="E151" s="1"/>
      <c r="F151" s="1"/>
      <c r="G151" s="14"/>
      <c r="H151" s="14"/>
      <c r="I151" s="14"/>
      <c r="J151" s="14"/>
      <c r="K151" s="14"/>
      <c r="L151" s="14"/>
      <c r="M151" s="14"/>
      <c r="N151" s="14"/>
      <c r="O151" s="14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</row>
    <row r="152" spans="1:31" ht="16.5">
      <c r="A152" s="1"/>
      <c r="B152" s="1"/>
      <c r="C152" s="1"/>
      <c r="D152" s="1"/>
      <c r="E152" s="1"/>
      <c r="F152" s="1"/>
      <c r="G152" s="14"/>
      <c r="H152" s="14"/>
      <c r="I152" s="14"/>
      <c r="J152" s="14"/>
      <c r="K152" s="14"/>
      <c r="L152" s="14"/>
      <c r="M152" s="14"/>
      <c r="N152" s="14"/>
      <c r="O152" s="14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</row>
    <row r="153" spans="1:31" ht="16.5">
      <c r="A153" s="1"/>
      <c r="B153" s="1"/>
      <c r="C153" s="1"/>
      <c r="D153" s="1"/>
      <c r="E153" s="1"/>
      <c r="F153" s="1"/>
      <c r="G153" s="14"/>
      <c r="H153" s="14"/>
      <c r="I153" s="14"/>
      <c r="J153" s="14"/>
      <c r="K153" s="14"/>
      <c r="L153" s="14"/>
      <c r="M153" s="14"/>
      <c r="N153" s="14"/>
      <c r="O153" s="14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</row>
    <row r="154" spans="1:31" ht="16.5">
      <c r="A154" s="1"/>
      <c r="B154" s="1"/>
      <c r="C154" s="1"/>
      <c r="D154" s="1"/>
      <c r="E154" s="1"/>
      <c r="F154" s="1"/>
      <c r="G154" s="14"/>
      <c r="H154" s="14"/>
      <c r="I154" s="14"/>
      <c r="J154" s="14"/>
      <c r="K154" s="14"/>
      <c r="L154" s="14"/>
      <c r="M154" s="14"/>
      <c r="N154" s="14"/>
      <c r="O154" s="14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</row>
    <row r="155" spans="1:31" ht="16.5">
      <c r="A155" s="1"/>
      <c r="B155" s="1"/>
      <c r="C155" s="1"/>
      <c r="D155" s="1"/>
      <c r="E155" s="1"/>
      <c r="F155" s="1"/>
      <c r="G155" s="14"/>
      <c r="H155" s="14"/>
      <c r="I155" s="14"/>
      <c r="J155" s="14"/>
      <c r="K155" s="14"/>
      <c r="L155" s="14"/>
      <c r="M155" s="14"/>
      <c r="N155" s="14"/>
      <c r="O155" s="14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</row>
    <row r="156" spans="1:31" ht="16.5">
      <c r="A156" s="1"/>
      <c r="B156" s="1"/>
      <c r="C156" s="1"/>
      <c r="D156" s="1"/>
      <c r="E156" s="1"/>
      <c r="F156" s="1"/>
      <c r="G156" s="14"/>
      <c r="H156" s="14"/>
      <c r="I156" s="14"/>
      <c r="J156" s="14"/>
      <c r="K156" s="14"/>
      <c r="L156" s="14"/>
      <c r="M156" s="14"/>
      <c r="N156" s="14"/>
      <c r="O156" s="14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</row>
    <row r="157" spans="1:31" ht="16.5">
      <c r="A157" s="1"/>
      <c r="B157" s="1"/>
      <c r="C157" s="1"/>
      <c r="D157" s="1"/>
      <c r="E157" s="1"/>
      <c r="F157" s="1"/>
      <c r="G157" s="14"/>
      <c r="H157" s="14"/>
      <c r="I157" s="14"/>
      <c r="J157" s="14"/>
      <c r="K157" s="14"/>
      <c r="L157" s="14"/>
      <c r="M157" s="14"/>
      <c r="N157" s="14"/>
      <c r="O157" s="14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</row>
    <row r="158" spans="1:31" ht="16.5">
      <c r="A158" s="1"/>
      <c r="B158" s="1"/>
      <c r="C158" s="1"/>
      <c r="D158" s="1"/>
      <c r="E158" s="1"/>
      <c r="F158" s="1"/>
      <c r="G158" s="14"/>
      <c r="H158" s="14"/>
      <c r="I158" s="14"/>
      <c r="J158" s="14"/>
      <c r="K158" s="14"/>
      <c r="L158" s="14"/>
      <c r="M158" s="14"/>
      <c r="N158" s="14"/>
      <c r="O158" s="14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</row>
    <row r="159" spans="1:31" ht="16.5">
      <c r="A159" s="1"/>
      <c r="B159" s="1"/>
      <c r="C159" s="1"/>
      <c r="D159" s="1"/>
      <c r="E159" s="1"/>
      <c r="F159" s="1"/>
      <c r="G159" s="14"/>
      <c r="H159" s="14"/>
      <c r="I159" s="14"/>
      <c r="J159" s="14"/>
      <c r="K159" s="14"/>
      <c r="L159" s="14"/>
      <c r="M159" s="14"/>
      <c r="N159" s="14"/>
      <c r="O159" s="14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</row>
    <row r="160" spans="1:31" ht="16.5">
      <c r="A160" s="1"/>
      <c r="B160" s="1"/>
      <c r="C160" s="1"/>
      <c r="D160" s="1"/>
      <c r="E160" s="1"/>
      <c r="F160" s="1"/>
      <c r="G160" s="14"/>
      <c r="H160" s="14"/>
      <c r="I160" s="14"/>
      <c r="J160" s="14"/>
      <c r="K160" s="14"/>
      <c r="L160" s="14"/>
      <c r="M160" s="14"/>
      <c r="N160" s="14"/>
      <c r="O160" s="14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</row>
    <row r="161" spans="1:31" ht="16.5">
      <c r="A161" s="1"/>
      <c r="B161" s="1"/>
      <c r="C161" s="1"/>
      <c r="D161" s="1"/>
      <c r="E161" s="1"/>
      <c r="F161" s="1"/>
      <c r="G161" s="14"/>
      <c r="H161" s="14"/>
      <c r="I161" s="14"/>
      <c r="J161" s="14"/>
      <c r="K161" s="14"/>
      <c r="L161" s="14"/>
      <c r="M161" s="14"/>
      <c r="N161" s="14"/>
      <c r="O161" s="14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</row>
    <row r="162" spans="1:31" ht="16.5">
      <c r="A162" s="1"/>
      <c r="B162" s="1"/>
      <c r="C162" s="1"/>
      <c r="D162" s="1"/>
      <c r="E162" s="1"/>
      <c r="F162" s="1"/>
      <c r="G162" s="14"/>
      <c r="H162" s="14"/>
      <c r="I162" s="14"/>
      <c r="J162" s="14"/>
      <c r="K162" s="14"/>
      <c r="L162" s="14"/>
      <c r="M162" s="14"/>
      <c r="N162" s="14"/>
      <c r="O162" s="14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</row>
    <row r="163" spans="1:31" ht="16.5">
      <c r="A163" s="1"/>
      <c r="B163" s="1"/>
      <c r="C163" s="1"/>
      <c r="D163" s="1"/>
      <c r="E163" s="1"/>
      <c r="F163" s="1"/>
      <c r="G163" s="14"/>
      <c r="H163" s="14"/>
      <c r="I163" s="14"/>
      <c r="J163" s="14"/>
      <c r="K163" s="14"/>
      <c r="L163" s="14"/>
      <c r="M163" s="14"/>
      <c r="N163" s="14"/>
      <c r="O163" s="14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</row>
    <row r="164" spans="1:31" ht="16.5">
      <c r="A164" s="1"/>
      <c r="B164" s="1"/>
      <c r="C164" s="1"/>
      <c r="D164" s="1"/>
      <c r="E164" s="1"/>
      <c r="F164" s="1"/>
      <c r="G164" s="14"/>
      <c r="H164" s="14"/>
      <c r="I164" s="14"/>
      <c r="J164" s="14"/>
      <c r="K164" s="14"/>
      <c r="L164" s="14"/>
      <c r="M164" s="14"/>
      <c r="N164" s="14"/>
      <c r="O164" s="14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</row>
    <row r="165" spans="1:31" ht="16.5">
      <c r="A165" s="1"/>
      <c r="B165" s="1"/>
      <c r="C165" s="1"/>
      <c r="D165" s="1"/>
      <c r="E165" s="1"/>
      <c r="F165" s="1"/>
      <c r="G165" s="14"/>
      <c r="H165" s="14"/>
      <c r="I165" s="14"/>
      <c r="J165" s="14"/>
      <c r="K165" s="14"/>
      <c r="L165" s="14"/>
      <c r="M165" s="14"/>
      <c r="N165" s="14"/>
      <c r="O165" s="14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</row>
    <row r="166" spans="1:31" ht="16.5">
      <c r="A166" s="1"/>
      <c r="B166" s="1"/>
      <c r="C166" s="1"/>
      <c r="D166" s="1"/>
      <c r="E166" s="1"/>
      <c r="F166" s="1"/>
      <c r="G166" s="14"/>
      <c r="H166" s="14"/>
      <c r="I166" s="14"/>
      <c r="J166" s="14"/>
      <c r="K166" s="14"/>
      <c r="L166" s="14"/>
      <c r="M166" s="14"/>
      <c r="N166" s="14"/>
      <c r="O166" s="14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</row>
    <row r="167" spans="1:31" ht="16.5">
      <c r="A167" s="1"/>
      <c r="B167" s="1"/>
      <c r="C167" s="1"/>
      <c r="D167" s="1"/>
      <c r="E167" s="1"/>
      <c r="F167" s="1"/>
      <c r="G167" s="14"/>
      <c r="H167" s="14"/>
      <c r="I167" s="14"/>
      <c r="J167" s="14"/>
      <c r="K167" s="14"/>
      <c r="L167" s="14"/>
      <c r="M167" s="14"/>
      <c r="N167" s="14"/>
      <c r="O167" s="14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</row>
    <row r="168" spans="1:31" ht="16.5">
      <c r="A168" s="1"/>
      <c r="B168" s="1"/>
      <c r="C168" s="1"/>
      <c r="D168" s="1"/>
      <c r="E168" s="1"/>
      <c r="F168" s="1"/>
      <c r="G168" s="14"/>
      <c r="H168" s="14"/>
      <c r="I168" s="14"/>
      <c r="J168" s="14"/>
      <c r="K168" s="14"/>
      <c r="L168" s="14"/>
      <c r="M168" s="14"/>
      <c r="N168" s="14"/>
      <c r="O168" s="14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</row>
    <row r="169" spans="1:31" ht="16.5">
      <c r="A169" s="1"/>
      <c r="B169" s="1"/>
      <c r="C169" s="1"/>
      <c r="D169" s="1"/>
      <c r="E169" s="1"/>
      <c r="F169" s="1"/>
      <c r="G169" s="14"/>
      <c r="H169" s="14"/>
      <c r="I169" s="14"/>
      <c r="J169" s="14"/>
      <c r="K169" s="14"/>
      <c r="L169" s="14"/>
      <c r="M169" s="14"/>
      <c r="N169" s="14"/>
      <c r="O169" s="14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</row>
    <row r="170" spans="1:31" ht="16.5">
      <c r="A170" s="1"/>
      <c r="B170" s="1"/>
      <c r="C170" s="1"/>
      <c r="D170" s="1"/>
      <c r="E170" s="1"/>
      <c r="F170" s="1"/>
      <c r="G170" s="14"/>
      <c r="H170" s="14"/>
      <c r="I170" s="14"/>
      <c r="J170" s="14"/>
      <c r="K170" s="14"/>
      <c r="L170" s="14"/>
      <c r="M170" s="14"/>
      <c r="N170" s="14"/>
      <c r="O170" s="14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</row>
    <row r="171" spans="1:31" ht="16.5">
      <c r="A171" s="1"/>
      <c r="B171" s="1"/>
      <c r="C171" s="1"/>
      <c r="D171" s="1"/>
      <c r="E171" s="1"/>
      <c r="F171" s="1"/>
      <c r="G171" s="14"/>
      <c r="H171" s="14"/>
      <c r="I171" s="14"/>
      <c r="J171" s="14"/>
      <c r="K171" s="14"/>
      <c r="L171" s="14"/>
      <c r="M171" s="14"/>
      <c r="N171" s="14"/>
      <c r="O171" s="14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</row>
    <row r="172" spans="1:31" ht="16.5">
      <c r="A172" s="1"/>
      <c r="B172" s="1"/>
      <c r="C172" s="1"/>
      <c r="D172" s="1"/>
      <c r="E172" s="1"/>
      <c r="F172" s="1"/>
      <c r="G172" s="14"/>
      <c r="H172" s="14"/>
      <c r="I172" s="14"/>
      <c r="J172" s="14"/>
      <c r="K172" s="14"/>
      <c r="L172" s="14"/>
      <c r="M172" s="14"/>
      <c r="N172" s="14"/>
      <c r="O172" s="14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</row>
    <row r="173" spans="1:31" ht="16.5">
      <c r="A173" s="1"/>
      <c r="B173" s="1"/>
      <c r="C173" s="1"/>
      <c r="D173" s="1"/>
      <c r="E173" s="1"/>
      <c r="F173" s="1"/>
      <c r="G173" s="14"/>
      <c r="H173" s="14"/>
      <c r="I173" s="14"/>
      <c r="J173" s="14"/>
      <c r="K173" s="14"/>
      <c r="L173" s="14"/>
      <c r="M173" s="14"/>
      <c r="N173" s="14"/>
      <c r="O173" s="14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</row>
    <row r="174" spans="1:31" ht="16.5">
      <c r="A174" s="1"/>
      <c r="B174" s="1"/>
      <c r="C174" s="1"/>
      <c r="D174" s="1"/>
      <c r="E174" s="1"/>
      <c r="F174" s="1"/>
      <c r="G174" s="14"/>
      <c r="H174" s="14"/>
      <c r="I174" s="14"/>
      <c r="J174" s="14"/>
      <c r="K174" s="14"/>
      <c r="L174" s="14"/>
      <c r="M174" s="14"/>
      <c r="N174" s="14"/>
      <c r="O174" s="14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</row>
    <row r="175" spans="1:31" ht="16.5">
      <c r="A175" s="1"/>
      <c r="B175" s="1"/>
      <c r="C175" s="1"/>
      <c r="D175" s="1"/>
      <c r="E175" s="1"/>
      <c r="F175" s="1"/>
      <c r="G175" s="14"/>
      <c r="H175" s="14"/>
      <c r="I175" s="14"/>
      <c r="J175" s="14"/>
      <c r="K175" s="14"/>
      <c r="L175" s="14"/>
      <c r="M175" s="14"/>
      <c r="N175" s="14"/>
      <c r="O175" s="14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</row>
    <row r="176" spans="1:31" ht="16.5">
      <c r="A176" s="1"/>
      <c r="B176" s="1"/>
      <c r="C176" s="1"/>
      <c r="D176" s="1"/>
      <c r="E176" s="1"/>
      <c r="F176" s="1"/>
      <c r="G176" s="14"/>
      <c r="H176" s="14"/>
      <c r="I176" s="14"/>
      <c r="J176" s="14"/>
      <c r="K176" s="14"/>
      <c r="L176" s="14"/>
      <c r="M176" s="14"/>
      <c r="N176" s="14"/>
      <c r="O176" s="14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</row>
    <row r="177" spans="1:31" ht="16.5">
      <c r="A177" s="1"/>
      <c r="B177" s="1"/>
      <c r="C177" s="1"/>
      <c r="D177" s="1"/>
      <c r="E177" s="1"/>
      <c r="F177" s="1"/>
      <c r="G177" s="14"/>
      <c r="H177" s="14"/>
      <c r="I177" s="14"/>
      <c r="J177" s="14"/>
      <c r="K177" s="14"/>
      <c r="L177" s="14"/>
      <c r="M177" s="14"/>
      <c r="N177" s="14"/>
      <c r="O177" s="14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</row>
    <row r="178" spans="1:31" ht="16.5">
      <c r="A178" s="1"/>
      <c r="B178" s="1"/>
      <c r="C178" s="1"/>
      <c r="D178" s="1"/>
      <c r="E178" s="1"/>
      <c r="F178" s="1"/>
      <c r="G178" s="14"/>
      <c r="H178" s="14"/>
      <c r="I178" s="14"/>
      <c r="J178" s="14"/>
      <c r="K178" s="14"/>
      <c r="L178" s="14"/>
      <c r="M178" s="14"/>
      <c r="N178" s="14"/>
      <c r="O178" s="14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</row>
    <row r="179" spans="1:31" ht="16.5">
      <c r="A179" s="1"/>
      <c r="B179" s="1"/>
      <c r="C179" s="1"/>
      <c r="D179" s="1"/>
      <c r="E179" s="1"/>
      <c r="F179" s="1"/>
      <c r="G179" s="14"/>
      <c r="H179" s="14"/>
      <c r="I179" s="14"/>
      <c r="J179" s="14"/>
      <c r="K179" s="14"/>
      <c r="L179" s="14"/>
      <c r="M179" s="14"/>
      <c r="N179" s="14"/>
      <c r="O179" s="14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</row>
    <row r="180" spans="1:31" ht="16.5">
      <c r="A180" s="1"/>
      <c r="B180" s="1"/>
      <c r="C180" s="1"/>
      <c r="D180" s="1"/>
      <c r="E180" s="1"/>
      <c r="F180" s="1"/>
      <c r="G180" s="14"/>
      <c r="H180" s="14"/>
      <c r="I180" s="14"/>
      <c r="J180" s="14"/>
      <c r="K180" s="14"/>
      <c r="L180" s="14"/>
      <c r="M180" s="14"/>
      <c r="N180" s="14"/>
      <c r="O180" s="14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</row>
    <row r="181" spans="1:31" ht="16.5">
      <c r="A181" s="1"/>
      <c r="B181" s="1"/>
      <c r="C181" s="1"/>
      <c r="D181" s="1"/>
      <c r="E181" s="1"/>
      <c r="F181" s="1"/>
      <c r="G181" s="14"/>
      <c r="H181" s="14"/>
      <c r="I181" s="14"/>
      <c r="J181" s="14"/>
      <c r="K181" s="14"/>
      <c r="L181" s="14"/>
      <c r="M181" s="14"/>
      <c r="N181" s="14"/>
      <c r="O181" s="14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</row>
    <row r="182" spans="1:31" ht="16.5">
      <c r="A182" s="1"/>
      <c r="B182" s="1"/>
      <c r="C182" s="1"/>
      <c r="D182" s="1"/>
      <c r="E182" s="1"/>
      <c r="F182" s="1"/>
      <c r="G182" s="14"/>
      <c r="H182" s="14"/>
      <c r="I182" s="14"/>
      <c r="J182" s="14"/>
      <c r="K182" s="14"/>
      <c r="L182" s="14"/>
      <c r="M182" s="14"/>
      <c r="N182" s="14"/>
      <c r="O182" s="14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</row>
    <row r="183" spans="1:31" ht="16.5">
      <c r="A183" s="1"/>
      <c r="B183" s="1"/>
      <c r="C183" s="1"/>
      <c r="D183" s="1"/>
      <c r="E183" s="1"/>
      <c r="F183" s="1"/>
      <c r="G183" s="14"/>
      <c r="H183" s="14"/>
      <c r="I183" s="14"/>
      <c r="J183" s="14"/>
      <c r="K183" s="14"/>
      <c r="L183" s="14"/>
      <c r="M183" s="14"/>
      <c r="N183" s="14"/>
      <c r="O183" s="14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</row>
    <row r="184" spans="1:31" ht="16.5">
      <c r="A184" s="1"/>
      <c r="B184" s="1"/>
      <c r="C184" s="1"/>
      <c r="D184" s="1"/>
      <c r="E184" s="1"/>
      <c r="F184" s="1"/>
      <c r="G184" s="14"/>
      <c r="H184" s="14"/>
      <c r="I184" s="14"/>
      <c r="J184" s="14"/>
      <c r="K184" s="14"/>
      <c r="L184" s="14"/>
      <c r="M184" s="14"/>
      <c r="N184" s="14"/>
      <c r="O184" s="14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</row>
    <row r="185" spans="1:31" ht="16.5">
      <c r="A185" s="1"/>
      <c r="B185" s="1"/>
      <c r="C185" s="1"/>
      <c r="D185" s="1"/>
      <c r="E185" s="1"/>
      <c r="F185" s="1"/>
      <c r="G185" s="14"/>
      <c r="H185" s="14"/>
      <c r="I185" s="14"/>
      <c r="J185" s="14"/>
      <c r="K185" s="14"/>
      <c r="L185" s="14"/>
      <c r="M185" s="14"/>
      <c r="N185" s="14"/>
      <c r="O185" s="14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</row>
    <row r="186" spans="1:31" ht="16.5">
      <c r="A186" s="1"/>
      <c r="B186" s="1"/>
      <c r="C186" s="1"/>
      <c r="D186" s="1"/>
      <c r="E186" s="1"/>
      <c r="F186" s="1"/>
      <c r="G186" s="14"/>
      <c r="H186" s="14"/>
      <c r="I186" s="14"/>
      <c r="J186" s="14"/>
      <c r="K186" s="14"/>
      <c r="L186" s="14"/>
      <c r="M186" s="14"/>
      <c r="N186" s="14"/>
      <c r="O186" s="14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</row>
    <row r="187" spans="1:31" ht="16.5">
      <c r="A187" s="1"/>
      <c r="B187" s="1"/>
      <c r="C187" s="1"/>
      <c r="D187" s="1"/>
      <c r="E187" s="1"/>
      <c r="F187" s="1"/>
      <c r="G187" s="14"/>
      <c r="H187" s="14"/>
      <c r="I187" s="14"/>
      <c r="J187" s="14"/>
      <c r="K187" s="14"/>
      <c r="L187" s="14"/>
      <c r="M187" s="14"/>
      <c r="N187" s="14"/>
      <c r="O187" s="14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</row>
    <row r="188" spans="1:31" ht="16.5">
      <c r="A188" s="1"/>
      <c r="B188" s="1"/>
      <c r="C188" s="1"/>
      <c r="D188" s="1"/>
      <c r="E188" s="1"/>
      <c r="F188" s="1"/>
      <c r="G188" s="14"/>
      <c r="H188" s="14"/>
      <c r="I188" s="14"/>
      <c r="J188" s="14"/>
      <c r="K188" s="14"/>
      <c r="L188" s="14"/>
      <c r="M188" s="14"/>
      <c r="N188" s="14"/>
      <c r="O188" s="14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</row>
    <row r="189" spans="1:31" ht="16.5">
      <c r="A189" s="1"/>
      <c r="B189" s="1"/>
      <c r="C189" s="1"/>
      <c r="D189" s="1"/>
      <c r="E189" s="1"/>
      <c r="F189" s="1"/>
      <c r="G189" s="14"/>
      <c r="H189" s="14"/>
      <c r="I189" s="14"/>
      <c r="J189" s="14"/>
      <c r="K189" s="14"/>
      <c r="L189" s="14"/>
      <c r="M189" s="14"/>
      <c r="N189" s="14"/>
      <c r="O189" s="14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</row>
    <row r="190" spans="1:31" ht="16.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</row>
    <row r="191" spans="1:31" ht="16.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</row>
    <row r="192" spans="1:31" ht="16.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</row>
    <row r="193" spans="1:31" ht="16.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</row>
    <row r="194" spans="1:31" ht="16.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</row>
    <row r="195" spans="1:31" ht="16.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</row>
    <row r="196" spans="1:31" ht="16.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</row>
    <row r="197" spans="1:31" ht="16.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</row>
    <row r="198" spans="1:31" ht="16.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</row>
    <row r="199" spans="1:31" ht="16.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</row>
    <row r="200" spans="1:31" ht="16.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</row>
    <row r="201" spans="1:31" ht="16.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</row>
    <row r="202" spans="1:31" ht="16.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</row>
    <row r="203" spans="1:31" ht="16.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</row>
    <row r="204" spans="1:31" ht="16.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</row>
    <row r="205" spans="1:31" ht="16.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</row>
    <row r="206" spans="1:31" ht="16.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</row>
    <row r="207" spans="1:31" ht="16.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</row>
    <row r="208" spans="1:31" ht="16.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</row>
    <row r="209" spans="1:31" ht="16.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</row>
    <row r="210" spans="1:31" ht="16.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</row>
    <row r="211" spans="1:31" ht="16.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</row>
    <row r="212" spans="1:31" ht="16.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</row>
    <row r="213" spans="1:31" ht="16.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</row>
    <row r="214" spans="1:31" ht="16.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</row>
    <row r="215" spans="1:31" ht="16.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</row>
    <row r="216" spans="1:31" ht="16.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</row>
    <row r="217" spans="1:31" ht="16.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</row>
    <row r="218" spans="1:31" ht="16.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</row>
    <row r="219" spans="1:31" ht="16.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</row>
    <row r="220" spans="1:31" ht="16.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</row>
    <row r="221" spans="1:31" ht="16.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</row>
    <row r="222" spans="1:31" ht="16.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</row>
    <row r="223" spans="1:31" ht="16.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</row>
    <row r="224" spans="1:31" ht="16.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</row>
    <row r="225" spans="1:31" ht="16.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</row>
    <row r="226" spans="1:31" ht="16.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</row>
    <row r="227" spans="1:31" ht="16.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</row>
    <row r="228" spans="1:31" ht="16.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</row>
    <row r="229" spans="1:31" ht="16.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</row>
    <row r="230" spans="1:31" ht="16.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</row>
    <row r="231" spans="1:31" ht="16.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</row>
    <row r="232" spans="1:31" ht="16.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</row>
    <row r="233" spans="1:31" ht="16.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</row>
    <row r="234" spans="1:31" ht="16.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</row>
    <row r="235" spans="1:31" ht="16.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</row>
    <row r="236" spans="1:31" ht="16.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</row>
    <row r="237" spans="1:31" ht="16.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</row>
    <row r="238" spans="1:31" ht="16.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</row>
    <row r="239" spans="1:31" ht="16.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</row>
    <row r="240" spans="1:31" ht="16.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</row>
    <row r="241" spans="1:31" ht="16.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</row>
    <row r="242" spans="1:31" ht="16.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</row>
    <row r="243" spans="1:31" ht="16.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</row>
    <row r="244" spans="1:31" ht="16.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</row>
    <row r="245" spans="1:31" ht="16.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</row>
    <row r="246" spans="1:31" ht="16.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</row>
    <row r="247" spans="1:31" ht="16.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</row>
    <row r="248" spans="1:31" ht="16.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</row>
    <row r="249" spans="1:31" ht="16.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</row>
    <row r="250" spans="1:31" ht="16.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</row>
    <row r="251" spans="1:31" ht="16.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</row>
    <row r="252" spans="1:31" ht="16.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</row>
    <row r="253" spans="1:31" ht="16.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</row>
    <row r="254" spans="1:31" ht="16.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</row>
    <row r="255" spans="1:31" ht="16.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</row>
    <row r="256" spans="1:31" ht="16.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</row>
    <row r="257" spans="1:31" ht="16.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</row>
    <row r="258" spans="1:31" ht="16.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</row>
    <row r="259" spans="1:31" ht="16.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</row>
    <row r="260" spans="1:31" ht="16.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</row>
    <row r="261" spans="1:31" ht="16.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</row>
    <row r="262" spans="1:31" ht="16.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</row>
    <row r="263" spans="1:31" ht="16.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</row>
    <row r="264" spans="1:31" ht="16.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</row>
    <row r="265" spans="1:31" ht="16.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</row>
    <row r="266" spans="1:31" ht="16.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</row>
    <row r="267" spans="1:31" ht="16.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</row>
    <row r="268" spans="1:31" ht="16.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</row>
    <row r="269" spans="1:31" ht="16.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</row>
    <row r="270" spans="1:31" ht="16.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</row>
    <row r="271" spans="1:31" ht="16.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</row>
    <row r="272" spans="1:31" ht="16.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</row>
    <row r="273" spans="1:31" ht="16.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</row>
    <row r="274" spans="1:31" ht="16.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</row>
    <row r="275" spans="1:31" ht="16.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</row>
    <row r="276" spans="1:31" ht="16.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</row>
    <row r="277" spans="1:31" ht="16.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</row>
    <row r="278" spans="1:31" ht="16.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</row>
    <row r="279" spans="1:31" ht="16.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</row>
    <row r="280" spans="1:31" ht="16.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</row>
    <row r="281" spans="1:31" ht="16.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</row>
    <row r="282" spans="1:31" ht="16.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</row>
    <row r="283" spans="1:31" ht="16.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</row>
    <row r="284" spans="1:31" ht="16.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</row>
    <row r="285" spans="1:31" ht="16.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</row>
    <row r="286" spans="1:31" ht="16.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</row>
    <row r="287" spans="1:31" ht="16.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</row>
    <row r="288" spans="1:31" ht="16.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</row>
    <row r="289" spans="1:31" ht="16.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</row>
    <row r="290" spans="1:31" ht="16.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</row>
    <row r="291" spans="1:31" ht="16.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</row>
    <row r="292" spans="1:31" ht="16.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</row>
    <row r="293" spans="1:31" ht="16.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</row>
    <row r="294" spans="1:31" ht="16.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</row>
    <row r="295" spans="1:31" ht="16.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</row>
    <row r="296" spans="1:31" ht="16.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</row>
    <row r="297" spans="1:31" ht="16.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</row>
    <row r="298" spans="1:31" ht="16.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</row>
    <row r="299" spans="1:31" ht="16.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</row>
    <row r="300" spans="1:31" ht="16.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</row>
    <row r="301" spans="1:31" ht="16.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</row>
    <row r="302" spans="1:31" ht="16.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</row>
    <row r="303" spans="1:31" ht="16.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</row>
    <row r="304" spans="1:31" ht="16.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</row>
    <row r="305" spans="1:31" ht="16.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</row>
    <row r="306" spans="1:31" ht="16.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</row>
    <row r="307" spans="1:31" ht="16.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</row>
    <row r="308" spans="1:31" ht="16.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</row>
    <row r="309" spans="1:31" ht="16.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</row>
    <row r="310" spans="1:31" ht="16.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</row>
    <row r="311" spans="1:31" ht="16.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</row>
    <row r="312" spans="1:31" ht="16.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</row>
    <row r="313" spans="1:31" ht="16.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</row>
    <row r="314" spans="1:31" ht="16.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</row>
    <row r="315" spans="1:31" ht="16.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</row>
    <row r="316" spans="1:31" ht="16.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</row>
    <row r="317" spans="1:31" ht="16.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</row>
    <row r="318" spans="1:31" ht="16.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</row>
    <row r="319" spans="1:31" ht="16.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</row>
    <row r="320" spans="1:31" ht="16.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</row>
    <row r="321" spans="1:31" ht="16.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</row>
    <row r="322" spans="1:31" ht="16.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</row>
    <row r="323" spans="1:31" ht="16.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</row>
    <row r="324" spans="1:31" ht="16.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</row>
    <row r="325" spans="1:31" ht="16.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</row>
    <row r="326" spans="1:31" ht="16.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</row>
    <row r="327" spans="1:31" ht="16.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</row>
    <row r="328" spans="1:31" ht="16.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</row>
    <row r="329" spans="1:31" ht="16.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</row>
    <row r="330" spans="1:31" ht="16.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</row>
    <row r="331" spans="1:31" ht="16.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</row>
    <row r="332" spans="1:31" ht="16.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</row>
    <row r="333" spans="1:31" ht="16.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</row>
    <row r="334" spans="1:31" ht="16.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</row>
    <row r="335" spans="1:31" ht="16.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</row>
    <row r="336" spans="1:31" ht="16.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</row>
    <row r="337" spans="1:31" ht="16.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</row>
    <row r="338" spans="1:31" ht="16.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</row>
    <row r="339" spans="1:31" ht="16.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</row>
    <row r="340" spans="1:31" ht="16.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</row>
    <row r="341" spans="1:31" ht="16.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</row>
    <row r="342" spans="1:31" ht="16.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</row>
    <row r="343" spans="1:31" ht="16.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</row>
    <row r="344" spans="1:31" ht="16.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</row>
    <row r="345" spans="1:31" ht="16.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</row>
    <row r="346" spans="1:31" ht="16.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</row>
    <row r="347" spans="1:31" ht="16.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</row>
    <row r="348" spans="1:31" ht="16.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</row>
    <row r="349" spans="1:31" ht="16.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</row>
    <row r="350" spans="1:31" ht="16.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</row>
    <row r="351" spans="1:31" ht="16.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</row>
    <row r="352" spans="1:31" ht="16.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</row>
    <row r="353" spans="1:31" ht="16.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</row>
    <row r="354" spans="1:31" ht="16.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</row>
    <row r="355" spans="1:31" ht="16.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</row>
    <row r="356" spans="1:31" ht="16.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</row>
    <row r="357" spans="1:31" ht="16.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</row>
    <row r="358" spans="1:31" ht="16.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</row>
    <row r="359" spans="1:31" ht="16.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</row>
    <row r="360" spans="1:31" ht="16.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</row>
    <row r="361" spans="1:31" ht="16.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</row>
    <row r="362" spans="1:31" ht="16.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</row>
    <row r="363" spans="1:31" ht="16.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</row>
    <row r="364" spans="1:31" ht="16.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</row>
    <row r="365" spans="1:31" ht="16.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</row>
    <row r="366" spans="1:31" ht="16.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</row>
    <row r="367" spans="1:31" ht="16.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</row>
    <row r="368" spans="1:31" ht="16.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</row>
    <row r="369" spans="1:31" ht="16.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</row>
    <row r="370" spans="1:31" ht="16.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</row>
    <row r="371" spans="1:31" ht="16.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</row>
    <row r="372" spans="1:31" ht="16.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</row>
    <row r="373" spans="1:31" ht="16.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</row>
    <row r="374" spans="1:31" ht="16.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</row>
    <row r="375" spans="1:31" ht="16.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</row>
    <row r="376" spans="1:31" ht="16.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</row>
    <row r="377" spans="1:31" ht="16.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</row>
    <row r="378" spans="1:31" ht="16.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</row>
    <row r="379" spans="1:31" ht="16.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</row>
    <row r="380" spans="1:31" ht="16.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</row>
    <row r="381" spans="1:31" ht="16.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</row>
    <row r="382" spans="1:31" ht="16.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</row>
    <row r="383" spans="1:31" ht="16.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</row>
    <row r="384" spans="1:31" ht="16.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</row>
    <row r="385" spans="1:31" ht="16.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</row>
    <row r="386" spans="1:31" ht="16.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</row>
    <row r="387" spans="1:31" ht="16.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</row>
    <row r="388" spans="1:31" ht="16.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</row>
    <row r="389" spans="1:31" ht="16.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</row>
    <row r="390" spans="1:31" ht="16.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</row>
    <row r="391" spans="1:31" ht="16.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</row>
    <row r="392" spans="1:31" ht="16.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</row>
    <row r="393" spans="1:31" ht="16.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</row>
    <row r="394" spans="1:31" ht="16.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</row>
    <row r="395" spans="1:31" ht="16.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</row>
    <row r="396" spans="1:31" ht="16.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</row>
    <row r="397" spans="1:31" ht="16.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</row>
    <row r="398" spans="1:31" ht="16.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</row>
    <row r="399" spans="1:31" ht="16.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</row>
    <row r="400" spans="1:31" ht="16.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</row>
    <row r="401" spans="1:31" ht="16.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</row>
    <row r="402" spans="1:31" ht="16.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</row>
    <row r="403" spans="1:31" ht="16.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</row>
    <row r="404" spans="1:31" ht="16.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</row>
    <row r="405" spans="1:31" ht="16.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</row>
    <row r="406" spans="1:31" ht="16.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</row>
    <row r="407" spans="1:31" ht="16.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</row>
    <row r="408" spans="1:31" ht="16.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</row>
    <row r="409" spans="1:31" ht="16.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</row>
    <row r="410" spans="1:31" ht="16.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</row>
    <row r="411" spans="1:31" ht="16.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</row>
    <row r="412" spans="1:31" ht="16.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</row>
    <row r="413" spans="1:31" ht="16.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</row>
    <row r="414" spans="1:31" ht="16.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</row>
    <row r="415" spans="1:31" ht="16.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</row>
    <row r="416" spans="1:31" ht="16.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</row>
    <row r="417" spans="1:31" ht="16.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</row>
    <row r="418" spans="1:31" ht="16.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</row>
    <row r="419" spans="1:31" ht="16.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</row>
    <row r="420" spans="1:31" ht="16.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</row>
    <row r="421" spans="1:31" ht="16.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</row>
    <row r="422" spans="1:31" ht="16.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</row>
    <row r="423" spans="1:31" ht="16.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</row>
    <row r="424" spans="1:31" ht="16.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</row>
    <row r="425" spans="1:31" ht="16.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</row>
    <row r="426" spans="1:31" ht="16.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</row>
    <row r="427" spans="1:31" ht="16.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</row>
    <row r="428" spans="1:31" ht="16.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</row>
    <row r="429" spans="1:31" ht="16.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</row>
    <row r="430" spans="1:31" ht="16.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</row>
    <row r="431" spans="1:31" ht="16.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</row>
    <row r="432" spans="1:31" ht="16.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</row>
    <row r="433" spans="1:31" ht="16.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</row>
    <row r="434" spans="1:31" ht="16.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</row>
    <row r="435" spans="1:31" ht="16.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</row>
    <row r="436" spans="1:31" ht="16.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</row>
    <row r="437" spans="1:31" ht="16.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</row>
    <row r="438" spans="1:31" ht="16.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</row>
    <row r="439" spans="1:31" ht="16.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</row>
    <row r="440" spans="1:31" ht="16.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</row>
    <row r="441" spans="1:31" ht="16.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</row>
    <row r="442" spans="1:31" ht="16.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</row>
    <row r="443" spans="1:31" ht="16.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</row>
    <row r="444" spans="1:31" ht="16.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</row>
    <row r="445" spans="1:31" ht="16.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</row>
    <row r="446" spans="1:31" ht="16.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</row>
    <row r="447" spans="1:31" ht="16.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</row>
    <row r="448" spans="1:31" ht="16.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</row>
    <row r="449" spans="1:31" ht="16.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</row>
    <row r="450" spans="1:31" ht="16.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</row>
    <row r="451" spans="1:31" ht="16.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</row>
    <row r="452" spans="1:31" ht="16.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</row>
    <row r="453" spans="1:31" ht="16.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</row>
    <row r="454" spans="1:31" ht="16.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</row>
    <row r="455" spans="1:31" ht="16.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</row>
    <row r="456" spans="1:31" ht="16.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</row>
    <row r="457" spans="1:31" ht="16.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</row>
    <row r="458" spans="1:31" ht="16.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</row>
    <row r="459" spans="1:31" ht="16.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</row>
    <row r="460" spans="1:31" ht="16.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</row>
    <row r="461" spans="1:31" ht="16.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</row>
    <row r="462" spans="1:31" ht="16.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</row>
    <row r="463" spans="1:31" ht="16.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</row>
    <row r="464" spans="1:31" ht="16.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</row>
    <row r="465" spans="1:31" ht="16.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</row>
    <row r="466" spans="1:31" ht="16.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</row>
    <row r="467" spans="1:31" ht="16.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</row>
    <row r="468" spans="1:31" ht="16.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</row>
    <row r="469" spans="1:31" ht="16.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</row>
    <row r="470" spans="1:31" ht="16.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</row>
    <row r="471" spans="1:31" ht="16.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</row>
    <row r="472" spans="1:31" ht="16.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</row>
    <row r="473" spans="1:31" ht="16.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</row>
    <row r="474" spans="1:31" ht="16.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</row>
    <row r="475" spans="1:31" ht="16.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</row>
    <row r="476" spans="1:31" ht="16.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</row>
    <row r="477" spans="1:31" ht="16.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</row>
    <row r="478" spans="1:31" ht="16.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</row>
    <row r="479" spans="1:31" ht="16.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</row>
    <row r="480" spans="1:31" ht="16.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</row>
    <row r="481" spans="1:31" ht="16.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</row>
    <row r="482" spans="1:31" ht="16.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</row>
    <row r="483" spans="1:31" ht="16.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</row>
    <row r="484" spans="1:31" ht="16.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</row>
    <row r="485" spans="1:31" ht="16.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</row>
    <row r="486" spans="1:31" ht="16.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</row>
    <row r="487" spans="1:31" ht="16.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</row>
    <row r="488" spans="1:31" ht="16.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</row>
    <row r="489" spans="1:31" ht="16.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</row>
    <row r="490" spans="1:31" ht="16.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</row>
    <row r="491" spans="1:31" ht="16.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</row>
    <row r="492" spans="1:31" ht="16.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</row>
    <row r="493" spans="1:31" ht="16.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</row>
    <row r="494" spans="1:31" ht="16.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</row>
    <row r="495" spans="1:31" ht="16.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</row>
    <row r="496" spans="1:31" ht="16.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</row>
    <row r="497" spans="1:31" ht="16.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</row>
    <row r="498" spans="1:31" ht="16.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</row>
    <row r="499" spans="1:31" ht="16.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</row>
    <row r="500" spans="1:31" ht="16.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</row>
    <row r="501" spans="1:31" ht="16.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</row>
    <row r="502" spans="1:31" ht="16.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</row>
    <row r="503" spans="1:31" ht="16.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</row>
    <row r="504" spans="1:31" ht="16.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</row>
    <row r="505" spans="1:31" ht="16.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</row>
    <row r="506" spans="1:31" ht="16.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</row>
    <row r="507" spans="1:31" ht="16.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</row>
    <row r="508" spans="1:31" ht="16.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</row>
    <row r="509" spans="1:31" ht="16.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</row>
    <row r="510" spans="1:31" ht="16.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</row>
    <row r="511" spans="1:31" ht="16.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</row>
    <row r="512" spans="1:31" ht="16.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</row>
    <row r="513" spans="1:31" ht="16.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</row>
    <row r="514" spans="1:31" ht="16.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</row>
    <row r="515" spans="1:31" ht="16.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</row>
    <row r="516" spans="1:31" ht="16.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</row>
    <row r="517" spans="1:31" ht="16.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</row>
    <row r="518" spans="1:31" ht="16.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</row>
    <row r="519" spans="1:31" ht="16.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</row>
    <row r="520" spans="1:31" ht="16.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</row>
    <row r="521" spans="1:31" ht="16.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</row>
    <row r="522" spans="1:31" ht="16.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</row>
    <row r="523" spans="1:31" ht="16.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</row>
    <row r="524" spans="1:31" ht="16.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</row>
    <row r="525" spans="1:31" ht="16.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</row>
    <row r="526" spans="1:31" ht="16.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</row>
    <row r="527" spans="1:31" ht="16.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</row>
    <row r="528" spans="1:31" ht="16.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</row>
    <row r="529" spans="1:31" ht="16.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</row>
    <row r="530" spans="1:31" ht="16.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</row>
    <row r="531" spans="1:31" ht="16.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</row>
    <row r="532" spans="1:31" ht="16.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</row>
    <row r="533" spans="1:31" ht="16.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</row>
    <row r="534" spans="1:31" ht="16.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</row>
    <row r="535" spans="1:31" ht="16.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</row>
    <row r="536" spans="1:31" ht="16.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</row>
    <row r="537" spans="1:31" ht="16.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</row>
    <row r="538" spans="1:31" ht="16.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</row>
    <row r="539" spans="1:31" ht="16.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</row>
    <row r="540" spans="1:31" ht="16.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</row>
    <row r="541" spans="1:31" ht="16.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</row>
    <row r="542" spans="1:31" ht="16.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</row>
    <row r="543" spans="1:31" ht="16.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</row>
    <row r="544" spans="1:31" ht="16.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</row>
    <row r="545" spans="1:31" ht="16.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</row>
    <row r="546" spans="1:31" ht="16.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</row>
    <row r="547" spans="1:31" ht="16.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</row>
    <row r="548" spans="1:31" ht="16.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</row>
    <row r="549" spans="1:31" ht="16.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</row>
    <row r="550" spans="1:31" ht="16.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</row>
    <row r="551" spans="1:31" ht="16.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</row>
    <row r="552" spans="1:31" ht="16.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</row>
    <row r="553" spans="1:31" ht="16.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</row>
    <row r="554" spans="1:31" ht="16.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</row>
    <row r="555" spans="1:31" ht="16.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</row>
    <row r="556" spans="1:31" ht="16.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</row>
    <row r="557" spans="1:31" ht="16.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</row>
    <row r="558" spans="1:31" ht="16.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</row>
    <row r="559" spans="1:31" ht="16.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</row>
    <row r="560" spans="1:31" ht="16.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</row>
    <row r="561" spans="1:31" ht="16.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</row>
    <row r="562" spans="1:31" ht="16.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</row>
    <row r="563" spans="1:31" ht="16.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</row>
    <row r="564" spans="1:31" ht="16.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</row>
    <row r="565" spans="1:31" ht="16.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</row>
    <row r="566" spans="1:31" ht="16.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</row>
    <row r="567" spans="1:31" ht="16.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</row>
    <row r="568" spans="1:31" ht="16.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</row>
    <row r="569" spans="1:31" ht="16.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</row>
    <row r="570" spans="1:31" ht="16.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</row>
    <row r="571" spans="1:31" ht="16.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</row>
    <row r="572" spans="1:31" ht="16.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</row>
    <row r="573" spans="1:31" ht="16.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</row>
    <row r="574" spans="1:31" ht="16.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</row>
    <row r="575" spans="1:31" ht="16.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</row>
    <row r="576" spans="1:31" ht="16.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</row>
    <row r="577" spans="1:31" ht="16.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</row>
    <row r="578" spans="1:31" ht="16.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</row>
    <row r="579" spans="1:31" ht="16.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</row>
    <row r="580" spans="1:31" ht="16.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</row>
    <row r="581" spans="1:31" ht="16.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</row>
    <row r="582" spans="1:31" ht="16.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</row>
    <row r="583" spans="1:31" ht="16.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</row>
    <row r="584" spans="1:31" ht="16.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</row>
    <row r="585" spans="1:31" ht="16.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</row>
    <row r="586" spans="1:31" ht="16.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</row>
    <row r="587" spans="1:31" ht="16.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</row>
    <row r="588" spans="1:31" ht="16.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</row>
    <row r="589" spans="1:31" ht="16.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</row>
    <row r="590" spans="1:31" ht="16.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</row>
    <row r="591" spans="1:31" ht="16.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</row>
    <row r="592" spans="1:31" ht="16.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</row>
    <row r="593" spans="1:31" ht="16.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</row>
    <row r="594" spans="1:31" ht="16.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</row>
    <row r="595" spans="1:31" ht="16.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</row>
    <row r="596" spans="1:31" ht="16.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</row>
    <row r="597" spans="1:31" ht="16.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</row>
    <row r="598" spans="1:31" ht="16.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</row>
    <row r="599" spans="1:31" ht="16.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</row>
    <row r="600" spans="1:31" ht="16.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</row>
    <row r="601" spans="1:31" ht="16.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</row>
    <row r="602" spans="1:31" ht="16.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</row>
    <row r="603" spans="1:31" ht="16.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</row>
    <row r="604" spans="1:31" ht="16.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</row>
    <row r="605" spans="1:31" ht="16.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</row>
    <row r="606" spans="1:31" ht="16.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</row>
    <row r="607" spans="1:31" ht="16.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</row>
    <row r="608" spans="1:31" ht="16.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</row>
    <row r="609" spans="1:31" ht="16.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</row>
    <row r="610" spans="1:31" ht="16.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</row>
    <row r="611" spans="1:31" ht="16.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</row>
    <row r="612" spans="1:31" ht="16.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</row>
    <row r="613" spans="1:31" ht="16.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</row>
    <row r="614" spans="1:31" ht="16.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</row>
    <row r="615" spans="1:31" ht="16.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</row>
    <row r="616" spans="1:31" ht="16.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</row>
    <row r="617" spans="1:31" ht="16.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</row>
    <row r="618" spans="1:31" ht="16.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</row>
    <row r="619" spans="1:31" ht="16.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</row>
    <row r="620" spans="1:31" ht="16.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</row>
    <row r="621" spans="1:31" ht="16.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</row>
    <row r="622" spans="1:31" ht="16.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</row>
    <row r="623" spans="1:31" ht="16.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</row>
    <row r="624" spans="1:31" ht="16.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</row>
    <row r="625" spans="1:31" ht="16.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</row>
    <row r="626" spans="1:31" ht="16.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</row>
    <row r="627" spans="1:31" ht="16.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</row>
    <row r="628" spans="1:31" ht="16.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</row>
    <row r="629" spans="1:31" ht="16.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</row>
    <row r="630" spans="1:31" ht="16.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</row>
    <row r="631" spans="1:31" ht="16.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</row>
    <row r="632" spans="1:31" ht="16.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</row>
    <row r="633" spans="1:31" ht="16.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</row>
    <row r="634" spans="1:31" ht="16.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</row>
    <row r="635" spans="1:31" ht="16.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</row>
    <row r="636" spans="1:31" ht="16.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</row>
    <row r="637" spans="1:31" ht="16.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</row>
    <row r="638" spans="1:31" ht="16.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</row>
    <row r="639" spans="1:31" ht="16.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</row>
    <row r="640" spans="1:31" ht="16.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</row>
    <row r="641" spans="1:31" ht="16.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</row>
    <row r="642" spans="1:31" ht="16.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</row>
    <row r="643" spans="1:31" ht="16.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</row>
    <row r="644" spans="1:31" ht="16.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</row>
    <row r="645" spans="1:31" ht="16.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</row>
    <row r="646" spans="1:31" ht="16.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</row>
    <row r="647" spans="1:31" ht="16.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</row>
    <row r="648" spans="1:31" ht="16.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</row>
    <row r="649" spans="1:31" ht="16.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</row>
    <row r="650" spans="1:31" ht="16.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</row>
    <row r="651" spans="1:31" ht="16.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</row>
    <row r="652" spans="1:31" ht="16.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</row>
    <row r="653" spans="1:31" ht="16.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</row>
    <row r="654" spans="1:31" ht="16.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</row>
    <row r="655" spans="1:31" ht="16.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</row>
    <row r="656" spans="1:31" ht="16.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</row>
    <row r="657" spans="1:31" ht="16.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</row>
    <row r="658" spans="1:31" ht="16.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</row>
    <row r="659" spans="1:31" ht="16.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</row>
    <row r="660" spans="1:31" ht="16.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</row>
    <row r="661" spans="1:31" ht="16.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</row>
    <row r="662" spans="1:31" ht="16.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</row>
    <row r="663" spans="1:31" ht="16.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</row>
    <row r="664" spans="1:31" ht="16.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</row>
    <row r="665" spans="1:31" ht="16.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</row>
    <row r="666" spans="1:31" ht="16.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</row>
    <row r="667" spans="1:31" ht="16.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</row>
    <row r="668" spans="1:31" ht="16.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</row>
    <row r="669" spans="1:31" ht="16.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</row>
    <row r="670" spans="1:31" ht="16.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</row>
    <row r="671" spans="1:31" ht="16.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</row>
    <row r="672" spans="1:31" ht="16.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</row>
    <row r="673" spans="1:31" ht="16.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</row>
    <row r="674" spans="1:31" ht="16.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</row>
    <row r="675" spans="1:31" ht="16.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</row>
    <row r="676" spans="1:31" ht="16.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</row>
    <row r="677" spans="1:31" ht="16.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</row>
    <row r="678" spans="1:31" ht="16.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</row>
    <row r="679" spans="1:31" ht="16.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</row>
    <row r="680" spans="1:31" ht="16.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</row>
    <row r="681" spans="1:31" ht="16.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</row>
    <row r="682" spans="1:31" ht="16.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</row>
    <row r="683" spans="1:31" ht="16.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</row>
    <row r="684" spans="1:31" ht="16.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</row>
    <row r="685" spans="1:31" ht="16.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</row>
    <row r="686" spans="1:31" ht="16.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</row>
    <row r="687" spans="1:31" ht="16.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</row>
    <row r="688" spans="1:31" ht="16.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</row>
    <row r="689" spans="1:31" ht="16.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</row>
    <row r="690" spans="1:31" ht="16.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</row>
    <row r="691" spans="1:31" ht="16.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</row>
    <row r="692" spans="1:31" ht="16.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</row>
    <row r="693" spans="1:31" ht="16.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</row>
    <row r="694" spans="1:31" ht="16.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</row>
    <row r="695" spans="1:31" ht="16.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</row>
    <row r="696" spans="1:31" ht="16.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</row>
    <row r="697" spans="1:31" ht="16.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</row>
    <row r="698" spans="1:31" ht="16.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</row>
    <row r="699" spans="1:31" ht="16.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</row>
    <row r="700" spans="1:31" ht="16.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</row>
    <row r="701" spans="1:31" ht="16.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</row>
    <row r="702" spans="1:31" ht="16.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</row>
    <row r="703" spans="1:31" ht="16.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</row>
    <row r="704" spans="1:31" ht="16.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</row>
    <row r="705" spans="1:31" ht="16.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</row>
    <row r="706" spans="1:31" ht="16.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</row>
    <row r="707" spans="1:31" ht="16.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</row>
    <row r="708" spans="1:31" ht="16.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</row>
    <row r="709" spans="1:31" ht="16.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</row>
    <row r="710" spans="1:31" ht="16.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</row>
    <row r="711" spans="1:31" ht="16.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</row>
    <row r="712" spans="1:31" ht="16.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</row>
    <row r="713" spans="1:31" ht="16.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</row>
    <row r="714" spans="1:31" ht="16.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</row>
    <row r="715" spans="1:31" ht="16.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</row>
    <row r="716" spans="1:31" ht="16.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</row>
    <row r="717" spans="1:31" ht="16.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</row>
    <row r="718" spans="1:31" ht="16.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</row>
    <row r="719" spans="1:31" ht="16.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</row>
    <row r="720" spans="1:31" ht="16.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</row>
    <row r="721" spans="1:31" ht="16.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</row>
    <row r="722" spans="1:31" ht="16.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</row>
    <row r="723" spans="1:31" ht="16.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</row>
    <row r="724" spans="1:31" ht="16.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</row>
    <row r="725" spans="1:31" ht="16.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</row>
    <row r="726" spans="1:31" ht="16.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</row>
    <row r="727" spans="1:31" ht="16.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</row>
    <row r="728" spans="1:31" ht="16.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</row>
    <row r="729" spans="1:31" ht="16.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</row>
    <row r="730" spans="1:31" ht="16.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</row>
    <row r="731" spans="1:31" ht="16.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</row>
    <row r="732" spans="1:31" ht="16.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</row>
    <row r="733" spans="1:31" ht="16.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</row>
    <row r="734" spans="1:31" ht="16.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</row>
    <row r="735" spans="1:31" ht="16.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</row>
    <row r="736" spans="1:31" ht="16.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</row>
    <row r="737" spans="1:31" ht="16.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</row>
    <row r="738" spans="1:31" ht="16.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</row>
    <row r="739" spans="1:31" ht="16.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</row>
    <row r="740" spans="1:31" ht="16.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</row>
    <row r="741" spans="1:31" ht="16.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</row>
    <row r="742" spans="1:31" ht="16.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</row>
    <row r="743" spans="1:31" ht="16.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</row>
    <row r="744" spans="1:31" ht="16.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</row>
    <row r="745" spans="1:31" ht="16.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</row>
    <row r="746" spans="1:31" ht="16.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</row>
    <row r="747" spans="1:31" ht="16.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</row>
    <row r="748" spans="1:31" ht="16.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</row>
    <row r="749" spans="1:31" ht="16.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</row>
    <row r="750" spans="1:31" ht="16.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</row>
    <row r="751" spans="1:31" ht="16.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</row>
    <row r="752" spans="1:31" ht="16.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</row>
    <row r="753" spans="1:31" ht="16.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</row>
    <row r="754" spans="1:31" ht="16.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</row>
    <row r="755" spans="1:31" ht="16.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</row>
    <row r="756" spans="1:31" ht="16.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</row>
    <row r="757" spans="1:31" ht="16.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</row>
    <row r="758" spans="1:31" ht="16.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</row>
    <row r="759" spans="1:31" ht="16.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</row>
    <row r="760" spans="1:31" ht="16.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</row>
    <row r="761" spans="1:31" ht="16.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</row>
    <row r="762" spans="1:31" ht="16.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</row>
    <row r="763" spans="1:31" ht="16.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</row>
    <row r="764" spans="1:31" ht="16.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</row>
    <row r="765" spans="1:31" ht="16.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</row>
    <row r="766" spans="1:31" ht="16.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</row>
    <row r="767" spans="1:31" ht="16.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</row>
    <row r="768" spans="1:31" ht="16.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</row>
    <row r="769" spans="1:31" ht="16.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</row>
    <row r="770" spans="1:31" ht="16.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</row>
    <row r="771" spans="1:31" ht="16.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</row>
    <row r="772" spans="1:31" ht="16.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</row>
    <row r="773" spans="1:31" ht="16.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</row>
    <row r="774" spans="1:31" ht="16.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</row>
    <row r="775" spans="1:31" ht="16.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</row>
    <row r="776" spans="1:31" ht="16.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</row>
    <row r="777" spans="1:31" ht="16.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</row>
    <row r="778" spans="1:31" ht="16.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</row>
    <row r="779" spans="1:31" ht="16.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</row>
    <row r="780" spans="1:31" ht="16.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</row>
    <row r="781" spans="1:31" ht="16.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</row>
    <row r="782" spans="1:31" ht="16.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</row>
    <row r="783" spans="1:31" ht="16.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</row>
    <row r="784" spans="1:31" ht="16.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</row>
    <row r="785" spans="1:31" ht="16.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</row>
    <row r="786" spans="1:31" ht="16.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</row>
    <row r="787" spans="1:31" ht="16.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</row>
    <row r="788" spans="1:31" ht="16.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</row>
    <row r="789" spans="1:31" ht="16.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</row>
    <row r="790" spans="1:31" ht="16.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</row>
    <row r="791" spans="1:31" ht="16.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</row>
    <row r="792" spans="1:31" ht="16.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</row>
    <row r="793" spans="1:31" ht="16.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</row>
    <row r="794" spans="1:31" ht="16.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</row>
    <row r="795" spans="1:31" ht="16.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</row>
    <row r="796" spans="1:31" ht="16.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</row>
    <row r="797" spans="1:31" ht="16.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</row>
    <row r="798" spans="1:31" ht="16.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</row>
    <row r="799" spans="1:31" ht="16.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</row>
    <row r="800" spans="1:31" ht="16.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</row>
    <row r="801" spans="1:31" ht="16.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</row>
    <row r="802" spans="1:31" ht="16.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</row>
    <row r="803" spans="1:31" ht="16.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</row>
    <row r="804" spans="1:31" ht="16.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</row>
    <row r="805" spans="1:31" ht="16.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</row>
    <row r="806" spans="1:31" ht="16.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</row>
    <row r="807" spans="1:31" ht="16.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</row>
    <row r="808" spans="1:31" ht="16.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</row>
    <row r="809" spans="1:31" ht="16.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</row>
    <row r="810" spans="1:31" ht="16.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</row>
    <row r="811" spans="1:31" ht="16.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</row>
    <row r="812" spans="1:31" ht="16.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</row>
    <row r="813" spans="1:31" ht="16.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</row>
    <row r="814" spans="1:31" ht="16.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</row>
    <row r="815" spans="1:31" ht="16.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</row>
    <row r="816" spans="1:31" ht="16.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</row>
    <row r="817" spans="1:31" ht="16.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</row>
    <row r="818" spans="1:31" ht="16.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</row>
    <row r="819" spans="1:31" ht="16.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</row>
    <row r="820" spans="1:31" ht="16.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</row>
    <row r="821" spans="1:31" ht="16.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</row>
    <row r="822" spans="1:31" ht="16.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</row>
    <row r="823" spans="1:31" ht="16.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</row>
    <row r="824" spans="1:31" ht="16.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</row>
    <row r="825" spans="1:31" ht="16.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</row>
    <row r="826" spans="1:31" ht="16.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</row>
    <row r="827" spans="1:31" ht="16.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</row>
    <row r="828" spans="1:31" ht="16.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</row>
    <row r="829" spans="1:31" ht="16.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</row>
    <row r="830" spans="1:31" ht="16.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</row>
    <row r="831" spans="1:31" ht="16.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</row>
    <row r="832" spans="1:31" ht="16.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</row>
    <row r="833" spans="1:31" ht="16.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</row>
    <row r="834" spans="1:31" ht="16.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</row>
    <row r="835" spans="1:31" ht="16.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</row>
    <row r="836" spans="1:31" ht="16.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</row>
    <row r="837" spans="1:31" ht="16.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</row>
    <row r="838" spans="1:31" ht="16.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</row>
    <row r="839" spans="1:31" ht="16.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</row>
    <row r="840" spans="1:31" ht="16.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</row>
    <row r="841" spans="1:31" ht="16.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</row>
    <row r="842" spans="1:31" ht="16.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</row>
    <row r="843" spans="1:31" ht="16.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</row>
    <row r="844" spans="1:31" ht="16.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</row>
    <row r="845" spans="1:31" ht="16.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</row>
    <row r="846" spans="1:31" ht="16.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</row>
    <row r="847" spans="1:31" ht="16.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</row>
    <row r="848" spans="1:31" ht="16.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</row>
    <row r="849" spans="1:31" ht="16.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</row>
    <row r="850" spans="1:31" ht="16.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</row>
    <row r="851" spans="1:31" ht="16.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</row>
    <row r="852" spans="1:31" ht="16.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</row>
    <row r="853" spans="1:31" ht="16.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</row>
    <row r="854" spans="1:31" ht="16.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</row>
    <row r="855" spans="1:31" ht="16.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</row>
    <row r="856" spans="1:31" ht="16.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</row>
    <row r="857" spans="1:31" ht="16.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</row>
    <row r="858" spans="1:31" ht="16.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</row>
    <row r="859" spans="1:31" ht="16.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</row>
    <row r="860" spans="1:31" ht="16.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</row>
    <row r="861" spans="1:31" ht="16.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</row>
    <row r="862" spans="1:31" ht="16.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</row>
    <row r="863" spans="1:31" ht="16.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</row>
    <row r="864" spans="1:31" ht="16.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</row>
    <row r="865" spans="1:31" ht="16.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</row>
    <row r="866" spans="1:31" ht="16.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</row>
    <row r="867" spans="1:31" ht="16.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</row>
    <row r="868" spans="1:31" ht="16.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</row>
    <row r="869" spans="1:31" ht="16.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</row>
    <row r="870" spans="1:31" ht="16.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</row>
    <row r="871" spans="1:31" ht="16.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</row>
    <row r="872" spans="1:31" ht="16.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</row>
    <row r="873" spans="1:31" ht="16.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</row>
    <row r="874" spans="1:31" ht="16.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</row>
    <row r="875" spans="1:31" ht="16.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</row>
    <row r="876" spans="1:31" ht="16.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</row>
    <row r="877" spans="1:31" ht="16.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</row>
    <row r="878" spans="1:31" ht="16.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</row>
    <row r="879" spans="1:31" ht="16.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</row>
    <row r="880" spans="1:31" ht="16.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</row>
    <row r="881" spans="1:31" ht="16.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</row>
    <row r="882" spans="1:31" ht="16.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</row>
    <row r="883" spans="1:31" ht="16.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</row>
    <row r="884" spans="1:31" ht="16.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</row>
    <row r="885" spans="1:31" ht="16.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</row>
    <row r="886" spans="1:31" ht="16.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</row>
    <row r="887" spans="1:31" ht="16.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</row>
    <row r="888" spans="1:31" ht="16.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</row>
    <row r="889" spans="1:31" ht="16.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</row>
    <row r="890" spans="1:31" ht="16.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</row>
    <row r="891" spans="1:31" ht="16.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</row>
    <row r="892" spans="1:31" ht="16.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</row>
    <row r="893" spans="1:31" ht="16.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</row>
    <row r="894" spans="1:31" ht="16.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</row>
    <row r="895" spans="1:31" ht="16.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</row>
    <row r="896" spans="1:31" ht="16.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</row>
    <row r="897" spans="1:31" ht="16.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</row>
    <row r="898" spans="1:31" ht="16.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</row>
    <row r="899" spans="1:31" ht="16.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</row>
    <row r="900" spans="1:31" ht="16.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</row>
    <row r="901" spans="1:31" ht="16.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</row>
    <row r="902" spans="1:31" ht="16.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</row>
    <row r="903" spans="1:31" ht="16.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</row>
    <row r="904" spans="1:31" ht="16.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</row>
    <row r="905" spans="1:31" ht="16.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</row>
    <row r="906" spans="1:31" ht="16.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</row>
    <row r="907" spans="1:31" ht="16.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</row>
    <row r="908" spans="1:31" ht="16.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</row>
    <row r="909" spans="1:31" ht="16.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</row>
    <row r="910" spans="1:31" ht="16.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</row>
    <row r="911" spans="1:31" ht="16.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</row>
    <row r="912" spans="1:31" ht="16.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</row>
    <row r="913" spans="1:31" ht="16.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</row>
    <row r="914" spans="1:31" ht="16.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</row>
    <row r="915" spans="1:31" ht="16.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</row>
    <row r="916" spans="1:31" ht="16.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</row>
    <row r="917" spans="1:31" ht="16.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</row>
    <row r="918" spans="1:31" ht="16.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</row>
    <row r="919" spans="1:31" ht="16.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</row>
    <row r="920" spans="1:31" ht="16.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</row>
    <row r="921" spans="1:31" ht="16.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</row>
    <row r="922" spans="1:31" ht="16.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</row>
    <row r="923" spans="1:31" ht="16.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</row>
    <row r="924" spans="1:31" ht="16.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</row>
    <row r="925" spans="1:31" ht="16.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</row>
    <row r="926" spans="1:31" ht="16.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</row>
    <row r="927" spans="1:31" ht="16.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</row>
    <row r="928" spans="1:31" ht="16.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</row>
    <row r="929" spans="1:31" ht="16.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</row>
    <row r="930" spans="1:31" ht="16.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</row>
    <row r="931" spans="1:31" ht="16.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</row>
    <row r="932" spans="1:31" ht="16.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</row>
    <row r="933" spans="1:31" ht="16.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</row>
    <row r="934" spans="1:31" ht="16.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</row>
    <row r="935" spans="1:31" ht="16.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</row>
    <row r="936" spans="1:31" ht="16.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</row>
    <row r="937" spans="1:31" ht="16.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</row>
    <row r="938" spans="1:31" ht="16.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</row>
    <row r="939" spans="1:31" ht="16.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</row>
    <row r="940" spans="1:31" ht="16.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</row>
    <row r="941" spans="1:31" ht="16.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</row>
    <row r="942" spans="1:31" ht="16.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</row>
    <row r="943" spans="1:31" ht="16.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</row>
    <row r="944" spans="1:31" ht="16.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</row>
    <row r="945" spans="1:31" ht="16.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</row>
    <row r="946" spans="1:31" ht="16.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</row>
    <row r="947" spans="1:31" ht="16.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</row>
    <row r="948" spans="1:31" ht="16.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</row>
    <row r="949" spans="1:31" ht="16.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</row>
    <row r="950" spans="1:31" ht="16.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</row>
    <row r="951" spans="1:31" ht="16.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</row>
    <row r="952" spans="1:31" ht="16.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</row>
    <row r="953" spans="1:31" ht="16.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</row>
    <row r="954" spans="1:31" ht="16.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</row>
    <row r="955" spans="1:31" ht="16.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</row>
    <row r="956" spans="1:31" ht="16.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</row>
    <row r="957" spans="1:31" ht="16.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</row>
    <row r="958" spans="1:31" ht="16.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</row>
    <row r="959" spans="1:31" ht="16.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</row>
    <row r="960" spans="1:31" ht="16.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</row>
    <row r="961" spans="1:31" ht="16.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</row>
    <row r="962" spans="1:31" ht="16.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</row>
    <row r="963" spans="1:31" ht="16.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</row>
    <row r="964" spans="1:31" ht="16.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</row>
    <row r="965" spans="1:31" ht="16.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</row>
    <row r="966" spans="1:31" ht="16.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</row>
    <row r="967" spans="1:31" ht="16.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</row>
    <row r="968" spans="1:31" ht="16.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</row>
    <row r="969" spans="1:31" ht="16.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</row>
    <row r="970" spans="1:31" ht="16.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</row>
    <row r="971" spans="1:31" ht="16.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</row>
    <row r="972" spans="1:31" ht="16.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</row>
    <row r="973" spans="1:31" ht="16.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</row>
    <row r="974" spans="1:31" ht="16.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</row>
    <row r="975" spans="1:31" ht="16.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</row>
    <row r="976" spans="1:31" ht="16.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</row>
    <row r="977" spans="1:31" ht="16.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</row>
    <row r="978" spans="1:31" ht="16.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</row>
    <row r="979" spans="1:31" ht="16.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</row>
    <row r="980" spans="1:31" ht="16.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</row>
    <row r="981" spans="1:31" ht="16.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</row>
    <row r="982" spans="1:31" ht="16.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</row>
    <row r="983" spans="1:31" ht="16.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</row>
    <row r="984" spans="1:31" ht="16.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</row>
    <row r="985" spans="1:31" ht="16.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</row>
    <row r="986" spans="1:31" ht="16.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</row>
    <row r="987" spans="1:31" ht="16.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</row>
    <row r="988" spans="1:31" ht="16.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</row>
    <row r="989" spans="1:31" ht="16.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</row>
    <row r="990" spans="1:31" ht="16.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</row>
    <row r="991" spans="1:31" ht="16.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</row>
    <row r="992" spans="1:31" ht="16.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</row>
    <row r="993" spans="1:31" ht="16.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</row>
    <row r="994" spans="1:31" ht="16.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</row>
    <row r="995" spans="1:31" ht="16.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</row>
    <row r="996" spans="1:31" ht="16.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</row>
    <row r="997" spans="1:31" ht="16.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</row>
    <row r="998" spans="1:31" ht="16.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</row>
    <row r="999" spans="1:31" ht="16.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</row>
    <row r="1000" spans="1:31" ht="16.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</row>
    <row r="1001" spans="1:31" ht="16.5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  <c r="AC1001" s="1"/>
      <c r="AD1001" s="1"/>
      <c r="AE1001" s="1"/>
    </row>
    <row r="1002" spans="1:31" ht="16.5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  <c r="AB1002" s="1"/>
      <c r="AC1002" s="1"/>
      <c r="AD1002" s="1"/>
      <c r="AE1002" s="1"/>
    </row>
    <row r="1003" spans="1:31" ht="16.5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  <c r="AA1003" s="1"/>
      <c r="AB1003" s="1"/>
      <c r="AC1003" s="1"/>
      <c r="AD1003" s="1"/>
      <c r="AE1003" s="1"/>
    </row>
    <row r="1004" spans="1:31" ht="16.5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  <c r="AA1004" s="1"/>
      <c r="AB1004" s="1"/>
      <c r="AC1004" s="1"/>
      <c r="AD1004" s="1"/>
      <c r="AE1004" s="1"/>
    </row>
    <row r="1005" spans="1:31" ht="16.5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  <c r="AA1005" s="1"/>
      <c r="AB1005" s="1"/>
      <c r="AC1005" s="1"/>
      <c r="AD1005" s="1"/>
      <c r="AE1005" s="1"/>
    </row>
    <row r="1006" spans="1:31" ht="16.5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  <c r="AA1006" s="1"/>
      <c r="AB1006" s="1"/>
      <c r="AC1006" s="1"/>
      <c r="AD1006" s="1"/>
      <c r="AE1006" s="1"/>
    </row>
    <row r="1007" spans="1:31" ht="16.5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  <c r="AA1007" s="1"/>
      <c r="AB1007" s="1"/>
      <c r="AC1007" s="1"/>
      <c r="AD1007" s="1"/>
      <c r="AE1007" s="1"/>
    </row>
    <row r="1008" spans="1:31" ht="16.5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  <c r="AA1008" s="1"/>
      <c r="AB1008" s="1"/>
      <c r="AC1008" s="1"/>
      <c r="AD1008" s="1"/>
      <c r="AE1008" s="1"/>
    </row>
    <row r="1009" spans="1:31" ht="16.5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  <c r="AA1009" s="1"/>
      <c r="AB1009" s="1"/>
      <c r="AC1009" s="1"/>
      <c r="AD1009" s="1"/>
      <c r="AE1009" s="1"/>
    </row>
    <row r="1010" spans="1:31" ht="16.5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  <c r="AA1010" s="1"/>
      <c r="AB1010" s="1"/>
      <c r="AC1010" s="1"/>
      <c r="AD1010" s="1"/>
      <c r="AE1010" s="1"/>
    </row>
    <row r="1011" spans="1:31" ht="16.5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  <c r="AA1011" s="1"/>
      <c r="AB1011" s="1"/>
      <c r="AC1011" s="1"/>
      <c r="AD1011" s="1"/>
      <c r="AE1011" s="1"/>
    </row>
    <row r="1012" spans="1:31" ht="16.5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  <c r="AA1012" s="1"/>
      <c r="AB1012" s="1"/>
      <c r="AC1012" s="1"/>
      <c r="AD1012" s="1"/>
      <c r="AE1012" s="1"/>
    </row>
    <row r="1013" spans="1:31" ht="16.5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  <c r="AA1013" s="1"/>
      <c r="AB1013" s="1"/>
      <c r="AC1013" s="1"/>
      <c r="AD1013" s="1"/>
      <c r="AE1013" s="1"/>
    </row>
    <row r="1014" spans="1:31" ht="16.5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  <c r="Z1014" s="1"/>
      <c r="AA1014" s="1"/>
      <c r="AB1014" s="1"/>
      <c r="AC1014" s="1"/>
      <c r="AD1014" s="1"/>
      <c r="AE1014" s="1"/>
    </row>
    <row r="1015" spans="1:31" ht="16.5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  <c r="Z1015" s="1"/>
      <c r="AA1015" s="1"/>
      <c r="AB1015" s="1"/>
      <c r="AC1015" s="1"/>
      <c r="AD1015" s="1"/>
      <c r="AE1015" s="1"/>
    </row>
    <row r="1016" spans="1:31" ht="16.5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  <c r="V1016" s="1"/>
      <c r="W1016" s="1"/>
      <c r="X1016" s="1"/>
      <c r="Y1016" s="1"/>
      <c r="Z1016" s="1"/>
      <c r="AA1016" s="1"/>
      <c r="AB1016" s="1"/>
      <c r="AC1016" s="1"/>
      <c r="AD1016" s="1"/>
      <c r="AE1016" s="1"/>
    </row>
    <row r="1017" spans="1:31" ht="16.5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  <c r="V1017" s="1"/>
      <c r="W1017" s="1"/>
      <c r="X1017" s="1"/>
      <c r="Y1017" s="1"/>
      <c r="Z1017" s="1"/>
      <c r="AA1017" s="1"/>
      <c r="AB1017" s="1"/>
      <c r="AC1017" s="1"/>
      <c r="AD1017" s="1"/>
      <c r="AE1017" s="1"/>
    </row>
    <row r="1018" spans="1:31" ht="16.5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  <c r="V1018" s="1"/>
      <c r="W1018" s="1"/>
      <c r="X1018" s="1"/>
      <c r="Y1018" s="1"/>
      <c r="Z1018" s="1"/>
      <c r="AA1018" s="1"/>
      <c r="AB1018" s="1"/>
      <c r="AC1018" s="1"/>
      <c r="AD1018" s="1"/>
      <c r="AE1018" s="1"/>
    </row>
    <row r="1019" spans="1:31" ht="16.5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  <c r="V1019" s="1"/>
      <c r="W1019" s="1"/>
      <c r="X1019" s="1"/>
      <c r="Y1019" s="1"/>
      <c r="Z1019" s="1"/>
      <c r="AA1019" s="1"/>
      <c r="AB1019" s="1"/>
      <c r="AC1019" s="1"/>
      <c r="AD1019" s="1"/>
      <c r="AE1019" s="1"/>
    </row>
    <row r="1020" spans="1:31" ht="16.5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  <c r="V1020" s="1"/>
      <c r="W1020" s="1"/>
      <c r="X1020" s="1"/>
      <c r="Y1020" s="1"/>
      <c r="Z1020" s="1"/>
      <c r="AA1020" s="1"/>
      <c r="AB1020" s="1"/>
      <c r="AC1020" s="1"/>
      <c r="AD1020" s="1"/>
      <c r="AE1020" s="1"/>
    </row>
    <row r="1021" spans="1:31" ht="16.5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"/>
      <c r="U1021" s="1"/>
      <c r="V1021" s="1"/>
      <c r="W1021" s="1"/>
      <c r="X1021" s="1"/>
      <c r="Y1021" s="1"/>
      <c r="Z1021" s="1"/>
      <c r="AA1021" s="1"/>
      <c r="AB1021" s="1"/>
      <c r="AC1021" s="1"/>
      <c r="AD1021" s="1"/>
      <c r="AE1021" s="1"/>
    </row>
    <row r="1022" spans="1:31" ht="16.5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  <c r="S1022" s="1"/>
      <c r="T1022" s="1"/>
      <c r="U1022" s="1"/>
      <c r="V1022" s="1"/>
      <c r="W1022" s="1"/>
      <c r="X1022" s="1"/>
      <c r="Y1022" s="1"/>
      <c r="Z1022" s="1"/>
      <c r="AA1022" s="1"/>
      <c r="AB1022" s="1"/>
      <c r="AC1022" s="1"/>
      <c r="AD1022" s="1"/>
      <c r="AE1022" s="1"/>
    </row>
    <row r="1023" spans="1:31" ht="16.5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  <c r="S1023" s="1"/>
      <c r="T1023" s="1"/>
      <c r="U1023" s="1"/>
      <c r="V1023" s="1"/>
      <c r="W1023" s="1"/>
      <c r="X1023" s="1"/>
      <c r="Y1023" s="1"/>
      <c r="Z1023" s="1"/>
      <c r="AA1023" s="1"/>
      <c r="AB1023" s="1"/>
      <c r="AC1023" s="1"/>
      <c r="AD1023" s="1"/>
      <c r="AE1023" s="1"/>
    </row>
    <row r="1024" spans="1:31" ht="16.5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  <c r="S1024" s="1"/>
      <c r="T1024" s="1"/>
      <c r="U1024" s="1"/>
      <c r="V1024" s="1"/>
      <c r="W1024" s="1"/>
      <c r="X1024" s="1"/>
      <c r="Y1024" s="1"/>
      <c r="Z1024" s="1"/>
      <c r="AA1024" s="1"/>
      <c r="AB1024" s="1"/>
      <c r="AC1024" s="1"/>
      <c r="AD1024" s="1"/>
      <c r="AE1024" s="1"/>
    </row>
    <row r="1025" spans="1:31" ht="16.5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  <c r="S1025" s="1"/>
      <c r="T1025" s="1"/>
      <c r="U1025" s="1"/>
      <c r="V1025" s="1"/>
      <c r="W1025" s="1"/>
      <c r="X1025" s="1"/>
      <c r="Y1025" s="1"/>
      <c r="Z1025" s="1"/>
      <c r="AA1025" s="1"/>
      <c r="AB1025" s="1"/>
      <c r="AC1025" s="1"/>
      <c r="AD1025" s="1"/>
      <c r="AE1025" s="1"/>
    </row>
    <row r="1026" spans="1:31" ht="16.5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  <c r="S1026" s="1"/>
      <c r="T1026" s="1"/>
      <c r="U1026" s="1"/>
      <c r="V1026" s="1"/>
      <c r="W1026" s="1"/>
      <c r="X1026" s="1"/>
      <c r="Y1026" s="1"/>
      <c r="Z1026" s="1"/>
      <c r="AA1026" s="1"/>
      <c r="AB1026" s="1"/>
      <c r="AC1026" s="1"/>
      <c r="AD1026" s="1"/>
      <c r="AE1026" s="1"/>
    </row>
    <row r="1027" spans="1:31" ht="16.5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  <c r="S1027" s="1"/>
      <c r="T1027" s="1"/>
      <c r="U1027" s="1"/>
      <c r="V1027" s="1"/>
      <c r="W1027" s="1"/>
      <c r="X1027" s="1"/>
      <c r="Y1027" s="1"/>
      <c r="Z1027" s="1"/>
      <c r="AA1027" s="1"/>
      <c r="AB1027" s="1"/>
      <c r="AC1027" s="1"/>
      <c r="AD1027" s="1"/>
      <c r="AE1027" s="1"/>
    </row>
    <row r="1028" spans="1:31" ht="16.5">
      <c r="A1028" s="1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  <c r="S1028" s="1"/>
      <c r="T1028" s="1"/>
      <c r="U1028" s="1"/>
      <c r="V1028" s="1"/>
      <c r="W1028" s="1"/>
      <c r="X1028" s="1"/>
      <c r="Y1028" s="1"/>
      <c r="Z1028" s="1"/>
      <c r="AA1028" s="1"/>
      <c r="AB1028" s="1"/>
      <c r="AC1028" s="1"/>
      <c r="AD1028" s="1"/>
      <c r="AE1028" s="1"/>
    </row>
    <row r="1029" spans="1:31" ht="16.5">
      <c r="A1029" s="1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  <c r="S1029" s="1"/>
      <c r="T1029" s="1"/>
      <c r="U1029" s="1"/>
      <c r="V1029" s="1"/>
      <c r="W1029" s="1"/>
      <c r="X1029" s="1"/>
      <c r="Y1029" s="1"/>
      <c r="Z1029" s="1"/>
      <c r="AA1029" s="1"/>
      <c r="AB1029" s="1"/>
      <c r="AC1029" s="1"/>
      <c r="AD1029" s="1"/>
      <c r="AE1029" s="1"/>
    </row>
    <row r="1030" spans="1:31" ht="16.5">
      <c r="A1030" s="1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  <c r="S1030" s="1"/>
      <c r="T1030" s="1"/>
      <c r="U1030" s="1"/>
      <c r="V1030" s="1"/>
      <c r="W1030" s="1"/>
      <c r="X1030" s="1"/>
      <c r="Y1030" s="1"/>
      <c r="Z1030" s="1"/>
      <c r="AA1030" s="1"/>
      <c r="AB1030" s="1"/>
      <c r="AC1030" s="1"/>
      <c r="AD1030" s="1"/>
      <c r="AE1030" s="1"/>
    </row>
    <row r="1031" spans="1:31" ht="16.5">
      <c r="A1031" s="1"/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  <c r="S1031" s="1"/>
      <c r="T1031" s="1"/>
      <c r="U1031" s="1"/>
      <c r="V1031" s="1"/>
      <c r="W1031" s="1"/>
      <c r="X1031" s="1"/>
      <c r="Y1031" s="1"/>
      <c r="Z1031" s="1"/>
      <c r="AA1031" s="1"/>
      <c r="AB1031" s="1"/>
      <c r="AC1031" s="1"/>
      <c r="AD1031" s="1"/>
      <c r="AE1031" s="1"/>
    </row>
    <row r="1032" spans="1:31" ht="16.5">
      <c r="A1032" s="1"/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  <c r="S1032" s="1"/>
      <c r="T1032" s="1"/>
      <c r="U1032" s="1"/>
      <c r="V1032" s="1"/>
      <c r="W1032" s="1"/>
      <c r="X1032" s="1"/>
      <c r="Y1032" s="1"/>
      <c r="Z1032" s="1"/>
      <c r="AA1032" s="1"/>
      <c r="AB1032" s="1"/>
      <c r="AC1032" s="1"/>
      <c r="AD1032" s="1"/>
      <c r="AE1032" s="1"/>
    </row>
    <row r="1033" spans="1:31" ht="16.5">
      <c r="A1033" s="1"/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  <c r="S1033" s="1"/>
      <c r="T1033" s="1"/>
      <c r="U1033" s="1"/>
      <c r="V1033" s="1"/>
      <c r="W1033" s="1"/>
      <c r="X1033" s="1"/>
      <c r="Y1033" s="1"/>
      <c r="Z1033" s="1"/>
      <c r="AA1033" s="1"/>
      <c r="AB1033" s="1"/>
      <c r="AC1033" s="1"/>
      <c r="AD1033" s="1"/>
      <c r="AE1033" s="1"/>
    </row>
    <row r="1034" spans="1:31" ht="16.5">
      <c r="A1034" s="1"/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  <c r="S1034" s="1"/>
      <c r="T1034" s="1"/>
      <c r="U1034" s="1"/>
      <c r="V1034" s="1"/>
      <c r="W1034" s="1"/>
      <c r="X1034" s="1"/>
      <c r="Y1034" s="1"/>
      <c r="Z1034" s="1"/>
      <c r="AA1034" s="1"/>
      <c r="AB1034" s="1"/>
      <c r="AC1034" s="1"/>
      <c r="AD1034" s="1"/>
      <c r="AE1034" s="1"/>
    </row>
    <row r="1035" spans="1:31" ht="16.5">
      <c r="A1035" s="1"/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  <c r="S1035" s="1"/>
      <c r="T1035" s="1"/>
      <c r="U1035" s="1"/>
      <c r="V1035" s="1"/>
      <c r="W1035" s="1"/>
      <c r="X1035" s="1"/>
      <c r="Y1035" s="1"/>
      <c r="Z1035" s="1"/>
      <c r="AA1035" s="1"/>
      <c r="AB1035" s="1"/>
      <c r="AC1035" s="1"/>
      <c r="AD1035" s="1"/>
      <c r="AE1035" s="1"/>
    </row>
    <row r="1036" spans="1:31" ht="16.5">
      <c r="A1036" s="1"/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  <c r="S1036" s="1"/>
      <c r="T1036" s="1"/>
      <c r="U1036" s="1"/>
      <c r="V1036" s="1"/>
      <c r="W1036" s="1"/>
      <c r="X1036" s="1"/>
      <c r="Y1036" s="1"/>
      <c r="Z1036" s="1"/>
      <c r="AA1036" s="1"/>
      <c r="AB1036" s="1"/>
      <c r="AC1036" s="1"/>
      <c r="AD1036" s="1"/>
      <c r="AE1036" s="1"/>
    </row>
    <row r="1037" spans="1:31" ht="16.5">
      <c r="A1037" s="1"/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  <c r="S1037" s="1"/>
      <c r="T1037" s="1"/>
      <c r="U1037" s="1"/>
      <c r="V1037" s="1"/>
      <c r="W1037" s="1"/>
      <c r="X1037" s="1"/>
      <c r="Y1037" s="1"/>
      <c r="Z1037" s="1"/>
      <c r="AA1037" s="1"/>
      <c r="AB1037" s="1"/>
      <c r="AC1037" s="1"/>
      <c r="AD1037" s="1"/>
      <c r="AE1037" s="1"/>
    </row>
    <row r="1038" spans="1:31" ht="16.5">
      <c r="A1038" s="1"/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  <c r="S1038" s="1"/>
      <c r="T1038" s="1"/>
      <c r="U1038" s="1"/>
      <c r="V1038" s="1"/>
      <c r="W1038" s="1"/>
      <c r="X1038" s="1"/>
      <c r="Y1038" s="1"/>
      <c r="Z1038" s="1"/>
      <c r="AA1038" s="1"/>
      <c r="AB1038" s="1"/>
      <c r="AC1038" s="1"/>
      <c r="AD1038" s="1"/>
      <c r="AE1038" s="1"/>
    </row>
    <row r="1039" spans="1:31" ht="16.5">
      <c r="A1039" s="1"/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  <c r="S1039" s="1"/>
      <c r="T1039" s="1"/>
      <c r="U1039" s="1"/>
      <c r="V1039" s="1"/>
      <c r="W1039" s="1"/>
      <c r="X1039" s="1"/>
      <c r="Y1039" s="1"/>
      <c r="Z1039" s="1"/>
      <c r="AA1039" s="1"/>
      <c r="AB1039" s="1"/>
      <c r="AC1039" s="1"/>
      <c r="AD1039" s="1"/>
      <c r="AE1039" s="1"/>
    </row>
    <row r="1040" spans="1:31" ht="16.5">
      <c r="A1040" s="1"/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  <c r="S1040" s="1"/>
      <c r="T1040" s="1"/>
      <c r="U1040" s="1"/>
      <c r="V1040" s="1"/>
      <c r="W1040" s="1"/>
      <c r="X1040" s="1"/>
      <c r="Y1040" s="1"/>
      <c r="Z1040" s="1"/>
      <c r="AA1040" s="1"/>
      <c r="AB1040" s="1"/>
      <c r="AC1040" s="1"/>
      <c r="AD1040" s="1"/>
      <c r="AE1040" s="1"/>
    </row>
    <row r="1041" spans="1:31" ht="16.5">
      <c r="A1041" s="1"/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  <c r="S1041" s="1"/>
      <c r="T1041" s="1"/>
      <c r="U1041" s="1"/>
      <c r="V1041" s="1"/>
      <c r="W1041" s="1"/>
      <c r="X1041" s="1"/>
      <c r="Y1041" s="1"/>
      <c r="Z1041" s="1"/>
      <c r="AA1041" s="1"/>
      <c r="AB1041" s="1"/>
      <c r="AC1041" s="1"/>
      <c r="AD1041" s="1"/>
      <c r="AE1041" s="1"/>
    </row>
    <row r="1042" spans="1:31" ht="16.5">
      <c r="A1042" s="1"/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  <c r="S1042" s="1"/>
      <c r="T1042" s="1"/>
      <c r="U1042" s="1"/>
      <c r="V1042" s="1"/>
      <c r="W1042" s="1"/>
      <c r="X1042" s="1"/>
      <c r="Y1042" s="1"/>
      <c r="Z1042" s="1"/>
      <c r="AA1042" s="1"/>
      <c r="AB1042" s="1"/>
      <c r="AC1042" s="1"/>
      <c r="AD1042" s="1"/>
      <c r="AE1042" s="1"/>
    </row>
    <row r="1043" spans="1:31" ht="16.5">
      <c r="A1043" s="1"/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  <c r="S1043" s="1"/>
      <c r="T1043" s="1"/>
      <c r="U1043" s="1"/>
      <c r="V1043" s="1"/>
      <c r="W1043" s="1"/>
      <c r="X1043" s="1"/>
      <c r="Y1043" s="1"/>
      <c r="Z1043" s="1"/>
      <c r="AA1043" s="1"/>
      <c r="AB1043" s="1"/>
      <c r="AC1043" s="1"/>
      <c r="AD1043" s="1"/>
      <c r="AE1043" s="1"/>
    </row>
    <row r="1044" spans="1:31" ht="16.5">
      <c r="A1044" s="1"/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1"/>
      <c r="S1044" s="1"/>
      <c r="T1044" s="1"/>
      <c r="U1044" s="1"/>
      <c r="V1044" s="1"/>
      <c r="W1044" s="1"/>
      <c r="X1044" s="1"/>
      <c r="Y1044" s="1"/>
      <c r="Z1044" s="1"/>
      <c r="AA1044" s="1"/>
      <c r="AB1044" s="1"/>
      <c r="AC1044" s="1"/>
      <c r="AD1044" s="1"/>
      <c r="AE1044" s="1"/>
    </row>
    <row r="1045" spans="1:31" ht="16.5">
      <c r="A1045" s="1"/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1"/>
      <c r="S1045" s="1"/>
      <c r="T1045" s="1"/>
      <c r="U1045" s="1"/>
      <c r="V1045" s="1"/>
      <c r="W1045" s="1"/>
      <c r="X1045" s="1"/>
      <c r="Y1045" s="1"/>
      <c r="Z1045" s="1"/>
      <c r="AA1045" s="1"/>
      <c r="AB1045" s="1"/>
      <c r="AC1045" s="1"/>
      <c r="AD1045" s="1"/>
      <c r="AE1045" s="1"/>
    </row>
    <row r="1046" spans="1:31" ht="16.5">
      <c r="A1046" s="1"/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R1046" s="1"/>
      <c r="S1046" s="1"/>
      <c r="T1046" s="1"/>
      <c r="U1046" s="1"/>
      <c r="V1046" s="1"/>
      <c r="W1046" s="1"/>
      <c r="X1046" s="1"/>
      <c r="Y1046" s="1"/>
      <c r="Z1046" s="1"/>
      <c r="AA1046" s="1"/>
      <c r="AB1046" s="1"/>
      <c r="AC1046" s="1"/>
      <c r="AD1046" s="1"/>
      <c r="AE1046" s="1"/>
    </row>
    <row r="1047" spans="1:31" ht="16.5">
      <c r="A1047" s="1"/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R1047" s="1"/>
      <c r="S1047" s="1"/>
      <c r="T1047" s="1"/>
      <c r="U1047" s="1"/>
      <c r="V1047" s="1"/>
      <c r="W1047" s="1"/>
      <c r="X1047" s="1"/>
      <c r="Y1047" s="1"/>
      <c r="Z1047" s="1"/>
      <c r="AA1047" s="1"/>
      <c r="AB1047" s="1"/>
      <c r="AC1047" s="1"/>
      <c r="AD1047" s="1"/>
      <c r="AE1047" s="1"/>
    </row>
    <row r="1048" spans="1:31" ht="16.5">
      <c r="A1048" s="1"/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R1048" s="1"/>
      <c r="S1048" s="1"/>
      <c r="T1048" s="1"/>
      <c r="U1048" s="1"/>
      <c r="V1048" s="1"/>
      <c r="W1048" s="1"/>
      <c r="X1048" s="1"/>
      <c r="Y1048" s="1"/>
      <c r="Z1048" s="1"/>
      <c r="AA1048" s="1"/>
      <c r="AB1048" s="1"/>
      <c r="AC1048" s="1"/>
      <c r="AD1048" s="1"/>
      <c r="AE1048" s="1"/>
    </row>
    <row r="1049" spans="1:31" ht="16.5">
      <c r="A1049" s="1"/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R1049" s="1"/>
      <c r="S1049" s="1"/>
      <c r="T1049" s="1"/>
      <c r="U1049" s="1"/>
      <c r="V1049" s="1"/>
      <c r="W1049" s="1"/>
      <c r="X1049" s="1"/>
      <c r="Y1049" s="1"/>
      <c r="Z1049" s="1"/>
      <c r="AA1049" s="1"/>
      <c r="AB1049" s="1"/>
      <c r="AC1049" s="1"/>
      <c r="AD1049" s="1"/>
      <c r="AE1049" s="1"/>
    </row>
    <row r="1050" spans="1:31" ht="16.5">
      <c r="A1050" s="1"/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R1050" s="1"/>
      <c r="S1050" s="1"/>
      <c r="T1050" s="1"/>
      <c r="U1050" s="1"/>
      <c r="V1050" s="1"/>
      <c r="W1050" s="1"/>
      <c r="X1050" s="1"/>
      <c r="Y1050" s="1"/>
      <c r="Z1050" s="1"/>
      <c r="AA1050" s="1"/>
      <c r="AB1050" s="1"/>
      <c r="AC1050" s="1"/>
      <c r="AD1050" s="1"/>
      <c r="AE1050" s="1"/>
    </row>
    <row r="1051" spans="1:31" ht="16.5">
      <c r="A1051" s="1"/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"/>
      <c r="R1051" s="1"/>
      <c r="S1051" s="1"/>
      <c r="T1051" s="1"/>
      <c r="U1051" s="1"/>
      <c r="V1051" s="1"/>
      <c r="W1051" s="1"/>
      <c r="X1051" s="1"/>
      <c r="Y1051" s="1"/>
      <c r="Z1051" s="1"/>
      <c r="AA1051" s="1"/>
      <c r="AB1051" s="1"/>
      <c r="AC1051" s="1"/>
      <c r="AD1051" s="1"/>
      <c r="AE1051" s="1"/>
    </row>
    <row r="1052" spans="1:31" ht="16.5">
      <c r="A1052" s="1"/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1"/>
      <c r="R1052" s="1"/>
      <c r="S1052" s="1"/>
      <c r="T1052" s="1"/>
      <c r="U1052" s="1"/>
      <c r="V1052" s="1"/>
      <c r="W1052" s="1"/>
      <c r="X1052" s="1"/>
      <c r="Y1052" s="1"/>
      <c r="Z1052" s="1"/>
      <c r="AA1052" s="1"/>
      <c r="AB1052" s="1"/>
      <c r="AC1052" s="1"/>
      <c r="AD1052" s="1"/>
      <c r="AE1052" s="1"/>
    </row>
    <row r="1053" spans="1:31" ht="16.5">
      <c r="A1053" s="1"/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1"/>
      <c r="R1053" s="1"/>
      <c r="S1053" s="1"/>
      <c r="T1053" s="1"/>
      <c r="U1053" s="1"/>
      <c r="V1053" s="1"/>
      <c r="W1053" s="1"/>
      <c r="X1053" s="1"/>
      <c r="Y1053" s="1"/>
      <c r="Z1053" s="1"/>
      <c r="AA1053" s="1"/>
      <c r="AB1053" s="1"/>
      <c r="AC1053" s="1"/>
      <c r="AD1053" s="1"/>
      <c r="AE1053" s="1"/>
    </row>
    <row r="1054" spans="1:31" ht="16.5">
      <c r="A1054" s="1"/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1"/>
      <c r="R1054" s="1"/>
      <c r="S1054" s="1"/>
      <c r="T1054" s="1"/>
      <c r="U1054" s="1"/>
      <c r="V1054" s="1"/>
      <c r="W1054" s="1"/>
      <c r="X1054" s="1"/>
      <c r="Y1054" s="1"/>
      <c r="Z1054" s="1"/>
      <c r="AA1054" s="1"/>
      <c r="AB1054" s="1"/>
      <c r="AC1054" s="1"/>
      <c r="AD1054" s="1"/>
      <c r="AE1054" s="1"/>
    </row>
    <row r="1055" spans="1:31" ht="16.5">
      <c r="A1055" s="1"/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1"/>
      <c r="R1055" s="1"/>
      <c r="S1055" s="1"/>
      <c r="T1055" s="1"/>
      <c r="U1055" s="1"/>
      <c r="V1055" s="1"/>
      <c r="W1055" s="1"/>
      <c r="X1055" s="1"/>
      <c r="Y1055" s="1"/>
      <c r="Z1055" s="1"/>
      <c r="AA1055" s="1"/>
      <c r="AB1055" s="1"/>
      <c r="AC1055" s="1"/>
      <c r="AD1055" s="1"/>
      <c r="AE1055" s="1"/>
    </row>
    <row r="1056" spans="1:31" ht="16.5">
      <c r="A1056" s="1"/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1"/>
      <c r="R1056" s="1"/>
      <c r="S1056" s="1"/>
      <c r="T1056" s="1"/>
      <c r="U1056" s="1"/>
      <c r="V1056" s="1"/>
      <c r="W1056" s="1"/>
      <c r="X1056" s="1"/>
      <c r="Y1056" s="1"/>
      <c r="Z1056" s="1"/>
      <c r="AA1056" s="1"/>
      <c r="AB1056" s="1"/>
      <c r="AC1056" s="1"/>
      <c r="AD1056" s="1"/>
      <c r="AE1056" s="1"/>
    </row>
    <row r="1057" spans="1:31" ht="16.5">
      <c r="A1057" s="1"/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"/>
      <c r="R1057" s="1"/>
      <c r="S1057" s="1"/>
      <c r="T1057" s="1"/>
      <c r="U1057" s="1"/>
      <c r="V1057" s="1"/>
      <c r="W1057" s="1"/>
      <c r="X1057" s="1"/>
      <c r="Y1057" s="1"/>
      <c r="Z1057" s="1"/>
      <c r="AA1057" s="1"/>
      <c r="AB1057" s="1"/>
      <c r="AC1057" s="1"/>
      <c r="AD1057" s="1"/>
      <c r="AE1057" s="1"/>
    </row>
    <row r="1058" spans="1:31" ht="16.5">
      <c r="A1058" s="1"/>
      <c r="B1058" s="1"/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1"/>
      <c r="R1058" s="1"/>
      <c r="S1058" s="1"/>
      <c r="T1058" s="1"/>
      <c r="U1058" s="1"/>
      <c r="V1058" s="1"/>
      <c r="W1058" s="1"/>
      <c r="X1058" s="1"/>
      <c r="Y1058" s="1"/>
      <c r="Z1058" s="1"/>
      <c r="AA1058" s="1"/>
      <c r="AB1058" s="1"/>
      <c r="AC1058" s="1"/>
      <c r="AD1058" s="1"/>
      <c r="AE1058" s="1"/>
    </row>
    <row r="1059" spans="1:31" ht="16.5">
      <c r="A1059" s="1"/>
      <c r="B1059" s="1"/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  <c r="Q1059" s="1"/>
      <c r="R1059" s="1"/>
      <c r="S1059" s="1"/>
      <c r="T1059" s="1"/>
      <c r="U1059" s="1"/>
      <c r="V1059" s="1"/>
      <c r="W1059" s="1"/>
      <c r="X1059" s="1"/>
      <c r="Y1059" s="1"/>
      <c r="Z1059" s="1"/>
      <c r="AA1059" s="1"/>
      <c r="AB1059" s="1"/>
      <c r="AC1059" s="1"/>
      <c r="AD1059" s="1"/>
      <c r="AE1059" s="1"/>
    </row>
    <row r="1060" spans="1:31" ht="16.5">
      <c r="A1060" s="1"/>
      <c r="B1060" s="1"/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/>
      <c r="Q1060" s="1"/>
      <c r="R1060" s="1"/>
      <c r="S1060" s="1"/>
      <c r="T1060" s="1"/>
      <c r="U1060" s="1"/>
      <c r="V1060" s="1"/>
      <c r="W1060" s="1"/>
      <c r="X1060" s="1"/>
      <c r="Y1060" s="1"/>
      <c r="Z1060" s="1"/>
      <c r="AA1060" s="1"/>
      <c r="AB1060" s="1"/>
      <c r="AC1060" s="1"/>
      <c r="AD1060" s="1"/>
      <c r="AE1060" s="1"/>
    </row>
    <row r="1061" spans="1:31" ht="16.5">
      <c r="A1061" s="1"/>
      <c r="B1061" s="1"/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/>
      <c r="Q1061" s="1"/>
      <c r="R1061" s="1"/>
      <c r="S1061" s="1"/>
      <c r="T1061" s="1"/>
      <c r="U1061" s="1"/>
      <c r="V1061" s="1"/>
      <c r="W1061" s="1"/>
      <c r="X1061" s="1"/>
      <c r="Y1061" s="1"/>
      <c r="Z1061" s="1"/>
      <c r="AA1061" s="1"/>
      <c r="AB1061" s="1"/>
      <c r="AC1061" s="1"/>
      <c r="AD1061" s="1"/>
      <c r="AE1061" s="1"/>
    </row>
    <row r="1062" spans="1:31" ht="16.5">
      <c r="A1062" s="1"/>
      <c r="B1062" s="1"/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/>
      <c r="Q1062" s="1"/>
      <c r="R1062" s="1"/>
      <c r="S1062" s="1"/>
      <c r="T1062" s="1"/>
      <c r="U1062" s="1"/>
      <c r="V1062" s="1"/>
      <c r="W1062" s="1"/>
      <c r="X1062" s="1"/>
      <c r="Y1062" s="1"/>
      <c r="Z1062" s="1"/>
      <c r="AA1062" s="1"/>
      <c r="AB1062" s="1"/>
      <c r="AC1062" s="1"/>
      <c r="AD1062" s="1"/>
      <c r="AE1062" s="1"/>
    </row>
    <row r="1063" spans="1:31" ht="16.5">
      <c r="A1063" s="1"/>
      <c r="B1063" s="1"/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/>
      <c r="Q1063" s="1"/>
      <c r="R1063" s="1"/>
      <c r="S1063" s="1"/>
      <c r="T1063" s="1"/>
      <c r="U1063" s="1"/>
      <c r="V1063" s="1"/>
      <c r="W1063" s="1"/>
      <c r="X1063" s="1"/>
      <c r="Y1063" s="1"/>
      <c r="Z1063" s="1"/>
      <c r="AA1063" s="1"/>
      <c r="AB1063" s="1"/>
      <c r="AC1063" s="1"/>
      <c r="AD1063" s="1"/>
      <c r="AE1063" s="1"/>
    </row>
    <row r="1064" spans="1:31" ht="16.5">
      <c r="A1064" s="1"/>
      <c r="B1064" s="1"/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/>
      <c r="Q1064" s="1"/>
      <c r="R1064" s="1"/>
      <c r="S1064" s="1"/>
      <c r="T1064" s="1"/>
      <c r="U1064" s="1"/>
      <c r="V1064" s="1"/>
      <c r="W1064" s="1"/>
      <c r="X1064" s="1"/>
      <c r="Y1064" s="1"/>
      <c r="Z1064" s="1"/>
      <c r="AA1064" s="1"/>
      <c r="AB1064" s="1"/>
      <c r="AC1064" s="1"/>
      <c r="AD1064" s="1"/>
      <c r="AE1064" s="1"/>
    </row>
    <row r="1065" spans="1:31" ht="16.5">
      <c r="A1065" s="1"/>
      <c r="B1065" s="1"/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  <c r="Q1065" s="1"/>
      <c r="R1065" s="1"/>
      <c r="S1065" s="1"/>
      <c r="T1065" s="1"/>
      <c r="U1065" s="1"/>
      <c r="V1065" s="1"/>
      <c r="W1065" s="1"/>
      <c r="X1065" s="1"/>
      <c r="Y1065" s="1"/>
      <c r="Z1065" s="1"/>
      <c r="AA1065" s="1"/>
      <c r="AB1065" s="1"/>
      <c r="AC1065" s="1"/>
      <c r="AD1065" s="1"/>
      <c r="AE1065" s="1"/>
    </row>
    <row r="1066" spans="1:31" ht="16.5">
      <c r="A1066" s="1"/>
      <c r="B1066" s="1"/>
      <c r="C1066" s="1"/>
      <c r="D1066" s="1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1"/>
      <c r="Q1066" s="1"/>
      <c r="R1066" s="1"/>
      <c r="S1066" s="1"/>
      <c r="T1066" s="1"/>
      <c r="U1066" s="1"/>
      <c r="V1066" s="1"/>
      <c r="W1066" s="1"/>
      <c r="X1066" s="1"/>
      <c r="Y1066" s="1"/>
      <c r="Z1066" s="1"/>
      <c r="AA1066" s="1"/>
      <c r="AB1066" s="1"/>
      <c r="AC1066" s="1"/>
      <c r="AD1066" s="1"/>
      <c r="AE1066" s="1"/>
    </row>
    <row r="1067" spans="1:31" ht="16.5">
      <c r="A1067" s="1"/>
      <c r="B1067" s="1"/>
      <c r="C1067" s="1"/>
      <c r="D1067" s="1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1"/>
      <c r="Q1067" s="1"/>
      <c r="R1067" s="1"/>
      <c r="S1067" s="1"/>
      <c r="T1067" s="1"/>
      <c r="U1067" s="1"/>
      <c r="V1067" s="1"/>
      <c r="W1067" s="1"/>
      <c r="X1067" s="1"/>
      <c r="Y1067" s="1"/>
      <c r="Z1067" s="1"/>
      <c r="AA1067" s="1"/>
      <c r="AB1067" s="1"/>
      <c r="AC1067" s="1"/>
      <c r="AD1067" s="1"/>
      <c r="AE1067" s="1"/>
    </row>
    <row r="1068" spans="1:31" ht="16.5">
      <c r="A1068" s="1"/>
      <c r="B1068" s="1"/>
      <c r="C1068" s="1"/>
      <c r="D1068" s="1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1"/>
      <c r="Q1068" s="1"/>
      <c r="R1068" s="1"/>
      <c r="S1068" s="1"/>
      <c r="T1068" s="1"/>
      <c r="U1068" s="1"/>
      <c r="V1068" s="1"/>
      <c r="W1068" s="1"/>
      <c r="X1068" s="1"/>
      <c r="Y1068" s="1"/>
      <c r="Z1068" s="1"/>
      <c r="AA1068" s="1"/>
      <c r="AB1068" s="1"/>
      <c r="AC1068" s="1"/>
      <c r="AD1068" s="1"/>
      <c r="AE1068" s="1"/>
    </row>
    <row r="1069" spans="1:31" ht="16.5">
      <c r="A1069" s="1"/>
      <c r="B1069" s="1"/>
      <c r="C1069" s="1"/>
      <c r="D1069" s="1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1"/>
      <c r="Q1069" s="1"/>
      <c r="R1069" s="1"/>
      <c r="S1069" s="1"/>
      <c r="T1069" s="1"/>
      <c r="U1069" s="1"/>
      <c r="V1069" s="1"/>
      <c r="W1069" s="1"/>
      <c r="X1069" s="1"/>
      <c r="Y1069" s="1"/>
      <c r="Z1069" s="1"/>
      <c r="AA1069" s="1"/>
      <c r="AB1069" s="1"/>
      <c r="AC1069" s="1"/>
      <c r="AD1069" s="1"/>
      <c r="AE1069" s="1"/>
    </row>
    <row r="1070" spans="1:31" ht="16.5">
      <c r="A1070" s="1"/>
      <c r="B1070" s="1"/>
      <c r="C1070" s="1"/>
      <c r="D1070" s="1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1"/>
      <c r="Q1070" s="1"/>
      <c r="R1070" s="1"/>
      <c r="S1070" s="1"/>
      <c r="T1070" s="1"/>
      <c r="U1070" s="1"/>
      <c r="V1070" s="1"/>
      <c r="W1070" s="1"/>
      <c r="X1070" s="1"/>
      <c r="Y1070" s="1"/>
      <c r="Z1070" s="1"/>
      <c r="AA1070" s="1"/>
      <c r="AB1070" s="1"/>
      <c r="AC1070" s="1"/>
      <c r="AD1070" s="1"/>
      <c r="AE1070" s="1"/>
    </row>
    <row r="1071" spans="1:31" ht="16.5">
      <c r="A1071" s="1"/>
      <c r="B1071" s="1"/>
      <c r="C1071" s="1"/>
      <c r="D1071" s="1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1"/>
      <c r="Q1071" s="1"/>
      <c r="R1071" s="1"/>
      <c r="S1071" s="1"/>
      <c r="T1071" s="1"/>
      <c r="U1071" s="1"/>
      <c r="V1071" s="1"/>
      <c r="W1071" s="1"/>
      <c r="X1071" s="1"/>
      <c r="Y1071" s="1"/>
      <c r="Z1071" s="1"/>
      <c r="AA1071" s="1"/>
      <c r="AB1071" s="1"/>
      <c r="AC1071" s="1"/>
      <c r="AD1071" s="1"/>
      <c r="AE1071" s="1"/>
    </row>
    <row r="1072" spans="1:31" ht="16.5">
      <c r="A1072" s="1"/>
      <c r="B1072" s="1"/>
      <c r="C1072" s="1"/>
      <c r="D1072" s="1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1"/>
      <c r="Q1072" s="1"/>
      <c r="R1072" s="1"/>
      <c r="S1072" s="1"/>
      <c r="T1072" s="1"/>
      <c r="U1072" s="1"/>
      <c r="V1072" s="1"/>
      <c r="W1072" s="1"/>
      <c r="X1072" s="1"/>
      <c r="Y1072" s="1"/>
      <c r="Z1072" s="1"/>
      <c r="AA1072" s="1"/>
      <c r="AB1072" s="1"/>
      <c r="AC1072" s="1"/>
      <c r="AD1072" s="1"/>
      <c r="AE1072" s="1"/>
    </row>
    <row r="1073" spans="1:31" ht="16.5">
      <c r="A1073" s="1"/>
      <c r="B1073" s="1"/>
      <c r="C1073" s="1"/>
      <c r="D1073" s="1"/>
      <c r="E1073" s="1"/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1"/>
      <c r="Q1073" s="1"/>
      <c r="R1073" s="1"/>
      <c r="S1073" s="1"/>
      <c r="T1073" s="1"/>
      <c r="U1073" s="1"/>
      <c r="V1073" s="1"/>
      <c r="W1073" s="1"/>
      <c r="X1073" s="1"/>
      <c r="Y1073" s="1"/>
      <c r="Z1073" s="1"/>
      <c r="AA1073" s="1"/>
      <c r="AB1073" s="1"/>
      <c r="AC1073" s="1"/>
      <c r="AD1073" s="1"/>
      <c r="AE1073" s="1"/>
    </row>
    <row r="1074" spans="1:31" ht="16.5">
      <c r="A1074" s="1"/>
      <c r="B1074" s="1"/>
      <c r="C1074" s="1"/>
      <c r="D1074" s="1"/>
      <c r="E1074" s="1"/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1"/>
      <c r="Q1074" s="1"/>
      <c r="R1074" s="1"/>
      <c r="S1074" s="1"/>
      <c r="T1074" s="1"/>
      <c r="U1074" s="1"/>
      <c r="V1074" s="1"/>
      <c r="W1074" s="1"/>
      <c r="X1074" s="1"/>
      <c r="Y1074" s="1"/>
      <c r="Z1074" s="1"/>
      <c r="AA1074" s="1"/>
      <c r="AB1074" s="1"/>
      <c r="AC1074" s="1"/>
      <c r="AD1074" s="1"/>
      <c r="AE1074" s="1"/>
    </row>
    <row r="1075" spans="1:31" ht="16.5">
      <c r="A1075" s="1"/>
      <c r="B1075" s="1"/>
      <c r="C1075" s="1"/>
      <c r="D1075" s="1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1"/>
      <c r="Q1075" s="1"/>
      <c r="R1075" s="1"/>
      <c r="S1075" s="1"/>
      <c r="T1075" s="1"/>
      <c r="U1075" s="1"/>
      <c r="V1075" s="1"/>
      <c r="W1075" s="1"/>
      <c r="X1075" s="1"/>
      <c r="Y1075" s="1"/>
      <c r="Z1075" s="1"/>
      <c r="AA1075" s="1"/>
      <c r="AB1075" s="1"/>
      <c r="AC1075" s="1"/>
      <c r="AD1075" s="1"/>
      <c r="AE1075" s="1"/>
    </row>
    <row r="1076" spans="1:31" ht="16.5">
      <c r="A1076" s="1"/>
      <c r="B1076" s="1"/>
      <c r="C1076" s="1"/>
      <c r="D1076" s="1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1"/>
      <c r="Q1076" s="1"/>
      <c r="R1076" s="1"/>
      <c r="S1076" s="1"/>
      <c r="T1076" s="1"/>
      <c r="U1076" s="1"/>
      <c r="V1076" s="1"/>
      <c r="W1076" s="1"/>
      <c r="X1076" s="1"/>
      <c r="Y1076" s="1"/>
      <c r="Z1076" s="1"/>
      <c r="AA1076" s="1"/>
      <c r="AB1076" s="1"/>
      <c r="AC1076" s="1"/>
      <c r="AD1076" s="1"/>
      <c r="AE1076" s="1"/>
    </row>
    <row r="1077" spans="1:31" ht="16.5">
      <c r="A1077" s="1"/>
      <c r="B1077" s="1"/>
      <c r="C1077" s="1"/>
      <c r="D1077" s="1"/>
      <c r="E1077" s="1"/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1"/>
      <c r="Q1077" s="1"/>
      <c r="R1077" s="1"/>
      <c r="S1077" s="1"/>
      <c r="T1077" s="1"/>
      <c r="U1077" s="1"/>
      <c r="V1077" s="1"/>
      <c r="W1077" s="1"/>
      <c r="X1077" s="1"/>
      <c r="Y1077" s="1"/>
      <c r="Z1077" s="1"/>
      <c r="AA1077" s="1"/>
      <c r="AB1077" s="1"/>
      <c r="AC1077" s="1"/>
      <c r="AD1077" s="1"/>
      <c r="AE1077" s="1"/>
    </row>
    <row r="1078" spans="1:31" ht="16.5">
      <c r="A1078" s="1"/>
      <c r="B1078" s="1"/>
      <c r="C1078" s="1"/>
      <c r="D1078" s="1"/>
      <c r="E1078" s="1"/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1"/>
      <c r="Q1078" s="1"/>
      <c r="R1078" s="1"/>
      <c r="S1078" s="1"/>
      <c r="T1078" s="1"/>
      <c r="U1078" s="1"/>
      <c r="V1078" s="1"/>
      <c r="W1078" s="1"/>
      <c r="X1078" s="1"/>
      <c r="Y1078" s="1"/>
      <c r="Z1078" s="1"/>
      <c r="AA1078" s="1"/>
      <c r="AB1078" s="1"/>
      <c r="AC1078" s="1"/>
      <c r="AD1078" s="1"/>
      <c r="AE1078" s="1"/>
    </row>
    <row r="1079" spans="1:31" ht="16.5">
      <c r="A1079" s="1"/>
      <c r="B1079" s="1"/>
      <c r="C1079" s="1"/>
      <c r="D1079" s="1"/>
      <c r="E1079" s="1"/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1"/>
      <c r="Q1079" s="1"/>
      <c r="R1079" s="1"/>
      <c r="S1079" s="1"/>
      <c r="T1079" s="1"/>
      <c r="U1079" s="1"/>
      <c r="V1079" s="1"/>
      <c r="W1079" s="1"/>
      <c r="X1079" s="1"/>
      <c r="Y1079" s="1"/>
      <c r="Z1079" s="1"/>
      <c r="AA1079" s="1"/>
      <c r="AB1079" s="1"/>
      <c r="AC1079" s="1"/>
      <c r="AD1079" s="1"/>
      <c r="AE1079" s="1"/>
    </row>
    <row r="1080" spans="1:31" ht="16.5">
      <c r="A1080" s="1"/>
      <c r="B1080" s="1"/>
      <c r="C1080" s="1"/>
      <c r="D1080" s="1"/>
      <c r="E1080" s="1"/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1"/>
      <c r="Q1080" s="1"/>
      <c r="R1080" s="1"/>
      <c r="S1080" s="1"/>
      <c r="T1080" s="1"/>
      <c r="U1080" s="1"/>
      <c r="V1080" s="1"/>
      <c r="W1080" s="1"/>
      <c r="X1080" s="1"/>
      <c r="Y1080" s="1"/>
      <c r="Z1080" s="1"/>
      <c r="AA1080" s="1"/>
      <c r="AB1080" s="1"/>
      <c r="AC1080" s="1"/>
      <c r="AD1080" s="1"/>
      <c r="AE1080" s="1"/>
    </row>
    <row r="1081" spans="1:31" ht="16.5">
      <c r="A1081" s="1"/>
      <c r="B1081" s="1"/>
      <c r="C1081" s="1"/>
      <c r="D1081" s="1"/>
      <c r="E1081" s="1"/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1"/>
      <c r="Q1081" s="1"/>
      <c r="R1081" s="1"/>
      <c r="S1081" s="1"/>
      <c r="T1081" s="1"/>
      <c r="U1081" s="1"/>
      <c r="V1081" s="1"/>
      <c r="W1081" s="1"/>
      <c r="X1081" s="1"/>
      <c r="Y1081" s="1"/>
      <c r="Z1081" s="1"/>
      <c r="AA1081" s="1"/>
      <c r="AB1081" s="1"/>
      <c r="AC1081" s="1"/>
      <c r="AD1081" s="1"/>
      <c r="AE1081" s="1"/>
    </row>
    <row r="1082" spans="1:31" ht="16.5">
      <c r="A1082" s="1"/>
      <c r="B1082" s="1"/>
      <c r="C1082" s="1"/>
      <c r="D1082" s="1"/>
      <c r="E1082" s="1"/>
      <c r="F1082" s="1"/>
      <c r="G1082" s="1"/>
      <c r="H1082" s="1"/>
      <c r="I1082" s="1"/>
      <c r="J1082" s="1"/>
      <c r="K1082" s="1"/>
      <c r="L1082" s="1"/>
      <c r="M1082" s="1"/>
      <c r="N1082" s="1"/>
      <c r="O1082" s="1"/>
      <c r="P1082" s="1"/>
      <c r="Q1082" s="1"/>
      <c r="R1082" s="1"/>
      <c r="S1082" s="1"/>
      <c r="T1082" s="1"/>
      <c r="U1082" s="1"/>
      <c r="V1082" s="1"/>
      <c r="W1082" s="1"/>
      <c r="X1082" s="1"/>
      <c r="Y1082" s="1"/>
      <c r="Z1082" s="1"/>
      <c r="AA1082" s="1"/>
      <c r="AB1082" s="1"/>
      <c r="AC1082" s="1"/>
      <c r="AD1082" s="1"/>
      <c r="AE1082" s="1"/>
    </row>
    <row r="1083" spans="1:31" ht="16.5">
      <c r="A1083" s="1"/>
      <c r="B1083" s="1"/>
      <c r="C1083" s="1"/>
      <c r="D1083" s="1"/>
      <c r="E1083" s="1"/>
      <c r="F1083" s="1"/>
      <c r="G1083" s="1"/>
      <c r="H1083" s="1"/>
      <c r="I1083" s="1"/>
      <c r="J1083" s="1"/>
      <c r="K1083" s="1"/>
      <c r="L1083" s="1"/>
      <c r="M1083" s="1"/>
      <c r="N1083" s="1"/>
      <c r="O1083" s="1"/>
      <c r="P1083" s="1"/>
      <c r="Q1083" s="1"/>
      <c r="R1083" s="1"/>
      <c r="S1083" s="1"/>
      <c r="T1083" s="1"/>
      <c r="U1083" s="1"/>
      <c r="V1083" s="1"/>
      <c r="W1083" s="1"/>
      <c r="X1083" s="1"/>
      <c r="Y1083" s="1"/>
      <c r="Z1083" s="1"/>
      <c r="AA1083" s="1"/>
      <c r="AB1083" s="1"/>
      <c r="AC1083" s="1"/>
      <c r="AD1083" s="1"/>
      <c r="AE1083" s="1"/>
    </row>
    <row r="1084" spans="1:31" ht="16.5">
      <c r="A1084" s="1"/>
      <c r="B1084" s="1"/>
      <c r="C1084" s="1"/>
      <c r="D1084" s="1"/>
      <c r="E1084" s="1"/>
      <c r="F1084" s="1"/>
      <c r="G1084" s="1"/>
      <c r="H1084" s="1"/>
      <c r="I1084" s="1"/>
      <c r="J1084" s="1"/>
      <c r="K1084" s="1"/>
      <c r="L1084" s="1"/>
      <c r="M1084" s="1"/>
      <c r="N1084" s="1"/>
      <c r="O1084" s="1"/>
      <c r="P1084" s="1"/>
      <c r="Q1084" s="1"/>
      <c r="R1084" s="1"/>
      <c r="S1084" s="1"/>
      <c r="T1084" s="1"/>
      <c r="U1084" s="1"/>
      <c r="V1084" s="1"/>
      <c r="W1084" s="1"/>
      <c r="X1084" s="1"/>
      <c r="Y1084" s="1"/>
      <c r="Z1084" s="1"/>
      <c r="AA1084" s="1"/>
      <c r="AB1084" s="1"/>
      <c r="AC1084" s="1"/>
      <c r="AD1084" s="1"/>
      <c r="AE1084" s="1"/>
    </row>
    <row r="1085" spans="1:31" ht="16.5">
      <c r="A1085" s="1"/>
      <c r="B1085" s="1"/>
      <c r="C1085" s="1"/>
      <c r="D1085" s="1"/>
      <c r="E1085" s="1"/>
      <c r="F1085" s="1"/>
      <c r="G1085" s="1"/>
      <c r="H1085" s="1"/>
      <c r="I1085" s="1"/>
      <c r="J1085" s="1"/>
      <c r="K1085" s="1"/>
      <c r="L1085" s="1"/>
      <c r="M1085" s="1"/>
      <c r="N1085" s="1"/>
      <c r="O1085" s="1"/>
      <c r="P1085" s="1"/>
      <c r="Q1085" s="1"/>
      <c r="R1085" s="1"/>
      <c r="S1085" s="1"/>
      <c r="T1085" s="1"/>
      <c r="U1085" s="1"/>
      <c r="V1085" s="1"/>
      <c r="W1085" s="1"/>
      <c r="X1085" s="1"/>
      <c r="Y1085" s="1"/>
      <c r="Z1085" s="1"/>
      <c r="AA1085" s="1"/>
      <c r="AB1085" s="1"/>
      <c r="AC1085" s="1"/>
      <c r="AD1085" s="1"/>
      <c r="AE1085" s="1"/>
    </row>
    <row r="1086" spans="1:31" ht="16.5">
      <c r="A1086" s="1"/>
      <c r="B1086" s="1"/>
      <c r="C1086" s="1"/>
      <c r="D1086" s="1"/>
      <c r="E1086" s="1"/>
      <c r="F1086" s="1"/>
      <c r="G1086" s="1"/>
      <c r="H1086" s="1"/>
      <c r="I1086" s="1"/>
      <c r="J1086" s="1"/>
      <c r="K1086" s="1"/>
      <c r="L1086" s="1"/>
      <c r="M1086" s="1"/>
      <c r="N1086" s="1"/>
      <c r="O1086" s="1"/>
      <c r="P1086" s="1"/>
      <c r="Q1086" s="1"/>
      <c r="R1086" s="1"/>
      <c r="S1086" s="1"/>
      <c r="T1086" s="1"/>
      <c r="U1086" s="1"/>
      <c r="V1086" s="1"/>
      <c r="W1086" s="1"/>
      <c r="X1086" s="1"/>
      <c r="Y1086" s="1"/>
      <c r="Z1086" s="1"/>
      <c r="AA1086" s="1"/>
      <c r="AB1086" s="1"/>
      <c r="AC1086" s="1"/>
      <c r="AD1086" s="1"/>
      <c r="AE1086" s="1"/>
    </row>
    <row r="1087" spans="1:31" ht="16.5">
      <c r="A1087" s="1"/>
      <c r="B1087" s="1"/>
      <c r="C1087" s="1"/>
      <c r="D1087" s="1"/>
      <c r="E1087" s="1"/>
      <c r="F1087" s="1"/>
      <c r="G1087" s="1"/>
      <c r="H1087" s="1"/>
      <c r="I1087" s="1"/>
      <c r="J1087" s="1"/>
      <c r="K1087" s="1"/>
      <c r="L1087" s="1"/>
      <c r="M1087" s="1"/>
      <c r="N1087" s="1"/>
      <c r="O1087" s="1"/>
      <c r="P1087" s="1"/>
      <c r="Q1087" s="1"/>
      <c r="R1087" s="1"/>
      <c r="S1087" s="1"/>
      <c r="T1087" s="1"/>
      <c r="U1087" s="1"/>
      <c r="V1087" s="1"/>
      <c r="W1087" s="1"/>
      <c r="X1087" s="1"/>
      <c r="Y1087" s="1"/>
      <c r="Z1087" s="1"/>
      <c r="AA1087" s="1"/>
      <c r="AB1087" s="1"/>
      <c r="AC1087" s="1"/>
      <c r="AD1087" s="1"/>
      <c r="AE1087" s="1"/>
    </row>
    <row r="1088" spans="1:31" ht="16.5">
      <c r="A1088" s="1"/>
      <c r="B1088" s="1"/>
      <c r="C1088" s="1"/>
      <c r="D1088" s="1"/>
      <c r="E1088" s="1"/>
      <c r="F1088" s="1"/>
      <c r="G1088" s="1"/>
      <c r="H1088" s="1"/>
      <c r="I1088" s="1"/>
      <c r="J1088" s="1"/>
      <c r="K1088" s="1"/>
      <c r="L1088" s="1"/>
      <c r="M1088" s="1"/>
      <c r="N1088" s="1"/>
      <c r="O1088" s="1"/>
      <c r="P1088" s="1"/>
      <c r="Q1088" s="1"/>
      <c r="R1088" s="1"/>
      <c r="S1088" s="1"/>
      <c r="T1088" s="1"/>
      <c r="U1088" s="1"/>
      <c r="V1088" s="1"/>
      <c r="W1088" s="1"/>
      <c r="X1088" s="1"/>
      <c r="Y1088" s="1"/>
      <c r="Z1088" s="1"/>
      <c r="AA1088" s="1"/>
      <c r="AB1088" s="1"/>
      <c r="AC1088" s="1"/>
      <c r="AD1088" s="1"/>
      <c r="AE1088" s="1"/>
    </row>
    <row r="1089" spans="1:31" ht="16.5">
      <c r="A1089" s="1"/>
      <c r="B1089" s="1"/>
      <c r="C1089" s="1"/>
      <c r="D1089" s="1"/>
      <c r="E1089" s="1"/>
      <c r="F1089" s="1"/>
      <c r="G1089" s="1"/>
      <c r="H1089" s="1"/>
      <c r="I1089" s="1"/>
      <c r="J1089" s="1"/>
      <c r="K1089" s="1"/>
      <c r="L1089" s="1"/>
      <c r="M1089" s="1"/>
      <c r="N1089" s="1"/>
      <c r="O1089" s="1"/>
      <c r="P1089" s="1"/>
      <c r="Q1089" s="1"/>
      <c r="R1089" s="1"/>
      <c r="S1089" s="1"/>
      <c r="T1089" s="1"/>
      <c r="U1089" s="1"/>
      <c r="V1089" s="1"/>
      <c r="W1089" s="1"/>
      <c r="X1089" s="1"/>
      <c r="Y1089" s="1"/>
      <c r="Z1089" s="1"/>
      <c r="AA1089" s="1"/>
      <c r="AB1089" s="1"/>
      <c r="AC1089" s="1"/>
      <c r="AD1089" s="1"/>
      <c r="AE1089" s="1"/>
    </row>
    <row r="1090" spans="1:31" ht="16.5">
      <c r="A1090" s="1"/>
      <c r="B1090" s="1"/>
      <c r="C1090" s="1"/>
      <c r="D1090" s="1"/>
      <c r="E1090" s="1"/>
      <c r="F1090" s="1"/>
      <c r="G1090" s="1"/>
      <c r="H1090" s="1"/>
      <c r="I1090" s="1"/>
      <c r="J1090" s="1"/>
      <c r="K1090" s="1"/>
      <c r="L1090" s="1"/>
      <c r="M1090" s="1"/>
      <c r="N1090" s="1"/>
      <c r="O1090" s="1"/>
      <c r="P1090" s="1"/>
      <c r="Q1090" s="1"/>
      <c r="R1090" s="1"/>
      <c r="S1090" s="1"/>
      <c r="T1090" s="1"/>
      <c r="U1090" s="1"/>
      <c r="V1090" s="1"/>
      <c r="W1090" s="1"/>
      <c r="X1090" s="1"/>
      <c r="Y1090" s="1"/>
      <c r="Z1090" s="1"/>
      <c r="AA1090" s="1"/>
      <c r="AB1090" s="1"/>
      <c r="AC1090" s="1"/>
      <c r="AD1090" s="1"/>
      <c r="AE1090" s="1"/>
    </row>
    <row r="1091" spans="1:31" ht="16.5">
      <c r="A1091" s="1"/>
      <c r="B1091" s="1"/>
      <c r="C1091" s="1"/>
      <c r="D1091" s="1"/>
      <c r="E1091" s="1"/>
      <c r="F1091" s="1"/>
      <c r="G1091" s="1"/>
      <c r="H1091" s="1"/>
      <c r="I1091" s="1"/>
      <c r="J1091" s="1"/>
      <c r="K1091" s="1"/>
      <c r="L1091" s="1"/>
      <c r="M1091" s="1"/>
      <c r="N1091" s="1"/>
      <c r="O1091" s="1"/>
      <c r="P1091" s="1"/>
      <c r="Q1091" s="1"/>
      <c r="R1091" s="1"/>
      <c r="S1091" s="1"/>
      <c r="T1091" s="1"/>
      <c r="U1091" s="1"/>
      <c r="V1091" s="1"/>
      <c r="W1091" s="1"/>
      <c r="X1091" s="1"/>
      <c r="Y1091" s="1"/>
      <c r="Z1091" s="1"/>
      <c r="AA1091" s="1"/>
      <c r="AB1091" s="1"/>
      <c r="AC1091" s="1"/>
      <c r="AD1091" s="1"/>
      <c r="AE1091" s="1"/>
    </row>
    <row r="1092" spans="1:31" ht="16.5">
      <c r="A1092" s="1"/>
      <c r="B1092" s="1"/>
      <c r="C1092" s="1"/>
      <c r="D1092" s="1"/>
      <c r="E1092" s="1"/>
      <c r="F1092" s="1"/>
      <c r="G1092" s="1"/>
      <c r="H1092" s="1"/>
      <c r="I1092" s="1"/>
      <c r="J1092" s="1"/>
      <c r="K1092" s="1"/>
      <c r="L1092" s="1"/>
      <c r="M1092" s="1"/>
      <c r="N1092" s="1"/>
      <c r="O1092" s="1"/>
      <c r="P1092" s="1"/>
      <c r="Q1092" s="1"/>
      <c r="R1092" s="1"/>
      <c r="S1092" s="1"/>
      <c r="T1092" s="1"/>
      <c r="U1092" s="1"/>
      <c r="V1092" s="1"/>
      <c r="W1092" s="1"/>
      <c r="X1092" s="1"/>
      <c r="Y1092" s="1"/>
      <c r="Z1092" s="1"/>
      <c r="AA1092" s="1"/>
      <c r="AB1092" s="1"/>
      <c r="AC1092" s="1"/>
      <c r="AD1092" s="1"/>
      <c r="AE1092" s="1"/>
    </row>
    <row r="1093" spans="1:31" ht="16.5">
      <c r="A1093" s="1"/>
      <c r="B1093" s="1"/>
      <c r="C1093" s="1"/>
      <c r="D1093" s="1"/>
      <c r="E1093" s="1"/>
      <c r="F1093" s="1"/>
      <c r="G1093" s="1"/>
      <c r="H1093" s="1"/>
      <c r="I1093" s="1"/>
      <c r="J1093" s="1"/>
      <c r="K1093" s="1"/>
      <c r="L1093" s="1"/>
      <c r="M1093" s="1"/>
      <c r="N1093" s="1"/>
      <c r="O1093" s="1"/>
      <c r="P1093" s="1"/>
      <c r="Q1093" s="1"/>
      <c r="R1093" s="1"/>
      <c r="S1093" s="1"/>
      <c r="T1093" s="1"/>
      <c r="U1093" s="1"/>
      <c r="V1093" s="1"/>
      <c r="W1093" s="1"/>
      <c r="X1093" s="1"/>
      <c r="Y1093" s="1"/>
      <c r="Z1093" s="1"/>
      <c r="AA1093" s="1"/>
      <c r="AB1093" s="1"/>
      <c r="AC1093" s="1"/>
      <c r="AD1093" s="1"/>
      <c r="AE1093" s="1"/>
    </row>
    <row r="1094" spans="1:31" ht="16.5">
      <c r="A1094" s="1"/>
      <c r="B1094" s="1"/>
      <c r="C1094" s="1"/>
      <c r="D1094" s="1"/>
      <c r="E1094" s="1"/>
      <c r="F1094" s="1"/>
      <c r="G1094" s="1"/>
      <c r="H1094" s="1"/>
      <c r="I1094" s="1"/>
      <c r="J1094" s="1"/>
      <c r="K1094" s="1"/>
      <c r="L1094" s="1"/>
      <c r="M1094" s="1"/>
      <c r="N1094" s="1"/>
      <c r="O1094" s="1"/>
      <c r="P1094" s="1"/>
      <c r="Q1094" s="1"/>
      <c r="R1094" s="1"/>
      <c r="S1094" s="1"/>
      <c r="T1094" s="1"/>
      <c r="U1094" s="1"/>
      <c r="V1094" s="1"/>
      <c r="W1094" s="1"/>
      <c r="X1094" s="1"/>
      <c r="Y1094" s="1"/>
      <c r="Z1094" s="1"/>
      <c r="AA1094" s="1"/>
      <c r="AB1094" s="1"/>
      <c r="AC1094" s="1"/>
      <c r="AD1094" s="1"/>
      <c r="AE1094" s="1"/>
    </row>
    <row r="1095" spans="1:31" ht="16.5">
      <c r="A1095" s="1"/>
      <c r="B1095" s="1"/>
      <c r="C1095" s="1"/>
      <c r="D1095" s="1"/>
      <c r="E1095" s="1"/>
      <c r="F1095" s="1"/>
      <c r="G1095" s="1"/>
      <c r="H1095" s="1"/>
      <c r="I1095" s="1"/>
      <c r="J1095" s="1"/>
      <c r="K1095" s="1"/>
      <c r="L1095" s="1"/>
      <c r="M1095" s="1"/>
      <c r="N1095" s="1"/>
      <c r="O1095" s="1"/>
      <c r="P1095" s="1"/>
      <c r="Q1095" s="1"/>
      <c r="R1095" s="1"/>
      <c r="S1095" s="1"/>
      <c r="T1095" s="1"/>
      <c r="U1095" s="1"/>
      <c r="V1095" s="1"/>
      <c r="W1095" s="1"/>
      <c r="X1095" s="1"/>
      <c r="Y1095" s="1"/>
      <c r="Z1095" s="1"/>
      <c r="AA1095" s="1"/>
      <c r="AB1095" s="1"/>
      <c r="AC1095" s="1"/>
      <c r="AD1095" s="1"/>
      <c r="AE1095" s="1"/>
    </row>
    <row r="1096" spans="1:31" ht="16.5">
      <c r="A1096" s="1"/>
      <c r="B1096" s="1"/>
      <c r="C1096" s="1"/>
      <c r="D1096" s="1"/>
      <c r="E1096" s="1"/>
      <c r="F1096" s="1"/>
      <c r="G1096" s="1"/>
      <c r="H1096" s="1"/>
      <c r="I1096" s="1"/>
      <c r="J1096" s="1"/>
      <c r="K1096" s="1"/>
      <c r="L1096" s="1"/>
      <c r="M1096" s="1"/>
      <c r="N1096" s="1"/>
      <c r="O1096" s="1"/>
      <c r="P1096" s="1"/>
      <c r="Q1096" s="1"/>
      <c r="R1096" s="1"/>
      <c r="S1096" s="1"/>
      <c r="T1096" s="1"/>
      <c r="U1096" s="1"/>
      <c r="V1096" s="1"/>
      <c r="W1096" s="1"/>
      <c r="X1096" s="1"/>
      <c r="Y1096" s="1"/>
      <c r="Z1096" s="1"/>
      <c r="AA1096" s="1"/>
      <c r="AB1096" s="1"/>
      <c r="AC1096" s="1"/>
      <c r="AD1096" s="1"/>
      <c r="AE1096" s="1"/>
    </row>
    <row r="1097" spans="1:31" ht="16.5">
      <c r="A1097" s="1"/>
      <c r="B1097" s="1"/>
      <c r="C1097" s="1"/>
      <c r="D1097" s="1"/>
      <c r="E1097" s="1"/>
      <c r="F1097" s="1"/>
      <c r="G1097" s="1"/>
      <c r="H1097" s="1"/>
      <c r="I1097" s="1"/>
      <c r="J1097" s="1"/>
      <c r="K1097" s="1"/>
      <c r="L1097" s="1"/>
      <c r="M1097" s="1"/>
      <c r="N1097" s="1"/>
      <c r="O1097" s="1"/>
      <c r="P1097" s="1"/>
      <c r="Q1097" s="1"/>
      <c r="R1097" s="1"/>
      <c r="S1097" s="1"/>
      <c r="T1097" s="1"/>
      <c r="U1097" s="1"/>
      <c r="V1097" s="1"/>
      <c r="W1097" s="1"/>
      <c r="X1097" s="1"/>
      <c r="Y1097" s="1"/>
      <c r="Z1097" s="1"/>
      <c r="AA1097" s="1"/>
      <c r="AB1097" s="1"/>
      <c r="AC1097" s="1"/>
      <c r="AD1097" s="1"/>
      <c r="AE1097" s="1"/>
    </row>
    <row r="1098" spans="1:31" ht="16.5">
      <c r="A1098" s="1"/>
      <c r="B1098" s="1"/>
      <c r="C1098" s="1"/>
      <c r="D1098" s="1"/>
      <c r="E1098" s="1"/>
      <c r="F1098" s="1"/>
      <c r="G1098" s="1"/>
      <c r="H1098" s="1"/>
      <c r="I1098" s="1"/>
      <c r="J1098" s="1"/>
      <c r="K1098" s="1"/>
      <c r="L1098" s="1"/>
      <c r="M1098" s="1"/>
      <c r="N1098" s="1"/>
      <c r="O1098" s="1"/>
      <c r="P1098" s="1"/>
      <c r="Q1098" s="1"/>
      <c r="R1098" s="1"/>
      <c r="S1098" s="1"/>
      <c r="T1098" s="1"/>
      <c r="U1098" s="1"/>
      <c r="V1098" s="1"/>
      <c r="W1098" s="1"/>
      <c r="X1098" s="1"/>
      <c r="Y1098" s="1"/>
      <c r="Z1098" s="1"/>
      <c r="AA1098" s="1"/>
      <c r="AB1098" s="1"/>
      <c r="AC1098" s="1"/>
      <c r="AD1098" s="1"/>
      <c r="AE1098" s="1"/>
    </row>
    <row r="1099" spans="1:31" ht="16.5">
      <c r="A1099" s="1"/>
      <c r="B1099" s="1"/>
      <c r="C1099" s="1"/>
      <c r="D1099" s="1"/>
      <c r="E1099" s="1"/>
      <c r="F1099" s="1"/>
      <c r="G1099" s="1"/>
      <c r="H1099" s="1"/>
      <c r="I1099" s="1"/>
      <c r="J1099" s="1"/>
      <c r="K1099" s="1"/>
      <c r="L1099" s="1"/>
      <c r="M1099" s="1"/>
      <c r="N1099" s="1"/>
      <c r="O1099" s="1"/>
      <c r="P1099" s="1"/>
      <c r="Q1099" s="1"/>
      <c r="R1099" s="1"/>
      <c r="S1099" s="1"/>
      <c r="T1099" s="1"/>
      <c r="U1099" s="1"/>
      <c r="V1099" s="1"/>
      <c r="W1099" s="1"/>
      <c r="X1099" s="1"/>
      <c r="Y1099" s="1"/>
      <c r="Z1099" s="1"/>
      <c r="AA1099" s="1"/>
      <c r="AB1099" s="1"/>
      <c r="AC1099" s="1"/>
      <c r="AD1099" s="1"/>
      <c r="AE1099" s="1"/>
    </row>
    <row r="1100" spans="1:31" ht="16.5">
      <c r="A1100" s="1"/>
      <c r="B1100" s="1"/>
      <c r="C1100" s="1"/>
      <c r="D1100" s="1"/>
      <c r="E1100" s="1"/>
      <c r="F1100" s="1"/>
      <c r="G1100" s="1"/>
      <c r="H1100" s="1"/>
      <c r="I1100" s="1"/>
      <c r="J1100" s="1"/>
      <c r="K1100" s="1"/>
      <c r="L1100" s="1"/>
      <c r="M1100" s="1"/>
      <c r="N1100" s="1"/>
      <c r="O1100" s="1"/>
      <c r="P1100" s="1"/>
      <c r="Q1100" s="1"/>
      <c r="R1100" s="1"/>
      <c r="S1100" s="1"/>
      <c r="T1100" s="1"/>
      <c r="U1100" s="1"/>
      <c r="V1100" s="1"/>
      <c r="W1100" s="1"/>
      <c r="X1100" s="1"/>
      <c r="Y1100" s="1"/>
      <c r="Z1100" s="1"/>
      <c r="AA1100" s="1"/>
      <c r="AB1100" s="1"/>
      <c r="AC1100" s="1"/>
      <c r="AD1100" s="1"/>
      <c r="AE1100" s="1"/>
    </row>
    <row r="1101" spans="1:31" ht="16.5">
      <c r="A1101" s="1"/>
      <c r="B1101" s="1"/>
      <c r="C1101" s="1"/>
      <c r="D1101" s="1"/>
      <c r="E1101" s="1"/>
      <c r="F1101" s="1"/>
      <c r="G1101" s="1"/>
      <c r="H1101" s="1"/>
      <c r="I1101" s="1"/>
      <c r="J1101" s="1"/>
      <c r="K1101" s="1"/>
      <c r="L1101" s="1"/>
      <c r="M1101" s="1"/>
      <c r="N1101" s="1"/>
      <c r="O1101" s="1"/>
      <c r="P1101" s="1"/>
      <c r="Q1101" s="1"/>
      <c r="R1101" s="1"/>
      <c r="S1101" s="1"/>
      <c r="T1101" s="1"/>
      <c r="U1101" s="1"/>
      <c r="V1101" s="1"/>
      <c r="W1101" s="1"/>
      <c r="X1101" s="1"/>
      <c r="Y1101" s="1"/>
      <c r="Z1101" s="1"/>
      <c r="AA1101" s="1"/>
      <c r="AB1101" s="1"/>
      <c r="AC1101" s="1"/>
      <c r="AD1101" s="1"/>
      <c r="AE1101" s="1"/>
    </row>
    <row r="1102" spans="1:31" ht="16.5">
      <c r="A1102" s="1"/>
      <c r="B1102" s="1"/>
      <c r="C1102" s="1"/>
      <c r="D1102" s="1"/>
      <c r="E1102" s="1"/>
      <c r="F1102" s="1"/>
      <c r="G1102" s="1"/>
      <c r="H1102" s="1"/>
      <c r="I1102" s="1"/>
      <c r="J1102" s="1"/>
      <c r="K1102" s="1"/>
      <c r="L1102" s="1"/>
      <c r="M1102" s="1"/>
      <c r="N1102" s="1"/>
      <c r="O1102" s="1"/>
      <c r="P1102" s="1"/>
      <c r="Q1102" s="1"/>
      <c r="R1102" s="1"/>
      <c r="S1102" s="1"/>
      <c r="T1102" s="1"/>
      <c r="U1102" s="1"/>
      <c r="V1102" s="1"/>
      <c r="W1102" s="1"/>
      <c r="X1102" s="1"/>
      <c r="Y1102" s="1"/>
      <c r="Z1102" s="1"/>
      <c r="AA1102" s="1"/>
      <c r="AB1102" s="1"/>
      <c r="AC1102" s="1"/>
      <c r="AD1102" s="1"/>
      <c r="AE1102" s="1"/>
    </row>
    <row r="1103" spans="1:31" ht="16.5">
      <c r="A1103" s="1"/>
      <c r="B1103" s="1"/>
      <c r="C1103" s="1"/>
      <c r="D1103" s="1"/>
      <c r="E1103" s="1"/>
      <c r="F1103" s="1"/>
      <c r="G1103" s="1"/>
      <c r="H1103" s="1"/>
      <c r="I1103" s="1"/>
      <c r="J1103" s="1"/>
      <c r="K1103" s="1"/>
      <c r="L1103" s="1"/>
      <c r="M1103" s="1"/>
      <c r="N1103" s="1"/>
      <c r="O1103" s="1"/>
      <c r="P1103" s="1"/>
      <c r="Q1103" s="1"/>
      <c r="R1103" s="1"/>
      <c r="S1103" s="1"/>
      <c r="T1103" s="1"/>
      <c r="U1103" s="1"/>
      <c r="V1103" s="1"/>
      <c r="W1103" s="1"/>
      <c r="X1103" s="1"/>
      <c r="Y1103" s="1"/>
      <c r="Z1103" s="1"/>
      <c r="AA1103" s="1"/>
      <c r="AB1103" s="1"/>
      <c r="AC1103" s="1"/>
      <c r="AD1103" s="1"/>
      <c r="AE1103" s="1"/>
    </row>
    <row r="1104" spans="1:31" ht="16.5">
      <c r="A1104" s="1"/>
      <c r="B1104" s="1"/>
      <c r="C1104" s="1"/>
      <c r="D1104" s="1"/>
      <c r="E1104" s="1"/>
      <c r="F1104" s="1"/>
      <c r="G1104" s="1"/>
      <c r="H1104" s="1"/>
      <c r="I1104" s="1"/>
      <c r="J1104" s="1"/>
      <c r="K1104" s="1"/>
      <c r="L1104" s="1"/>
      <c r="M1104" s="1"/>
      <c r="N1104" s="1"/>
      <c r="O1104" s="1"/>
      <c r="P1104" s="1"/>
      <c r="Q1104" s="1"/>
      <c r="R1104" s="1"/>
      <c r="S1104" s="1"/>
      <c r="T1104" s="1"/>
      <c r="U1104" s="1"/>
      <c r="V1104" s="1"/>
      <c r="W1104" s="1"/>
      <c r="X1104" s="1"/>
      <c r="Y1104" s="1"/>
      <c r="Z1104" s="1"/>
      <c r="AA1104" s="1"/>
      <c r="AB1104" s="1"/>
      <c r="AC1104" s="1"/>
      <c r="AD1104" s="1"/>
      <c r="AE1104" s="1"/>
    </row>
    <row r="1105" spans="1:31" ht="16.5">
      <c r="A1105" s="1"/>
      <c r="B1105" s="1"/>
      <c r="C1105" s="1"/>
      <c r="D1105" s="1"/>
      <c r="E1105" s="1"/>
      <c r="F1105" s="1"/>
      <c r="G1105" s="1"/>
      <c r="H1105" s="1"/>
      <c r="I1105" s="1"/>
      <c r="J1105" s="1"/>
      <c r="K1105" s="1"/>
      <c r="L1105" s="1"/>
      <c r="M1105" s="1"/>
      <c r="N1105" s="1"/>
      <c r="O1105" s="1"/>
      <c r="P1105" s="1"/>
      <c r="Q1105" s="1"/>
      <c r="R1105" s="1"/>
      <c r="S1105" s="1"/>
      <c r="T1105" s="1"/>
      <c r="U1105" s="1"/>
      <c r="V1105" s="1"/>
      <c r="W1105" s="1"/>
      <c r="X1105" s="1"/>
      <c r="Y1105" s="1"/>
      <c r="Z1105" s="1"/>
      <c r="AA1105" s="1"/>
      <c r="AB1105" s="1"/>
      <c r="AC1105" s="1"/>
      <c r="AD1105" s="1"/>
      <c r="AE1105" s="1"/>
    </row>
    <row r="1106" spans="1:31" ht="16.5">
      <c r="A1106" s="1"/>
      <c r="B1106" s="1"/>
      <c r="C1106" s="1"/>
      <c r="D1106" s="1"/>
      <c r="E1106" s="1"/>
      <c r="F1106" s="1"/>
      <c r="G1106" s="1"/>
      <c r="H1106" s="1"/>
      <c r="I1106" s="1"/>
      <c r="J1106" s="1"/>
      <c r="K1106" s="1"/>
      <c r="L1106" s="1"/>
      <c r="M1106" s="1"/>
      <c r="N1106" s="1"/>
      <c r="O1106" s="1"/>
      <c r="P1106" s="1"/>
      <c r="Q1106" s="1"/>
      <c r="R1106" s="1"/>
      <c r="S1106" s="1"/>
      <c r="T1106" s="1"/>
      <c r="U1106" s="1"/>
      <c r="V1106" s="1"/>
      <c r="W1106" s="1"/>
      <c r="X1106" s="1"/>
      <c r="Y1106" s="1"/>
      <c r="Z1106" s="1"/>
      <c r="AA1106" s="1"/>
      <c r="AB1106" s="1"/>
      <c r="AC1106" s="1"/>
      <c r="AD1106" s="1"/>
      <c r="AE1106" s="1"/>
    </row>
    <row r="1107" spans="1:31" ht="16.5">
      <c r="A1107" s="1"/>
      <c r="B1107" s="1"/>
      <c r="C1107" s="1"/>
      <c r="D1107" s="1"/>
      <c r="E1107" s="1"/>
      <c r="F1107" s="1"/>
      <c r="G1107" s="1"/>
      <c r="H1107" s="1"/>
      <c r="I1107" s="1"/>
      <c r="J1107" s="1"/>
      <c r="K1107" s="1"/>
      <c r="L1107" s="1"/>
      <c r="M1107" s="1"/>
      <c r="N1107" s="1"/>
      <c r="O1107" s="1"/>
      <c r="P1107" s="1"/>
      <c r="Q1107" s="1"/>
      <c r="R1107" s="1"/>
      <c r="S1107" s="1"/>
      <c r="T1107" s="1"/>
      <c r="U1107" s="1"/>
      <c r="V1107" s="1"/>
      <c r="W1107" s="1"/>
      <c r="X1107" s="1"/>
      <c r="Y1107" s="1"/>
      <c r="Z1107" s="1"/>
      <c r="AA1107" s="1"/>
      <c r="AB1107" s="1"/>
      <c r="AC1107" s="1"/>
      <c r="AD1107" s="1"/>
      <c r="AE1107" s="1"/>
    </row>
    <row r="1108" spans="1:31" ht="16.5">
      <c r="A1108" s="1"/>
      <c r="B1108" s="1"/>
      <c r="C1108" s="1"/>
      <c r="D1108" s="1"/>
      <c r="E1108" s="1"/>
      <c r="F1108" s="1"/>
      <c r="G1108" s="1"/>
      <c r="H1108" s="1"/>
      <c r="I1108" s="1"/>
      <c r="J1108" s="1"/>
      <c r="K1108" s="1"/>
      <c r="L1108" s="1"/>
      <c r="M1108" s="1"/>
      <c r="N1108" s="1"/>
      <c r="O1108" s="1"/>
      <c r="P1108" s="1"/>
      <c r="Q1108" s="1"/>
      <c r="R1108" s="1"/>
      <c r="S1108" s="1"/>
      <c r="T1108" s="1"/>
      <c r="U1108" s="1"/>
      <c r="V1108" s="1"/>
      <c r="W1108" s="1"/>
      <c r="X1108" s="1"/>
      <c r="Y1108" s="1"/>
      <c r="Z1108" s="1"/>
      <c r="AA1108" s="1"/>
      <c r="AB1108" s="1"/>
      <c r="AC1108" s="1"/>
      <c r="AD1108" s="1"/>
      <c r="AE1108" s="1"/>
    </row>
    <row r="1109" spans="1:31" ht="16.5">
      <c r="A1109" s="1"/>
      <c r="B1109" s="1"/>
      <c r="C1109" s="1"/>
      <c r="D1109" s="1"/>
      <c r="E1109" s="1"/>
      <c r="F1109" s="1"/>
      <c r="G1109" s="1"/>
      <c r="H1109" s="1"/>
      <c r="I1109" s="1"/>
      <c r="J1109" s="1"/>
      <c r="K1109" s="1"/>
      <c r="L1109" s="1"/>
      <c r="M1109" s="1"/>
      <c r="N1109" s="1"/>
      <c r="O1109" s="1"/>
      <c r="P1109" s="1"/>
      <c r="Q1109" s="1"/>
      <c r="R1109" s="1"/>
      <c r="S1109" s="1"/>
      <c r="T1109" s="1"/>
      <c r="U1109" s="1"/>
      <c r="V1109" s="1"/>
      <c r="W1109" s="1"/>
      <c r="X1109" s="1"/>
      <c r="Y1109" s="1"/>
      <c r="Z1109" s="1"/>
      <c r="AA1109" s="1"/>
      <c r="AB1109" s="1"/>
      <c r="AC1109" s="1"/>
      <c r="AD1109" s="1"/>
      <c r="AE1109" s="1"/>
    </row>
    <row r="1110" spans="1:31" ht="16.5">
      <c r="A1110" s="1"/>
      <c r="B1110" s="1"/>
      <c r="C1110" s="1"/>
      <c r="D1110" s="1"/>
      <c r="E1110" s="1"/>
      <c r="F1110" s="1"/>
      <c r="G1110" s="1"/>
      <c r="H1110" s="1"/>
      <c r="I1110" s="1"/>
      <c r="J1110" s="1"/>
      <c r="K1110" s="1"/>
      <c r="L1110" s="1"/>
      <c r="M1110" s="1"/>
      <c r="N1110" s="1"/>
      <c r="O1110" s="1"/>
      <c r="P1110" s="1"/>
      <c r="Q1110" s="1"/>
      <c r="R1110" s="1"/>
      <c r="S1110" s="1"/>
      <c r="T1110" s="1"/>
      <c r="U1110" s="1"/>
      <c r="V1110" s="1"/>
      <c r="W1110" s="1"/>
      <c r="X1110" s="1"/>
      <c r="Y1110" s="1"/>
      <c r="Z1110" s="1"/>
      <c r="AA1110" s="1"/>
      <c r="AB1110" s="1"/>
      <c r="AC1110" s="1"/>
      <c r="AD1110" s="1"/>
      <c r="AE1110" s="1"/>
    </row>
    <row r="1111" spans="1:31" ht="16.5">
      <c r="A1111" s="1"/>
      <c r="B1111" s="1"/>
      <c r="C1111" s="1"/>
      <c r="D1111" s="1"/>
      <c r="E1111" s="1"/>
      <c r="F1111" s="1"/>
      <c r="G1111" s="1"/>
      <c r="H1111" s="1"/>
      <c r="I1111" s="1"/>
      <c r="J1111" s="1"/>
      <c r="K1111" s="1"/>
      <c r="L1111" s="1"/>
      <c r="M1111" s="1"/>
      <c r="N1111" s="1"/>
      <c r="O1111" s="1"/>
      <c r="P1111" s="1"/>
      <c r="Q1111" s="1"/>
      <c r="R1111" s="1"/>
      <c r="S1111" s="1"/>
      <c r="T1111" s="1"/>
      <c r="U1111" s="1"/>
      <c r="V1111" s="1"/>
      <c r="W1111" s="1"/>
      <c r="X1111" s="1"/>
      <c r="Y1111" s="1"/>
      <c r="Z1111" s="1"/>
      <c r="AA1111" s="1"/>
      <c r="AB1111" s="1"/>
      <c r="AC1111" s="1"/>
      <c r="AD1111" s="1"/>
      <c r="AE1111" s="1"/>
    </row>
    <row r="1112" spans="1:31" ht="16.5">
      <c r="A1112" s="1"/>
      <c r="B1112" s="1"/>
      <c r="C1112" s="1"/>
      <c r="D1112" s="1"/>
      <c r="E1112" s="1"/>
      <c r="F1112" s="1"/>
      <c r="G1112" s="1"/>
      <c r="H1112" s="1"/>
      <c r="I1112" s="1"/>
      <c r="J1112" s="1"/>
      <c r="K1112" s="1"/>
      <c r="L1112" s="1"/>
      <c r="M1112" s="1"/>
      <c r="N1112" s="1"/>
      <c r="O1112" s="1"/>
      <c r="P1112" s="1"/>
      <c r="Q1112" s="1"/>
      <c r="R1112" s="1"/>
      <c r="S1112" s="1"/>
      <c r="T1112" s="1"/>
      <c r="U1112" s="1"/>
      <c r="V1112" s="1"/>
      <c r="W1112" s="1"/>
      <c r="X1112" s="1"/>
      <c r="Y1112" s="1"/>
      <c r="Z1112" s="1"/>
      <c r="AA1112" s="1"/>
      <c r="AB1112" s="1"/>
      <c r="AC1112" s="1"/>
      <c r="AD1112" s="1"/>
      <c r="AE1112" s="1"/>
    </row>
    <row r="1113" spans="1:31" ht="16.5">
      <c r="A1113" s="1"/>
      <c r="B1113" s="1"/>
      <c r="C1113" s="1"/>
      <c r="D1113" s="1"/>
      <c r="E1113" s="1"/>
      <c r="F1113" s="1"/>
      <c r="G1113" s="1"/>
      <c r="H1113" s="1"/>
      <c r="I1113" s="1"/>
      <c r="J1113" s="1"/>
      <c r="K1113" s="1"/>
      <c r="L1113" s="1"/>
      <c r="M1113" s="1"/>
      <c r="N1113" s="1"/>
      <c r="O1113" s="1"/>
      <c r="P1113" s="1"/>
      <c r="Q1113" s="1"/>
      <c r="R1113" s="1"/>
      <c r="S1113" s="1"/>
      <c r="T1113" s="1"/>
      <c r="U1113" s="1"/>
      <c r="V1113" s="1"/>
      <c r="W1113" s="1"/>
      <c r="X1113" s="1"/>
      <c r="Y1113" s="1"/>
      <c r="Z1113" s="1"/>
      <c r="AA1113" s="1"/>
      <c r="AB1113" s="1"/>
      <c r="AC1113" s="1"/>
      <c r="AD1113" s="1"/>
      <c r="AE1113" s="1"/>
    </row>
    <row r="1114" spans="1:31" ht="16.5">
      <c r="A1114" s="1"/>
      <c r="B1114" s="1"/>
      <c r="C1114" s="1"/>
      <c r="D1114" s="1"/>
      <c r="E1114" s="1"/>
      <c r="F1114" s="1"/>
      <c r="G1114" s="1"/>
      <c r="H1114" s="1"/>
      <c r="I1114" s="1"/>
      <c r="J1114" s="1"/>
      <c r="K1114" s="1"/>
      <c r="L1114" s="1"/>
      <c r="M1114" s="1"/>
      <c r="N1114" s="1"/>
      <c r="O1114" s="1"/>
      <c r="P1114" s="1"/>
      <c r="Q1114" s="1"/>
      <c r="R1114" s="1"/>
      <c r="S1114" s="1"/>
      <c r="T1114" s="1"/>
      <c r="U1114" s="1"/>
      <c r="V1114" s="1"/>
      <c r="W1114" s="1"/>
      <c r="X1114" s="1"/>
      <c r="Y1114" s="1"/>
      <c r="Z1114" s="1"/>
      <c r="AA1114" s="1"/>
      <c r="AB1114" s="1"/>
      <c r="AC1114" s="1"/>
      <c r="AD1114" s="1"/>
      <c r="AE1114" s="1"/>
    </row>
    <row r="1115" spans="1:31" ht="16.5">
      <c r="A1115" s="1"/>
      <c r="B1115" s="1"/>
      <c r="C1115" s="1"/>
      <c r="D1115" s="1"/>
      <c r="E1115" s="1"/>
      <c r="F1115" s="1"/>
      <c r="G1115" s="1"/>
      <c r="H1115" s="1"/>
      <c r="I1115" s="1"/>
      <c r="J1115" s="1"/>
      <c r="K1115" s="1"/>
      <c r="L1115" s="1"/>
      <c r="M1115" s="1"/>
      <c r="N1115" s="1"/>
      <c r="O1115" s="1"/>
      <c r="P1115" s="1"/>
      <c r="Q1115" s="1"/>
      <c r="R1115" s="1"/>
      <c r="S1115" s="1"/>
      <c r="T1115" s="1"/>
      <c r="U1115" s="1"/>
      <c r="V1115" s="1"/>
      <c r="W1115" s="1"/>
      <c r="X1115" s="1"/>
      <c r="Y1115" s="1"/>
      <c r="Z1115" s="1"/>
      <c r="AA1115" s="1"/>
      <c r="AB1115" s="1"/>
      <c r="AC1115" s="1"/>
      <c r="AD1115" s="1"/>
      <c r="AE1115" s="1"/>
    </row>
    <row r="1116" spans="1:31" ht="16.5">
      <c r="A1116" s="1"/>
      <c r="B1116" s="1"/>
      <c r="C1116" s="1"/>
      <c r="D1116" s="1"/>
      <c r="E1116" s="1"/>
      <c r="F1116" s="1"/>
      <c r="G1116" s="1"/>
      <c r="H1116" s="1"/>
      <c r="I1116" s="1"/>
      <c r="J1116" s="1"/>
      <c r="K1116" s="1"/>
      <c r="L1116" s="1"/>
      <c r="M1116" s="1"/>
      <c r="N1116" s="1"/>
      <c r="O1116" s="1"/>
      <c r="P1116" s="1"/>
      <c r="Q1116" s="1"/>
      <c r="R1116" s="1"/>
      <c r="S1116" s="1"/>
      <c r="T1116" s="1"/>
      <c r="U1116" s="1"/>
      <c r="V1116" s="1"/>
      <c r="W1116" s="1"/>
      <c r="X1116" s="1"/>
      <c r="Y1116" s="1"/>
      <c r="Z1116" s="1"/>
      <c r="AA1116" s="1"/>
      <c r="AB1116" s="1"/>
      <c r="AC1116" s="1"/>
      <c r="AD1116" s="1"/>
      <c r="AE1116" s="1"/>
    </row>
    <row r="1117" spans="1:31" ht="16.5">
      <c r="A1117" s="1"/>
      <c r="B1117" s="1"/>
      <c r="C1117" s="1"/>
      <c r="D1117" s="1"/>
      <c r="E1117" s="1"/>
      <c r="F1117" s="1"/>
      <c r="G1117" s="1"/>
      <c r="H1117" s="1"/>
      <c r="I1117" s="1"/>
      <c r="J1117" s="1"/>
      <c r="K1117" s="1"/>
      <c r="L1117" s="1"/>
      <c r="M1117" s="1"/>
      <c r="N1117" s="1"/>
      <c r="O1117" s="1"/>
      <c r="P1117" s="1"/>
      <c r="Q1117" s="1"/>
      <c r="R1117" s="1"/>
      <c r="S1117" s="1"/>
      <c r="T1117" s="1"/>
      <c r="U1117" s="1"/>
      <c r="V1117" s="1"/>
      <c r="W1117" s="1"/>
      <c r="X1117" s="1"/>
      <c r="Y1117" s="1"/>
      <c r="Z1117" s="1"/>
      <c r="AA1117" s="1"/>
      <c r="AB1117" s="1"/>
      <c r="AC1117" s="1"/>
      <c r="AD1117" s="1"/>
      <c r="AE1117" s="1"/>
    </row>
    <row r="1118" spans="1:31" ht="16.5">
      <c r="A1118" s="1"/>
      <c r="B1118" s="1"/>
      <c r="C1118" s="1"/>
      <c r="D1118" s="1"/>
      <c r="E1118" s="1"/>
      <c r="F1118" s="1"/>
      <c r="G1118" s="1"/>
      <c r="H1118" s="1"/>
      <c r="I1118" s="1"/>
      <c r="J1118" s="1"/>
      <c r="K1118" s="1"/>
      <c r="L1118" s="1"/>
      <c r="M1118" s="1"/>
      <c r="N1118" s="1"/>
      <c r="O1118" s="1"/>
      <c r="P1118" s="1"/>
      <c r="Q1118" s="1"/>
      <c r="R1118" s="1"/>
      <c r="S1118" s="1"/>
      <c r="T1118" s="1"/>
      <c r="U1118" s="1"/>
      <c r="V1118" s="1"/>
      <c r="W1118" s="1"/>
      <c r="X1118" s="1"/>
      <c r="Y1118" s="1"/>
      <c r="Z1118" s="1"/>
      <c r="AA1118" s="1"/>
      <c r="AB1118" s="1"/>
      <c r="AC1118" s="1"/>
      <c r="AD1118" s="1"/>
      <c r="AE1118" s="1"/>
    </row>
    <row r="1119" spans="1:31" ht="16.5">
      <c r="A1119" s="1"/>
      <c r="B1119" s="1"/>
      <c r="C1119" s="1"/>
      <c r="D1119" s="1"/>
      <c r="E1119" s="1"/>
      <c r="F1119" s="1"/>
      <c r="G1119" s="1"/>
      <c r="H1119" s="1"/>
      <c r="I1119" s="1"/>
      <c r="J1119" s="1"/>
      <c r="K1119" s="1"/>
      <c r="L1119" s="1"/>
      <c r="M1119" s="1"/>
      <c r="N1119" s="1"/>
      <c r="O1119" s="1"/>
      <c r="P1119" s="1"/>
      <c r="Q1119" s="1"/>
      <c r="R1119" s="1"/>
      <c r="S1119" s="1"/>
      <c r="T1119" s="1"/>
      <c r="U1119" s="1"/>
      <c r="V1119" s="1"/>
      <c r="W1119" s="1"/>
      <c r="X1119" s="1"/>
      <c r="Y1119" s="1"/>
      <c r="Z1119" s="1"/>
      <c r="AA1119" s="1"/>
      <c r="AB1119" s="1"/>
      <c r="AC1119" s="1"/>
      <c r="AD1119" s="1"/>
      <c r="AE1119" s="1"/>
    </row>
    <row r="1120" spans="1:31" ht="16.5">
      <c r="A1120" s="1"/>
      <c r="B1120" s="1"/>
      <c r="C1120" s="1"/>
      <c r="D1120" s="1"/>
      <c r="E1120" s="1"/>
      <c r="F1120" s="1"/>
      <c r="G1120" s="1"/>
      <c r="H1120" s="1"/>
      <c r="I1120" s="1"/>
      <c r="J1120" s="1"/>
      <c r="K1120" s="1"/>
      <c r="L1120" s="1"/>
      <c r="M1120" s="1"/>
      <c r="N1120" s="1"/>
      <c r="O1120" s="1"/>
      <c r="P1120" s="1"/>
      <c r="Q1120" s="1"/>
      <c r="R1120" s="1"/>
      <c r="S1120" s="1"/>
      <c r="T1120" s="1"/>
      <c r="U1120" s="1"/>
      <c r="V1120" s="1"/>
      <c r="W1120" s="1"/>
      <c r="X1120" s="1"/>
      <c r="Y1120" s="1"/>
      <c r="Z1120" s="1"/>
      <c r="AA1120" s="1"/>
      <c r="AB1120" s="1"/>
      <c r="AC1120" s="1"/>
      <c r="AD1120" s="1"/>
      <c r="AE1120" s="1"/>
    </row>
    <row r="1121" spans="1:31" ht="16.5">
      <c r="A1121" s="1"/>
      <c r="B1121" s="1"/>
      <c r="C1121" s="1"/>
      <c r="D1121" s="1"/>
      <c r="E1121" s="1"/>
      <c r="F1121" s="1"/>
      <c r="G1121" s="1"/>
      <c r="H1121" s="1"/>
      <c r="I1121" s="1"/>
      <c r="J1121" s="1"/>
      <c r="K1121" s="1"/>
      <c r="L1121" s="1"/>
      <c r="M1121" s="1"/>
      <c r="N1121" s="1"/>
      <c r="O1121" s="1"/>
      <c r="P1121" s="1"/>
      <c r="Q1121" s="1"/>
      <c r="R1121" s="1"/>
      <c r="S1121" s="1"/>
      <c r="T1121" s="1"/>
      <c r="U1121" s="1"/>
      <c r="V1121" s="1"/>
      <c r="W1121" s="1"/>
      <c r="X1121" s="1"/>
      <c r="Y1121" s="1"/>
      <c r="Z1121" s="1"/>
      <c r="AA1121" s="1"/>
      <c r="AB1121" s="1"/>
      <c r="AC1121" s="1"/>
      <c r="AD1121" s="1"/>
      <c r="AE1121" s="1"/>
    </row>
    <row r="1122" spans="1:31" ht="16.5">
      <c r="A1122" s="1"/>
      <c r="B1122" s="1"/>
      <c r="C1122" s="1"/>
      <c r="D1122" s="1"/>
      <c r="E1122" s="1"/>
      <c r="F1122" s="1"/>
      <c r="G1122" s="1"/>
      <c r="H1122" s="1"/>
      <c r="I1122" s="1"/>
      <c r="J1122" s="1"/>
      <c r="K1122" s="1"/>
      <c r="L1122" s="1"/>
      <c r="M1122" s="1"/>
      <c r="N1122" s="1"/>
      <c r="O1122" s="1"/>
      <c r="P1122" s="1"/>
      <c r="Q1122" s="1"/>
      <c r="R1122" s="1"/>
      <c r="S1122" s="1"/>
      <c r="T1122" s="1"/>
      <c r="U1122" s="1"/>
      <c r="V1122" s="1"/>
      <c r="W1122" s="1"/>
      <c r="X1122" s="1"/>
      <c r="Y1122" s="1"/>
      <c r="Z1122" s="1"/>
      <c r="AA1122" s="1"/>
      <c r="AB1122" s="1"/>
      <c r="AC1122" s="1"/>
      <c r="AD1122" s="1"/>
      <c r="AE1122" s="1"/>
    </row>
    <row r="1123" spans="1:31" ht="16.5">
      <c r="A1123" s="1"/>
      <c r="B1123" s="1"/>
      <c r="C1123" s="1"/>
      <c r="D1123" s="1"/>
      <c r="E1123" s="1"/>
      <c r="F1123" s="1"/>
      <c r="G1123" s="1"/>
      <c r="H1123" s="1"/>
      <c r="I1123" s="1"/>
      <c r="J1123" s="1"/>
      <c r="K1123" s="1"/>
      <c r="L1123" s="1"/>
      <c r="M1123" s="1"/>
      <c r="N1123" s="1"/>
      <c r="O1123" s="1"/>
      <c r="P1123" s="1"/>
      <c r="Q1123" s="1"/>
      <c r="R1123" s="1"/>
      <c r="S1123" s="1"/>
      <c r="T1123" s="1"/>
      <c r="U1123" s="1"/>
      <c r="V1123" s="1"/>
      <c r="W1123" s="1"/>
      <c r="X1123" s="1"/>
      <c r="Y1123" s="1"/>
      <c r="Z1123" s="1"/>
      <c r="AA1123" s="1"/>
      <c r="AB1123" s="1"/>
      <c r="AC1123" s="1"/>
      <c r="AD1123" s="1"/>
      <c r="AE1123" s="1"/>
    </row>
    <row r="1124" spans="1:31" ht="16.5">
      <c r="A1124" s="1"/>
      <c r="B1124" s="1"/>
      <c r="C1124" s="1"/>
      <c r="D1124" s="1"/>
      <c r="E1124" s="1"/>
      <c r="F1124" s="1"/>
      <c r="G1124" s="1"/>
      <c r="H1124" s="1"/>
      <c r="I1124" s="1"/>
      <c r="J1124" s="1"/>
      <c r="K1124" s="1"/>
      <c r="L1124" s="1"/>
      <c r="M1124" s="1"/>
      <c r="N1124" s="1"/>
      <c r="O1124" s="1"/>
      <c r="P1124" s="1"/>
      <c r="Q1124" s="1"/>
      <c r="R1124" s="1"/>
      <c r="S1124" s="1"/>
      <c r="T1124" s="1"/>
      <c r="U1124" s="1"/>
      <c r="V1124" s="1"/>
      <c r="W1124" s="1"/>
      <c r="X1124" s="1"/>
      <c r="Y1124" s="1"/>
      <c r="Z1124" s="1"/>
      <c r="AA1124" s="1"/>
      <c r="AB1124" s="1"/>
      <c r="AC1124" s="1"/>
      <c r="AD1124" s="1"/>
      <c r="AE1124" s="1"/>
    </row>
    <row r="1125" spans="1:31" ht="16.5">
      <c r="A1125" s="1"/>
      <c r="B1125" s="1"/>
      <c r="C1125" s="1"/>
      <c r="D1125" s="1"/>
      <c r="E1125" s="1"/>
      <c r="F1125" s="1"/>
      <c r="G1125" s="1"/>
      <c r="H1125" s="1"/>
      <c r="I1125" s="1"/>
      <c r="J1125" s="1"/>
      <c r="K1125" s="1"/>
      <c r="L1125" s="1"/>
      <c r="M1125" s="1"/>
      <c r="N1125" s="1"/>
      <c r="O1125" s="1"/>
      <c r="P1125" s="1"/>
      <c r="Q1125" s="1"/>
      <c r="R1125" s="1"/>
      <c r="S1125" s="1"/>
      <c r="T1125" s="1"/>
      <c r="U1125" s="1"/>
      <c r="V1125" s="1"/>
      <c r="W1125" s="1"/>
      <c r="X1125" s="1"/>
      <c r="Y1125" s="1"/>
      <c r="Z1125" s="1"/>
      <c r="AA1125" s="1"/>
      <c r="AB1125" s="1"/>
      <c r="AC1125" s="1"/>
      <c r="AD1125" s="1"/>
      <c r="AE1125" s="1"/>
    </row>
    <row r="1126" spans="1:31" ht="16.5">
      <c r="A1126" s="1"/>
      <c r="B1126" s="1"/>
      <c r="C1126" s="1"/>
      <c r="D1126" s="1"/>
      <c r="E1126" s="1"/>
      <c r="F1126" s="1"/>
      <c r="G1126" s="1"/>
      <c r="H1126" s="1"/>
      <c r="I1126" s="1"/>
      <c r="J1126" s="1"/>
      <c r="K1126" s="1"/>
      <c r="L1126" s="1"/>
      <c r="M1126" s="1"/>
      <c r="N1126" s="1"/>
      <c r="O1126" s="1"/>
      <c r="P1126" s="1"/>
      <c r="Q1126" s="1"/>
      <c r="R1126" s="1"/>
      <c r="S1126" s="1"/>
      <c r="T1126" s="1"/>
      <c r="U1126" s="1"/>
      <c r="V1126" s="1"/>
      <c r="W1126" s="1"/>
      <c r="X1126" s="1"/>
      <c r="Y1126" s="1"/>
      <c r="Z1126" s="1"/>
      <c r="AA1126" s="1"/>
      <c r="AB1126" s="1"/>
      <c r="AC1126" s="1"/>
      <c r="AD1126" s="1"/>
      <c r="AE1126" s="1"/>
    </row>
    <row r="1127" spans="1:31" ht="16.5">
      <c r="A1127" s="1"/>
      <c r="B1127" s="1"/>
      <c r="C1127" s="1"/>
      <c r="D1127" s="1"/>
      <c r="E1127" s="1"/>
      <c r="F1127" s="1"/>
      <c r="G1127" s="1"/>
      <c r="H1127" s="1"/>
      <c r="I1127" s="1"/>
      <c r="J1127" s="1"/>
      <c r="K1127" s="1"/>
      <c r="L1127" s="1"/>
      <c r="M1127" s="1"/>
      <c r="N1127" s="1"/>
      <c r="O1127" s="1"/>
      <c r="P1127" s="1"/>
      <c r="Q1127" s="1"/>
      <c r="R1127" s="1"/>
      <c r="S1127" s="1"/>
      <c r="T1127" s="1"/>
      <c r="U1127" s="1"/>
      <c r="V1127" s="1"/>
      <c r="W1127" s="1"/>
      <c r="X1127" s="1"/>
      <c r="Y1127" s="1"/>
      <c r="Z1127" s="1"/>
      <c r="AA1127" s="1"/>
      <c r="AB1127" s="1"/>
      <c r="AC1127" s="1"/>
      <c r="AD1127" s="1"/>
      <c r="AE1127" s="1"/>
    </row>
    <row r="1128" spans="1:31" ht="16.5">
      <c r="A1128" s="1"/>
      <c r="B1128" s="1"/>
      <c r="C1128" s="1"/>
      <c r="D1128" s="1"/>
      <c r="E1128" s="1"/>
      <c r="F1128" s="1"/>
      <c r="G1128" s="1"/>
      <c r="H1128" s="1"/>
      <c r="I1128" s="1"/>
      <c r="J1128" s="1"/>
      <c r="K1128" s="1"/>
      <c r="L1128" s="1"/>
      <c r="M1128" s="1"/>
      <c r="N1128" s="1"/>
      <c r="O1128" s="1"/>
      <c r="P1128" s="1"/>
      <c r="Q1128" s="1"/>
      <c r="R1128" s="1"/>
      <c r="S1128" s="1"/>
      <c r="T1128" s="1"/>
      <c r="U1128" s="1"/>
      <c r="V1128" s="1"/>
      <c r="W1128" s="1"/>
      <c r="X1128" s="1"/>
      <c r="Y1128" s="1"/>
      <c r="Z1128" s="1"/>
      <c r="AA1128" s="1"/>
      <c r="AB1128" s="1"/>
      <c r="AC1128" s="1"/>
      <c r="AD1128" s="1"/>
      <c r="AE1128" s="1"/>
    </row>
    <row r="1129" spans="1:31" ht="16.5">
      <c r="A1129" s="1"/>
      <c r="B1129" s="1"/>
      <c r="C1129" s="1"/>
      <c r="D1129" s="1"/>
      <c r="E1129" s="1"/>
      <c r="F1129" s="1"/>
      <c r="G1129" s="1"/>
      <c r="H1129" s="1"/>
      <c r="I1129" s="1"/>
      <c r="J1129" s="1"/>
      <c r="K1129" s="1"/>
      <c r="L1129" s="1"/>
      <c r="M1129" s="1"/>
      <c r="N1129" s="1"/>
      <c r="O1129" s="1"/>
      <c r="P1129" s="1"/>
      <c r="Q1129" s="1"/>
      <c r="R1129" s="1"/>
      <c r="S1129" s="1"/>
      <c r="T1129" s="1"/>
      <c r="U1129" s="1"/>
      <c r="V1129" s="1"/>
      <c r="W1129" s="1"/>
      <c r="X1129" s="1"/>
      <c r="Y1129" s="1"/>
      <c r="Z1129" s="1"/>
      <c r="AA1129" s="1"/>
      <c r="AB1129" s="1"/>
      <c r="AC1129" s="1"/>
      <c r="AD1129" s="1"/>
      <c r="AE1129" s="1"/>
    </row>
    <row r="1130" spans="1:31" ht="16.5">
      <c r="A1130" s="1"/>
      <c r="B1130" s="1"/>
      <c r="C1130" s="1"/>
      <c r="D1130" s="1"/>
      <c r="E1130" s="1"/>
      <c r="F1130" s="1"/>
      <c r="G1130" s="1"/>
      <c r="H1130" s="1"/>
      <c r="I1130" s="1"/>
      <c r="J1130" s="1"/>
      <c r="K1130" s="1"/>
      <c r="L1130" s="1"/>
      <c r="M1130" s="1"/>
      <c r="N1130" s="1"/>
      <c r="O1130" s="1"/>
      <c r="P1130" s="1"/>
      <c r="Q1130" s="1"/>
      <c r="R1130" s="1"/>
      <c r="S1130" s="1"/>
      <c r="T1130" s="1"/>
      <c r="U1130" s="1"/>
      <c r="V1130" s="1"/>
      <c r="W1130" s="1"/>
      <c r="X1130" s="1"/>
      <c r="Y1130" s="1"/>
      <c r="Z1130" s="1"/>
      <c r="AA1130" s="1"/>
      <c r="AB1130" s="1"/>
      <c r="AC1130" s="1"/>
      <c r="AD1130" s="1"/>
      <c r="AE1130" s="1"/>
    </row>
    <row r="1131" spans="1:31" ht="16.5">
      <c r="A1131" s="1"/>
      <c r="B1131" s="1"/>
      <c r="C1131" s="1"/>
      <c r="D1131" s="1"/>
      <c r="E1131" s="1"/>
      <c r="F1131" s="1"/>
      <c r="G1131" s="1"/>
      <c r="H1131" s="1"/>
      <c r="I1131" s="1"/>
      <c r="J1131" s="1"/>
      <c r="K1131" s="1"/>
      <c r="L1131" s="1"/>
      <c r="M1131" s="1"/>
      <c r="N1131" s="1"/>
      <c r="O1131" s="1"/>
      <c r="P1131" s="1"/>
      <c r="Q1131" s="1"/>
      <c r="R1131" s="1"/>
      <c r="S1131" s="1"/>
      <c r="T1131" s="1"/>
      <c r="U1131" s="1"/>
      <c r="V1131" s="1"/>
      <c r="W1131" s="1"/>
      <c r="X1131" s="1"/>
      <c r="Y1131" s="1"/>
      <c r="Z1131" s="1"/>
      <c r="AA1131" s="1"/>
      <c r="AB1131" s="1"/>
      <c r="AC1131" s="1"/>
      <c r="AD1131" s="1"/>
      <c r="AE1131" s="1"/>
    </row>
    <row r="1132" spans="1:31" ht="16.5">
      <c r="A1132" s="1"/>
      <c r="B1132" s="1"/>
      <c r="C1132" s="1"/>
      <c r="D1132" s="1"/>
      <c r="E1132" s="1"/>
      <c r="F1132" s="1"/>
      <c r="G1132" s="1"/>
      <c r="H1132" s="1"/>
      <c r="I1132" s="1"/>
      <c r="J1132" s="1"/>
      <c r="K1132" s="1"/>
      <c r="L1132" s="1"/>
      <c r="M1132" s="1"/>
      <c r="N1132" s="1"/>
      <c r="O1132" s="1"/>
      <c r="P1132" s="1"/>
      <c r="Q1132" s="1"/>
      <c r="R1132" s="1"/>
      <c r="S1132" s="1"/>
      <c r="T1132" s="1"/>
      <c r="U1132" s="1"/>
      <c r="V1132" s="1"/>
      <c r="W1132" s="1"/>
      <c r="X1132" s="1"/>
      <c r="Y1132" s="1"/>
      <c r="Z1132" s="1"/>
      <c r="AA1132" s="1"/>
      <c r="AB1132" s="1"/>
      <c r="AC1132" s="1"/>
      <c r="AD1132" s="1"/>
      <c r="AE1132" s="1"/>
    </row>
    <row r="1133" spans="1:31" ht="16.5">
      <c r="A1133" s="1"/>
      <c r="B1133" s="1"/>
      <c r="C1133" s="1"/>
      <c r="D1133" s="1"/>
      <c r="E1133" s="1"/>
      <c r="F1133" s="1"/>
      <c r="G1133" s="1"/>
      <c r="H1133" s="1"/>
      <c r="I1133" s="1"/>
      <c r="J1133" s="1"/>
      <c r="K1133" s="1"/>
      <c r="L1133" s="1"/>
      <c r="M1133" s="1"/>
      <c r="N1133" s="1"/>
      <c r="O1133" s="1"/>
      <c r="P1133" s="1"/>
      <c r="Q1133" s="1"/>
      <c r="R1133" s="1"/>
      <c r="S1133" s="1"/>
      <c r="T1133" s="1"/>
      <c r="U1133" s="1"/>
      <c r="V1133" s="1"/>
      <c r="W1133" s="1"/>
      <c r="X1133" s="1"/>
      <c r="Y1133" s="1"/>
      <c r="Z1133" s="1"/>
      <c r="AA1133" s="1"/>
      <c r="AB1133" s="1"/>
      <c r="AC1133" s="1"/>
      <c r="AD1133" s="1"/>
      <c r="AE1133" s="1"/>
    </row>
    <row r="1134" spans="1:31" ht="16.5">
      <c r="A1134" s="1"/>
      <c r="B1134" s="1"/>
      <c r="C1134" s="1"/>
      <c r="D1134" s="1"/>
      <c r="E1134" s="1"/>
      <c r="F1134" s="1"/>
      <c r="G1134" s="1"/>
      <c r="H1134" s="1"/>
      <c r="I1134" s="1"/>
      <c r="J1134" s="1"/>
      <c r="K1134" s="1"/>
      <c r="L1134" s="1"/>
      <c r="M1134" s="1"/>
      <c r="N1134" s="1"/>
      <c r="O1134" s="1"/>
      <c r="P1134" s="1"/>
      <c r="Q1134" s="1"/>
      <c r="R1134" s="1"/>
      <c r="S1134" s="1"/>
      <c r="T1134" s="1"/>
      <c r="U1134" s="1"/>
      <c r="V1134" s="1"/>
      <c r="W1134" s="1"/>
      <c r="X1134" s="1"/>
      <c r="Y1134" s="1"/>
      <c r="Z1134" s="1"/>
      <c r="AA1134" s="1"/>
      <c r="AB1134" s="1"/>
      <c r="AC1134" s="1"/>
      <c r="AD1134" s="1"/>
      <c r="AE1134" s="1"/>
    </row>
    <row r="1135" spans="1:31" ht="16.5">
      <c r="A1135" s="1"/>
      <c r="B1135" s="1"/>
      <c r="C1135" s="1"/>
      <c r="D1135" s="1"/>
      <c r="E1135" s="1"/>
      <c r="F1135" s="1"/>
      <c r="G1135" s="1"/>
      <c r="H1135" s="1"/>
      <c r="I1135" s="1"/>
      <c r="J1135" s="1"/>
      <c r="K1135" s="1"/>
      <c r="L1135" s="1"/>
      <c r="M1135" s="1"/>
      <c r="N1135" s="1"/>
      <c r="O1135" s="1"/>
      <c r="P1135" s="1"/>
      <c r="Q1135" s="1"/>
      <c r="R1135" s="1"/>
      <c r="S1135" s="1"/>
      <c r="T1135" s="1"/>
      <c r="U1135" s="1"/>
      <c r="V1135" s="1"/>
      <c r="W1135" s="1"/>
      <c r="X1135" s="1"/>
      <c r="Y1135" s="1"/>
      <c r="Z1135" s="1"/>
      <c r="AA1135" s="1"/>
      <c r="AB1135" s="1"/>
      <c r="AC1135" s="1"/>
      <c r="AD1135" s="1"/>
      <c r="AE1135" s="1"/>
    </row>
    <row r="1136" spans="1:31" ht="16.5">
      <c r="A1136" s="1"/>
      <c r="B1136" s="1"/>
      <c r="C1136" s="1"/>
      <c r="D1136" s="1"/>
      <c r="E1136" s="1"/>
      <c r="F1136" s="1"/>
      <c r="G1136" s="1"/>
      <c r="H1136" s="1"/>
      <c r="I1136" s="1"/>
      <c r="J1136" s="1"/>
      <c r="K1136" s="1"/>
      <c r="L1136" s="1"/>
      <c r="M1136" s="1"/>
      <c r="N1136" s="1"/>
      <c r="O1136" s="1"/>
      <c r="P1136" s="1"/>
      <c r="Q1136" s="1"/>
      <c r="R1136" s="1"/>
      <c r="S1136" s="1"/>
      <c r="T1136" s="1"/>
      <c r="U1136" s="1"/>
      <c r="V1136" s="1"/>
      <c r="W1136" s="1"/>
      <c r="X1136" s="1"/>
      <c r="Y1136" s="1"/>
      <c r="Z1136" s="1"/>
      <c r="AA1136" s="1"/>
      <c r="AB1136" s="1"/>
      <c r="AC1136" s="1"/>
      <c r="AD1136" s="1"/>
      <c r="AE1136" s="1"/>
    </row>
    <row r="1137" spans="1:31" ht="16.5">
      <c r="A1137" s="1"/>
      <c r="B1137" s="1"/>
      <c r="C1137" s="1"/>
      <c r="D1137" s="1"/>
      <c r="E1137" s="1"/>
      <c r="F1137" s="1"/>
      <c r="G1137" s="1"/>
      <c r="H1137" s="1"/>
      <c r="I1137" s="1"/>
      <c r="J1137" s="1"/>
      <c r="K1137" s="1"/>
      <c r="L1137" s="1"/>
      <c r="M1137" s="1"/>
      <c r="N1137" s="1"/>
      <c r="O1137" s="1"/>
      <c r="P1137" s="1"/>
      <c r="Q1137" s="1"/>
      <c r="R1137" s="1"/>
      <c r="S1137" s="1"/>
      <c r="T1137" s="1"/>
      <c r="U1137" s="1"/>
      <c r="V1137" s="1"/>
      <c r="W1137" s="1"/>
      <c r="X1137" s="1"/>
      <c r="Y1137" s="1"/>
      <c r="Z1137" s="1"/>
      <c r="AA1137" s="1"/>
      <c r="AB1137" s="1"/>
      <c r="AC1137" s="1"/>
      <c r="AD1137" s="1"/>
      <c r="AE1137" s="1"/>
    </row>
    <row r="1138" spans="1:31" ht="16.5">
      <c r="A1138" s="1"/>
      <c r="B1138" s="1"/>
      <c r="C1138" s="1"/>
      <c r="D1138" s="1"/>
      <c r="E1138" s="1"/>
      <c r="F1138" s="1"/>
      <c r="G1138" s="1"/>
      <c r="H1138" s="1"/>
      <c r="I1138" s="1"/>
      <c r="J1138" s="1"/>
      <c r="K1138" s="1"/>
      <c r="L1138" s="1"/>
      <c r="M1138" s="1"/>
      <c r="N1138" s="1"/>
      <c r="O1138" s="1"/>
      <c r="P1138" s="1"/>
      <c r="Q1138" s="1"/>
      <c r="R1138" s="1"/>
      <c r="S1138" s="1"/>
      <c r="T1138" s="1"/>
      <c r="U1138" s="1"/>
      <c r="V1138" s="1"/>
      <c r="W1138" s="1"/>
      <c r="X1138" s="1"/>
      <c r="Y1138" s="1"/>
      <c r="Z1138" s="1"/>
      <c r="AA1138" s="1"/>
      <c r="AB1138" s="1"/>
      <c r="AC1138" s="1"/>
      <c r="AD1138" s="1"/>
      <c r="AE1138" s="1"/>
    </row>
    <row r="1139" spans="1:31" ht="16.5">
      <c r="A1139" s="1"/>
      <c r="B1139" s="1"/>
      <c r="C1139" s="1"/>
      <c r="D1139" s="1"/>
      <c r="E1139" s="1"/>
      <c r="F1139" s="1"/>
      <c r="G1139" s="1"/>
      <c r="H1139" s="1"/>
      <c r="I1139" s="1"/>
      <c r="J1139" s="1"/>
      <c r="K1139" s="1"/>
      <c r="L1139" s="1"/>
      <c r="M1139" s="1"/>
      <c r="N1139" s="1"/>
      <c r="O1139" s="1"/>
      <c r="P1139" s="1"/>
      <c r="Q1139" s="1"/>
      <c r="R1139" s="1"/>
      <c r="S1139" s="1"/>
      <c r="T1139" s="1"/>
      <c r="U1139" s="1"/>
      <c r="V1139" s="1"/>
      <c r="W1139" s="1"/>
      <c r="X1139" s="1"/>
      <c r="Y1139" s="1"/>
      <c r="Z1139" s="1"/>
      <c r="AA1139" s="1"/>
      <c r="AB1139" s="1"/>
      <c r="AC1139" s="1"/>
      <c r="AD1139" s="1"/>
      <c r="AE1139" s="1"/>
    </row>
    <row r="1140" spans="1:31" ht="16.5">
      <c r="A1140" s="1"/>
      <c r="B1140" s="1"/>
      <c r="C1140" s="1"/>
      <c r="D1140" s="1"/>
      <c r="E1140" s="1"/>
      <c r="F1140" s="1"/>
      <c r="G1140" s="1"/>
      <c r="H1140" s="1"/>
      <c r="I1140" s="1"/>
      <c r="J1140" s="1"/>
      <c r="K1140" s="1"/>
      <c r="L1140" s="1"/>
      <c r="M1140" s="1"/>
      <c r="N1140" s="1"/>
      <c r="O1140" s="1"/>
      <c r="P1140" s="1"/>
      <c r="Q1140" s="1"/>
      <c r="R1140" s="1"/>
      <c r="S1140" s="1"/>
      <c r="T1140" s="1"/>
      <c r="U1140" s="1"/>
      <c r="V1140" s="1"/>
      <c r="W1140" s="1"/>
      <c r="X1140" s="1"/>
      <c r="Y1140" s="1"/>
      <c r="Z1140" s="1"/>
      <c r="AA1140" s="1"/>
      <c r="AB1140" s="1"/>
      <c r="AC1140" s="1"/>
      <c r="AD1140" s="1"/>
      <c r="AE1140" s="1"/>
    </row>
    <row r="1141" spans="1:31" ht="16.5">
      <c r="A1141" s="1"/>
      <c r="B1141" s="1"/>
      <c r="C1141" s="1"/>
      <c r="D1141" s="1"/>
      <c r="E1141" s="1"/>
      <c r="F1141" s="1"/>
      <c r="G1141" s="1"/>
      <c r="H1141" s="1"/>
      <c r="I1141" s="1"/>
      <c r="J1141" s="1"/>
      <c r="K1141" s="1"/>
      <c r="L1141" s="1"/>
      <c r="M1141" s="1"/>
      <c r="N1141" s="1"/>
      <c r="O1141" s="1"/>
      <c r="P1141" s="1"/>
      <c r="Q1141" s="1"/>
      <c r="R1141" s="1"/>
      <c r="S1141" s="1"/>
      <c r="T1141" s="1"/>
      <c r="U1141" s="1"/>
      <c r="V1141" s="1"/>
      <c r="W1141" s="1"/>
      <c r="X1141" s="1"/>
      <c r="Y1141" s="1"/>
      <c r="Z1141" s="1"/>
      <c r="AA1141" s="1"/>
      <c r="AB1141" s="1"/>
      <c r="AC1141" s="1"/>
      <c r="AD1141" s="1"/>
      <c r="AE1141" s="1"/>
    </row>
    <row r="1142" spans="1:31" ht="16.5">
      <c r="A1142" s="1"/>
      <c r="B1142" s="1"/>
      <c r="C1142" s="1"/>
      <c r="D1142" s="1"/>
      <c r="E1142" s="1"/>
      <c r="F1142" s="1"/>
      <c r="G1142" s="1"/>
      <c r="H1142" s="1"/>
      <c r="I1142" s="1"/>
      <c r="J1142" s="1"/>
      <c r="K1142" s="1"/>
      <c r="L1142" s="1"/>
      <c r="M1142" s="1"/>
      <c r="N1142" s="1"/>
      <c r="O1142" s="1"/>
      <c r="P1142" s="1"/>
      <c r="Q1142" s="1"/>
      <c r="R1142" s="1"/>
      <c r="S1142" s="1"/>
      <c r="T1142" s="1"/>
      <c r="U1142" s="1"/>
      <c r="V1142" s="1"/>
      <c r="W1142" s="1"/>
      <c r="X1142" s="1"/>
      <c r="Y1142" s="1"/>
      <c r="Z1142" s="1"/>
      <c r="AA1142" s="1"/>
      <c r="AB1142" s="1"/>
      <c r="AC1142" s="1"/>
      <c r="AD1142" s="1"/>
      <c r="AE1142" s="1"/>
    </row>
    <row r="1143" spans="1:31" ht="16.5">
      <c r="A1143" s="1"/>
      <c r="B1143" s="1"/>
      <c r="C1143" s="1"/>
      <c r="D1143" s="1"/>
      <c r="E1143" s="1"/>
      <c r="F1143" s="1"/>
      <c r="G1143" s="1"/>
      <c r="H1143" s="1"/>
      <c r="I1143" s="1"/>
      <c r="J1143" s="1"/>
      <c r="K1143" s="1"/>
      <c r="L1143" s="1"/>
      <c r="M1143" s="1"/>
      <c r="N1143" s="1"/>
      <c r="O1143" s="1"/>
      <c r="P1143" s="1"/>
      <c r="Q1143" s="1"/>
      <c r="R1143" s="1"/>
      <c r="S1143" s="1"/>
      <c r="T1143" s="1"/>
      <c r="U1143" s="1"/>
      <c r="V1143" s="1"/>
      <c r="W1143" s="1"/>
      <c r="X1143" s="1"/>
      <c r="Y1143" s="1"/>
      <c r="Z1143" s="1"/>
      <c r="AA1143" s="1"/>
      <c r="AB1143" s="1"/>
      <c r="AC1143" s="1"/>
      <c r="AD1143" s="1"/>
      <c r="AE1143" s="1"/>
    </row>
    <row r="1144" spans="1:31" ht="16.5">
      <c r="A1144" s="1"/>
      <c r="B1144" s="1"/>
      <c r="C1144" s="1"/>
      <c r="D1144" s="1"/>
      <c r="E1144" s="1"/>
      <c r="F1144" s="1"/>
      <c r="G1144" s="1"/>
      <c r="H1144" s="1"/>
      <c r="I1144" s="1"/>
      <c r="J1144" s="1"/>
      <c r="K1144" s="1"/>
      <c r="L1144" s="1"/>
      <c r="M1144" s="1"/>
      <c r="N1144" s="1"/>
      <c r="O1144" s="1"/>
      <c r="P1144" s="1"/>
      <c r="Q1144" s="1"/>
      <c r="R1144" s="1"/>
      <c r="S1144" s="1"/>
      <c r="T1144" s="1"/>
      <c r="U1144" s="1"/>
      <c r="V1144" s="1"/>
      <c r="W1144" s="1"/>
      <c r="X1144" s="1"/>
      <c r="Y1144" s="1"/>
      <c r="Z1144" s="1"/>
      <c r="AA1144" s="1"/>
      <c r="AB1144" s="1"/>
      <c r="AC1144" s="1"/>
      <c r="AD1144" s="1"/>
      <c r="AE1144" s="1"/>
    </row>
    <row r="1145" spans="1:31" ht="16.5">
      <c r="A1145" s="1"/>
      <c r="B1145" s="1"/>
      <c r="C1145" s="1"/>
      <c r="D1145" s="1"/>
      <c r="E1145" s="1"/>
      <c r="F1145" s="1"/>
      <c r="G1145" s="1"/>
      <c r="H1145" s="1"/>
      <c r="I1145" s="1"/>
      <c r="J1145" s="1"/>
      <c r="K1145" s="1"/>
      <c r="L1145" s="1"/>
      <c r="M1145" s="1"/>
      <c r="N1145" s="1"/>
      <c r="O1145" s="1"/>
      <c r="P1145" s="1"/>
      <c r="Q1145" s="1"/>
      <c r="R1145" s="1"/>
      <c r="S1145" s="1"/>
      <c r="T1145" s="1"/>
      <c r="U1145" s="1"/>
      <c r="V1145" s="1"/>
      <c r="W1145" s="1"/>
      <c r="X1145" s="1"/>
      <c r="Y1145" s="1"/>
      <c r="Z1145" s="1"/>
      <c r="AA1145" s="1"/>
      <c r="AB1145" s="1"/>
      <c r="AC1145" s="1"/>
      <c r="AD1145" s="1"/>
      <c r="AE1145" s="1"/>
    </row>
    <row r="1146" spans="1:31" ht="16.5">
      <c r="A1146" s="1"/>
      <c r="B1146" s="1"/>
      <c r="C1146" s="1"/>
      <c r="D1146" s="1"/>
      <c r="E1146" s="1"/>
      <c r="F1146" s="1"/>
      <c r="G1146" s="1"/>
      <c r="H1146" s="1"/>
      <c r="I1146" s="1"/>
      <c r="J1146" s="1"/>
      <c r="K1146" s="1"/>
      <c r="L1146" s="1"/>
      <c r="M1146" s="1"/>
      <c r="N1146" s="1"/>
      <c r="O1146" s="1"/>
      <c r="P1146" s="1"/>
      <c r="Q1146" s="1"/>
      <c r="R1146" s="1"/>
      <c r="S1146" s="1"/>
      <c r="T1146" s="1"/>
      <c r="U1146" s="1"/>
      <c r="V1146" s="1"/>
      <c r="W1146" s="1"/>
      <c r="X1146" s="1"/>
      <c r="Y1146" s="1"/>
      <c r="Z1146" s="1"/>
      <c r="AA1146" s="1"/>
      <c r="AB1146" s="1"/>
      <c r="AC1146" s="1"/>
      <c r="AD1146" s="1"/>
      <c r="AE1146" s="1"/>
    </row>
    <row r="1147" spans="1:31" ht="16.5">
      <c r="A1147" s="1"/>
      <c r="B1147" s="1"/>
      <c r="C1147" s="1"/>
      <c r="D1147" s="1"/>
      <c r="E1147" s="1"/>
      <c r="F1147" s="1"/>
      <c r="G1147" s="1"/>
      <c r="H1147" s="1"/>
      <c r="I1147" s="1"/>
      <c r="J1147" s="1"/>
      <c r="K1147" s="1"/>
      <c r="L1147" s="1"/>
      <c r="M1147" s="1"/>
      <c r="N1147" s="1"/>
      <c r="O1147" s="1"/>
      <c r="P1147" s="1"/>
      <c r="Q1147" s="1"/>
      <c r="R1147" s="1"/>
      <c r="S1147" s="1"/>
      <c r="T1147" s="1"/>
      <c r="U1147" s="1"/>
      <c r="V1147" s="1"/>
      <c r="W1147" s="1"/>
      <c r="X1147" s="1"/>
      <c r="Y1147" s="1"/>
      <c r="Z1147" s="1"/>
      <c r="AA1147" s="1"/>
      <c r="AB1147" s="1"/>
      <c r="AC1147" s="1"/>
      <c r="AD1147" s="1"/>
      <c r="AE1147" s="1"/>
    </row>
    <row r="1148" spans="1:31" ht="16.5">
      <c r="A1148" s="1"/>
      <c r="B1148" s="1"/>
      <c r="C1148" s="1"/>
      <c r="D1148" s="1"/>
      <c r="E1148" s="1"/>
      <c r="F1148" s="1"/>
      <c r="G1148" s="1"/>
      <c r="H1148" s="1"/>
      <c r="I1148" s="1"/>
      <c r="J1148" s="1"/>
      <c r="K1148" s="1"/>
      <c r="L1148" s="1"/>
      <c r="M1148" s="1"/>
      <c r="N1148" s="1"/>
      <c r="O1148" s="1"/>
      <c r="P1148" s="1"/>
      <c r="Q1148" s="1"/>
      <c r="R1148" s="1"/>
      <c r="S1148" s="1"/>
      <c r="T1148" s="1"/>
      <c r="U1148" s="1"/>
      <c r="V1148" s="1"/>
      <c r="W1148" s="1"/>
      <c r="X1148" s="1"/>
      <c r="Y1148" s="1"/>
      <c r="Z1148" s="1"/>
      <c r="AA1148" s="1"/>
      <c r="AB1148" s="1"/>
      <c r="AC1148" s="1"/>
      <c r="AD1148" s="1"/>
      <c r="AE1148" s="1"/>
    </row>
    <row r="1149" spans="1:31" ht="16.5">
      <c r="A1149" s="1"/>
      <c r="B1149" s="1"/>
      <c r="C1149" s="1"/>
      <c r="D1149" s="1"/>
      <c r="E1149" s="1"/>
      <c r="F1149" s="1"/>
      <c r="G1149" s="1"/>
      <c r="H1149" s="1"/>
      <c r="I1149" s="1"/>
      <c r="J1149" s="1"/>
      <c r="K1149" s="1"/>
      <c r="L1149" s="1"/>
      <c r="M1149" s="1"/>
      <c r="N1149" s="1"/>
      <c r="O1149" s="1"/>
      <c r="P1149" s="1"/>
      <c r="Q1149" s="1"/>
      <c r="R1149" s="1"/>
      <c r="S1149" s="1"/>
      <c r="T1149" s="1"/>
      <c r="U1149" s="1"/>
      <c r="V1149" s="1"/>
      <c r="W1149" s="1"/>
      <c r="X1149" s="1"/>
      <c r="Y1149" s="1"/>
      <c r="Z1149" s="1"/>
      <c r="AA1149" s="1"/>
      <c r="AB1149" s="1"/>
      <c r="AC1149" s="1"/>
      <c r="AD1149" s="1"/>
      <c r="AE1149" s="1"/>
    </row>
    <row r="1150" spans="1:31" ht="16.5">
      <c r="A1150" s="1"/>
      <c r="B1150" s="1"/>
      <c r="C1150" s="1"/>
      <c r="D1150" s="1"/>
      <c r="E1150" s="1"/>
      <c r="F1150" s="1"/>
      <c r="G1150" s="1"/>
      <c r="H1150" s="1"/>
      <c r="I1150" s="1"/>
      <c r="J1150" s="1"/>
      <c r="K1150" s="1"/>
      <c r="L1150" s="1"/>
      <c r="M1150" s="1"/>
      <c r="N1150" s="1"/>
      <c r="O1150" s="1"/>
      <c r="P1150" s="1"/>
      <c r="Q1150" s="1"/>
      <c r="R1150" s="1"/>
      <c r="S1150" s="1"/>
      <c r="T1150" s="1"/>
      <c r="U1150" s="1"/>
      <c r="V1150" s="1"/>
      <c r="W1150" s="1"/>
      <c r="X1150" s="1"/>
      <c r="Y1150" s="1"/>
      <c r="Z1150" s="1"/>
      <c r="AA1150" s="1"/>
      <c r="AB1150" s="1"/>
      <c r="AC1150" s="1"/>
      <c r="AD1150" s="1"/>
      <c r="AE1150" s="1"/>
    </row>
    <row r="1151" spans="1:31" ht="16.5">
      <c r="A1151" s="1"/>
      <c r="B1151" s="1"/>
      <c r="C1151" s="1"/>
      <c r="D1151" s="1"/>
      <c r="E1151" s="1"/>
      <c r="F1151" s="1"/>
      <c r="G1151" s="1"/>
      <c r="H1151" s="1"/>
      <c r="I1151" s="1"/>
      <c r="J1151" s="1"/>
      <c r="K1151" s="1"/>
      <c r="L1151" s="1"/>
      <c r="M1151" s="1"/>
      <c r="N1151" s="1"/>
      <c r="O1151" s="1"/>
      <c r="P1151" s="1"/>
      <c r="Q1151" s="1"/>
      <c r="R1151" s="1"/>
      <c r="S1151" s="1"/>
      <c r="T1151" s="1"/>
      <c r="U1151" s="1"/>
      <c r="V1151" s="1"/>
      <c r="W1151" s="1"/>
      <c r="X1151" s="1"/>
      <c r="Y1151" s="1"/>
      <c r="Z1151" s="1"/>
      <c r="AA1151" s="1"/>
      <c r="AB1151" s="1"/>
      <c r="AC1151" s="1"/>
      <c r="AD1151" s="1"/>
      <c r="AE1151" s="1"/>
    </row>
    <row r="1152" spans="1:31" ht="16.5">
      <c r="A1152" s="1"/>
      <c r="B1152" s="1"/>
      <c r="C1152" s="1"/>
      <c r="D1152" s="1"/>
      <c r="E1152" s="1"/>
      <c r="F1152" s="1"/>
      <c r="G1152" s="1"/>
      <c r="H1152" s="1"/>
      <c r="I1152" s="1"/>
      <c r="J1152" s="1"/>
      <c r="K1152" s="1"/>
      <c r="L1152" s="1"/>
      <c r="M1152" s="1"/>
      <c r="N1152" s="1"/>
      <c r="O1152" s="1"/>
      <c r="P1152" s="1"/>
      <c r="Q1152" s="1"/>
      <c r="R1152" s="1"/>
      <c r="S1152" s="1"/>
      <c r="T1152" s="1"/>
      <c r="U1152" s="1"/>
      <c r="V1152" s="1"/>
      <c r="W1152" s="1"/>
      <c r="X1152" s="1"/>
      <c r="Y1152" s="1"/>
      <c r="Z1152" s="1"/>
      <c r="AA1152" s="1"/>
      <c r="AB1152" s="1"/>
      <c r="AC1152" s="1"/>
      <c r="AD1152" s="1"/>
      <c r="AE1152" s="1"/>
    </row>
    <row r="1153" spans="1:31" ht="16.5">
      <c r="A1153" s="1"/>
      <c r="B1153" s="1"/>
      <c r="C1153" s="1"/>
      <c r="D1153" s="1"/>
      <c r="E1153" s="1"/>
      <c r="F1153" s="1"/>
      <c r="G1153" s="1"/>
      <c r="H1153" s="1"/>
      <c r="I1153" s="1"/>
      <c r="J1153" s="1"/>
      <c r="K1153" s="1"/>
      <c r="L1153" s="1"/>
      <c r="M1153" s="1"/>
      <c r="N1153" s="1"/>
      <c r="O1153" s="1"/>
      <c r="P1153" s="1"/>
      <c r="Q1153" s="1"/>
      <c r="R1153" s="1"/>
      <c r="S1153" s="1"/>
      <c r="T1153" s="1"/>
      <c r="U1153" s="1"/>
      <c r="V1153" s="1"/>
      <c r="W1153" s="1"/>
      <c r="X1153" s="1"/>
      <c r="Y1153" s="1"/>
      <c r="Z1153" s="1"/>
      <c r="AA1153" s="1"/>
      <c r="AB1153" s="1"/>
      <c r="AC1153" s="1"/>
      <c r="AD1153" s="1"/>
      <c r="AE1153" s="1"/>
    </row>
    <row r="1154" spans="1:31" ht="16.5">
      <c r="A1154" s="1"/>
      <c r="B1154" s="1"/>
      <c r="C1154" s="1"/>
      <c r="D1154" s="1"/>
      <c r="E1154" s="1"/>
      <c r="F1154" s="1"/>
      <c r="G1154" s="1"/>
      <c r="H1154" s="1"/>
      <c r="I1154" s="1"/>
      <c r="J1154" s="1"/>
      <c r="K1154" s="1"/>
      <c r="L1154" s="1"/>
      <c r="M1154" s="1"/>
      <c r="N1154" s="1"/>
      <c r="O1154" s="1"/>
      <c r="P1154" s="1"/>
      <c r="Q1154" s="1"/>
      <c r="R1154" s="1"/>
      <c r="S1154" s="1"/>
      <c r="T1154" s="1"/>
      <c r="U1154" s="1"/>
      <c r="V1154" s="1"/>
      <c r="W1154" s="1"/>
      <c r="X1154" s="1"/>
      <c r="Y1154" s="1"/>
      <c r="Z1154" s="1"/>
      <c r="AA1154" s="1"/>
      <c r="AB1154" s="1"/>
      <c r="AC1154" s="1"/>
      <c r="AD1154" s="1"/>
      <c r="AE1154" s="1"/>
    </row>
    <row r="1155" spans="1:31" ht="16.5">
      <c r="A1155" s="1"/>
      <c r="B1155" s="1"/>
      <c r="C1155" s="1"/>
      <c r="D1155" s="1"/>
      <c r="E1155" s="1"/>
      <c r="F1155" s="1"/>
      <c r="G1155" s="1"/>
      <c r="H1155" s="1"/>
      <c r="I1155" s="1"/>
      <c r="J1155" s="1"/>
      <c r="K1155" s="1"/>
      <c r="L1155" s="1"/>
      <c r="M1155" s="1"/>
      <c r="N1155" s="1"/>
      <c r="O1155" s="1"/>
      <c r="P1155" s="1"/>
      <c r="Q1155" s="1"/>
      <c r="R1155" s="1"/>
      <c r="S1155" s="1"/>
      <c r="T1155" s="1"/>
      <c r="U1155" s="1"/>
      <c r="V1155" s="1"/>
      <c r="W1155" s="1"/>
      <c r="X1155" s="1"/>
      <c r="Y1155" s="1"/>
      <c r="Z1155" s="1"/>
      <c r="AA1155" s="1"/>
      <c r="AB1155" s="1"/>
      <c r="AC1155" s="1"/>
      <c r="AD1155" s="1"/>
      <c r="AE1155" s="1"/>
    </row>
    <row r="1156" spans="1:31" ht="16.5">
      <c r="A1156" s="1"/>
      <c r="B1156" s="1"/>
      <c r="C1156" s="1"/>
      <c r="D1156" s="1"/>
      <c r="E1156" s="1"/>
      <c r="F1156" s="1"/>
      <c r="G1156" s="1"/>
      <c r="H1156" s="1"/>
      <c r="I1156" s="1"/>
      <c r="J1156" s="1"/>
      <c r="K1156" s="1"/>
      <c r="L1156" s="1"/>
      <c r="M1156" s="1"/>
      <c r="N1156" s="1"/>
      <c r="O1156" s="1"/>
      <c r="P1156" s="1"/>
      <c r="Q1156" s="1"/>
      <c r="R1156" s="1"/>
      <c r="S1156" s="1"/>
      <c r="T1156" s="1"/>
      <c r="U1156" s="1"/>
      <c r="V1156" s="1"/>
      <c r="W1156" s="1"/>
      <c r="X1156" s="1"/>
      <c r="Y1156" s="1"/>
      <c r="Z1156" s="1"/>
      <c r="AA1156" s="1"/>
      <c r="AB1156" s="1"/>
      <c r="AC1156" s="1"/>
      <c r="AD1156" s="1"/>
      <c r="AE1156" s="1"/>
    </row>
    <row r="1157" spans="1:31" ht="16.5">
      <c r="A1157" s="1"/>
      <c r="B1157" s="1"/>
      <c r="C1157" s="1"/>
      <c r="D1157" s="1"/>
      <c r="E1157" s="1"/>
      <c r="F1157" s="1"/>
      <c r="G1157" s="1"/>
      <c r="H1157" s="1"/>
      <c r="I1157" s="1"/>
      <c r="J1157" s="1"/>
      <c r="K1157" s="1"/>
      <c r="L1157" s="1"/>
      <c r="M1157" s="1"/>
      <c r="N1157" s="1"/>
      <c r="O1157" s="1"/>
      <c r="P1157" s="1"/>
      <c r="Q1157" s="1"/>
      <c r="R1157" s="1"/>
      <c r="S1157" s="1"/>
      <c r="T1157" s="1"/>
      <c r="U1157" s="1"/>
      <c r="V1157" s="1"/>
      <c r="W1157" s="1"/>
      <c r="X1157" s="1"/>
      <c r="Y1157" s="1"/>
      <c r="Z1157" s="1"/>
      <c r="AA1157" s="1"/>
      <c r="AB1157" s="1"/>
      <c r="AC1157" s="1"/>
      <c r="AD1157" s="1"/>
      <c r="AE1157" s="1"/>
    </row>
    <row r="1158" spans="1:31" ht="16.5">
      <c r="A1158" s="1"/>
      <c r="B1158" s="1"/>
      <c r="C1158" s="1"/>
      <c r="D1158" s="1"/>
      <c r="E1158" s="1"/>
      <c r="F1158" s="1"/>
      <c r="G1158" s="1"/>
      <c r="H1158" s="1"/>
      <c r="I1158" s="1"/>
      <c r="J1158" s="1"/>
      <c r="K1158" s="1"/>
      <c r="L1158" s="1"/>
      <c r="M1158" s="1"/>
      <c r="N1158" s="1"/>
      <c r="O1158" s="1"/>
      <c r="P1158" s="1"/>
      <c r="Q1158" s="1"/>
      <c r="R1158" s="1"/>
      <c r="S1158" s="1"/>
      <c r="T1158" s="1"/>
      <c r="U1158" s="1"/>
      <c r="V1158" s="1"/>
      <c r="W1158" s="1"/>
      <c r="X1158" s="1"/>
      <c r="Y1158" s="1"/>
      <c r="Z1158" s="1"/>
      <c r="AA1158" s="1"/>
      <c r="AB1158" s="1"/>
      <c r="AC1158" s="1"/>
      <c r="AD1158" s="1"/>
      <c r="AE1158" s="1"/>
    </row>
    <row r="1159" spans="1:31" ht="16.5">
      <c r="A1159" s="1"/>
      <c r="B1159" s="1"/>
      <c r="C1159" s="1"/>
      <c r="D1159" s="1"/>
      <c r="E1159" s="1"/>
      <c r="F1159" s="1"/>
      <c r="G1159" s="1"/>
      <c r="H1159" s="1"/>
      <c r="I1159" s="1"/>
      <c r="J1159" s="1"/>
      <c r="K1159" s="1"/>
      <c r="L1159" s="1"/>
      <c r="M1159" s="1"/>
      <c r="N1159" s="1"/>
      <c r="O1159" s="1"/>
      <c r="P1159" s="1"/>
      <c r="Q1159" s="1"/>
      <c r="R1159" s="1"/>
      <c r="S1159" s="1"/>
      <c r="T1159" s="1"/>
      <c r="U1159" s="1"/>
      <c r="V1159" s="1"/>
      <c r="W1159" s="1"/>
      <c r="X1159" s="1"/>
      <c r="Y1159" s="1"/>
      <c r="Z1159" s="1"/>
      <c r="AA1159" s="1"/>
      <c r="AB1159" s="1"/>
      <c r="AC1159" s="1"/>
      <c r="AD1159" s="1"/>
      <c r="AE1159" s="1"/>
    </row>
    <row r="1160" spans="1:31" ht="16.5">
      <c r="A1160" s="1"/>
      <c r="B1160" s="1"/>
      <c r="C1160" s="1"/>
      <c r="D1160" s="1"/>
      <c r="E1160" s="1"/>
      <c r="F1160" s="1"/>
      <c r="G1160" s="1"/>
      <c r="H1160" s="1"/>
      <c r="I1160" s="1"/>
      <c r="J1160" s="1"/>
      <c r="K1160" s="1"/>
      <c r="L1160" s="1"/>
      <c r="M1160" s="1"/>
      <c r="N1160" s="1"/>
      <c r="O1160" s="1"/>
      <c r="P1160" s="1"/>
      <c r="Q1160" s="1"/>
      <c r="R1160" s="1"/>
      <c r="S1160" s="1"/>
      <c r="T1160" s="1"/>
      <c r="U1160" s="1"/>
      <c r="V1160" s="1"/>
      <c r="W1160" s="1"/>
      <c r="X1160" s="1"/>
      <c r="Y1160" s="1"/>
      <c r="Z1160" s="1"/>
      <c r="AA1160" s="1"/>
      <c r="AB1160" s="1"/>
      <c r="AC1160" s="1"/>
      <c r="AD1160" s="1"/>
      <c r="AE1160" s="1"/>
    </row>
    <row r="1161" spans="1:31" ht="16.5">
      <c r="A1161" s="1"/>
      <c r="B1161" s="1"/>
      <c r="C1161" s="1"/>
      <c r="D1161" s="1"/>
      <c r="E1161" s="1"/>
      <c r="F1161" s="1"/>
      <c r="G1161" s="1"/>
      <c r="H1161" s="1"/>
      <c r="I1161" s="1"/>
      <c r="J1161" s="1"/>
      <c r="K1161" s="1"/>
      <c r="L1161" s="1"/>
      <c r="M1161" s="1"/>
      <c r="N1161" s="1"/>
      <c r="O1161" s="1"/>
      <c r="P1161" s="1"/>
      <c r="Q1161" s="1"/>
      <c r="R1161" s="1"/>
      <c r="S1161" s="1"/>
      <c r="T1161" s="1"/>
      <c r="U1161" s="1"/>
      <c r="V1161" s="1"/>
      <c r="W1161" s="1"/>
      <c r="X1161" s="1"/>
      <c r="Y1161" s="1"/>
      <c r="Z1161" s="1"/>
      <c r="AA1161" s="1"/>
      <c r="AB1161" s="1"/>
      <c r="AC1161" s="1"/>
      <c r="AD1161" s="1"/>
      <c r="AE1161" s="1"/>
    </row>
    <row r="1162" spans="1:31" ht="16.5">
      <c r="A1162" s="1"/>
      <c r="B1162" s="1"/>
      <c r="C1162" s="1"/>
      <c r="D1162" s="1"/>
      <c r="E1162" s="1"/>
      <c r="F1162" s="1"/>
      <c r="G1162" s="1"/>
      <c r="H1162" s="1"/>
      <c r="I1162" s="1"/>
      <c r="J1162" s="1"/>
      <c r="K1162" s="1"/>
      <c r="L1162" s="1"/>
      <c r="M1162" s="1"/>
      <c r="N1162" s="1"/>
      <c r="O1162" s="1"/>
      <c r="P1162" s="1"/>
      <c r="Q1162" s="1"/>
      <c r="R1162" s="1"/>
      <c r="S1162" s="1"/>
      <c r="T1162" s="1"/>
      <c r="U1162" s="1"/>
      <c r="V1162" s="1"/>
      <c r="W1162" s="1"/>
      <c r="X1162" s="1"/>
      <c r="Y1162" s="1"/>
      <c r="Z1162" s="1"/>
      <c r="AA1162" s="1"/>
      <c r="AB1162" s="1"/>
      <c r="AC1162" s="1"/>
      <c r="AD1162" s="1"/>
      <c r="AE1162" s="1"/>
    </row>
    <row r="1163" spans="1:31" ht="16.5">
      <c r="A1163" s="1"/>
      <c r="B1163" s="1"/>
      <c r="C1163" s="1"/>
      <c r="D1163" s="1"/>
      <c r="E1163" s="1"/>
      <c r="F1163" s="1"/>
      <c r="G1163" s="1"/>
      <c r="H1163" s="1"/>
      <c r="I1163" s="1"/>
      <c r="J1163" s="1"/>
      <c r="K1163" s="1"/>
      <c r="L1163" s="1"/>
      <c r="M1163" s="1"/>
      <c r="N1163" s="1"/>
      <c r="O1163" s="1"/>
      <c r="P1163" s="1"/>
      <c r="Q1163" s="1"/>
      <c r="R1163" s="1"/>
      <c r="S1163" s="1"/>
      <c r="T1163" s="1"/>
      <c r="U1163" s="1"/>
      <c r="V1163" s="1"/>
      <c r="W1163" s="1"/>
      <c r="X1163" s="1"/>
      <c r="Y1163" s="1"/>
      <c r="Z1163" s="1"/>
      <c r="AA1163" s="1"/>
      <c r="AB1163" s="1"/>
      <c r="AC1163" s="1"/>
      <c r="AD1163" s="1"/>
      <c r="AE1163" s="1"/>
    </row>
    <row r="1164" spans="1:31" ht="16.5">
      <c r="A1164" s="1"/>
      <c r="B1164" s="1"/>
      <c r="C1164" s="1"/>
      <c r="D1164" s="1"/>
      <c r="E1164" s="1"/>
      <c r="F1164" s="1"/>
      <c r="G1164" s="1"/>
      <c r="H1164" s="1"/>
      <c r="I1164" s="1"/>
      <c r="J1164" s="1"/>
      <c r="K1164" s="1"/>
      <c r="L1164" s="1"/>
      <c r="M1164" s="1"/>
      <c r="N1164" s="1"/>
      <c r="O1164" s="1"/>
      <c r="P1164" s="1"/>
      <c r="Q1164" s="1"/>
      <c r="R1164" s="1"/>
      <c r="S1164" s="1"/>
      <c r="T1164" s="1"/>
      <c r="U1164" s="1"/>
      <c r="V1164" s="1"/>
      <c r="W1164" s="1"/>
      <c r="X1164" s="1"/>
      <c r="Y1164" s="1"/>
      <c r="Z1164" s="1"/>
      <c r="AA1164" s="1"/>
      <c r="AB1164" s="1"/>
      <c r="AC1164" s="1"/>
      <c r="AD1164" s="1"/>
      <c r="AE1164" s="1"/>
    </row>
    <row r="1165" spans="1:31" ht="16.5">
      <c r="A1165" s="1"/>
      <c r="B1165" s="1"/>
      <c r="C1165" s="1"/>
      <c r="D1165" s="1"/>
      <c r="E1165" s="1"/>
      <c r="F1165" s="1"/>
      <c r="G1165" s="1"/>
      <c r="H1165" s="1"/>
      <c r="I1165" s="1"/>
      <c r="J1165" s="1"/>
      <c r="K1165" s="1"/>
      <c r="L1165" s="1"/>
      <c r="M1165" s="1"/>
      <c r="N1165" s="1"/>
      <c r="O1165" s="1"/>
      <c r="P1165" s="1"/>
      <c r="Q1165" s="1"/>
      <c r="R1165" s="1"/>
      <c r="S1165" s="1"/>
      <c r="T1165" s="1"/>
      <c r="U1165" s="1"/>
      <c r="V1165" s="1"/>
      <c r="W1165" s="1"/>
      <c r="X1165" s="1"/>
      <c r="Y1165" s="1"/>
      <c r="Z1165" s="1"/>
      <c r="AA1165" s="1"/>
      <c r="AB1165" s="1"/>
      <c r="AC1165" s="1"/>
      <c r="AD1165" s="1"/>
      <c r="AE1165" s="1"/>
    </row>
    <row r="1166" spans="1:31" ht="16.5">
      <c r="A1166" s="1"/>
      <c r="B1166" s="1"/>
      <c r="C1166" s="1"/>
      <c r="D1166" s="1"/>
      <c r="E1166" s="1"/>
      <c r="F1166" s="1"/>
      <c r="G1166" s="1"/>
      <c r="H1166" s="1"/>
      <c r="I1166" s="1"/>
      <c r="J1166" s="1"/>
      <c r="K1166" s="1"/>
      <c r="L1166" s="1"/>
      <c r="M1166" s="1"/>
      <c r="N1166" s="1"/>
      <c r="O1166" s="1"/>
      <c r="P1166" s="1"/>
      <c r="Q1166" s="1"/>
      <c r="R1166" s="1"/>
      <c r="S1166" s="1"/>
      <c r="T1166" s="1"/>
      <c r="U1166" s="1"/>
      <c r="V1166" s="1"/>
      <c r="W1166" s="1"/>
      <c r="X1166" s="1"/>
      <c r="Y1166" s="1"/>
      <c r="Z1166" s="1"/>
      <c r="AA1166" s="1"/>
      <c r="AB1166" s="1"/>
      <c r="AC1166" s="1"/>
      <c r="AD1166" s="1"/>
      <c r="AE1166" s="1"/>
    </row>
    <row r="1167" spans="1:31" ht="16.5">
      <c r="A1167" s="1"/>
      <c r="B1167" s="1"/>
      <c r="C1167" s="1"/>
      <c r="D1167" s="1"/>
      <c r="E1167" s="1"/>
      <c r="F1167" s="1"/>
      <c r="G1167" s="1"/>
      <c r="H1167" s="1"/>
      <c r="I1167" s="1"/>
      <c r="J1167" s="1"/>
      <c r="K1167" s="1"/>
      <c r="L1167" s="1"/>
      <c r="M1167" s="1"/>
      <c r="N1167" s="1"/>
      <c r="O1167" s="1"/>
      <c r="P1167" s="1"/>
      <c r="Q1167" s="1"/>
      <c r="R1167" s="1"/>
      <c r="S1167" s="1"/>
      <c r="T1167" s="1"/>
      <c r="U1167" s="1"/>
      <c r="V1167" s="1"/>
      <c r="W1167" s="1"/>
      <c r="X1167" s="1"/>
      <c r="Y1167" s="1"/>
      <c r="Z1167" s="1"/>
      <c r="AA1167" s="1"/>
      <c r="AB1167" s="1"/>
      <c r="AC1167" s="1"/>
      <c r="AD1167" s="1"/>
      <c r="AE1167" s="1"/>
    </row>
    <row r="1168" spans="1:31" ht="16.5">
      <c r="A1168" s="1"/>
      <c r="B1168" s="1"/>
      <c r="C1168" s="1"/>
      <c r="D1168" s="1"/>
      <c r="E1168" s="1"/>
      <c r="F1168" s="1"/>
      <c r="G1168" s="1"/>
      <c r="H1168" s="1"/>
      <c r="I1168" s="1"/>
      <c r="J1168" s="1"/>
      <c r="K1168" s="1"/>
      <c r="L1168" s="1"/>
      <c r="M1168" s="1"/>
      <c r="N1168" s="1"/>
      <c r="O1168" s="1"/>
      <c r="P1168" s="1"/>
      <c r="Q1168" s="1"/>
      <c r="R1168" s="1"/>
      <c r="S1168" s="1"/>
      <c r="T1168" s="1"/>
      <c r="U1168" s="1"/>
      <c r="V1168" s="1"/>
      <c r="W1168" s="1"/>
      <c r="X1168" s="1"/>
      <c r="Y1168" s="1"/>
      <c r="Z1168" s="1"/>
      <c r="AA1168" s="1"/>
      <c r="AB1168" s="1"/>
      <c r="AC1168" s="1"/>
      <c r="AD1168" s="1"/>
      <c r="AE1168" s="1"/>
    </row>
    <row r="1169" spans="1:31" ht="16.5">
      <c r="A1169" s="1"/>
      <c r="B1169" s="1"/>
      <c r="C1169" s="1"/>
      <c r="D1169" s="1"/>
      <c r="E1169" s="1"/>
      <c r="F1169" s="1"/>
      <c r="G1169" s="1"/>
      <c r="H1169" s="1"/>
      <c r="I1169" s="1"/>
      <c r="J1169" s="1"/>
      <c r="K1169" s="1"/>
      <c r="L1169" s="1"/>
      <c r="M1169" s="1"/>
      <c r="N1169" s="1"/>
      <c r="O1169" s="1"/>
      <c r="P1169" s="1"/>
      <c r="Q1169" s="1"/>
      <c r="R1169" s="1"/>
      <c r="S1169" s="1"/>
      <c r="T1169" s="1"/>
      <c r="U1169" s="1"/>
      <c r="V1169" s="1"/>
      <c r="W1169" s="1"/>
      <c r="X1169" s="1"/>
      <c r="Y1169" s="1"/>
      <c r="Z1169" s="1"/>
      <c r="AA1169" s="1"/>
      <c r="AB1169" s="1"/>
      <c r="AC1169" s="1"/>
      <c r="AD1169" s="1"/>
      <c r="AE1169" s="1"/>
    </row>
    <row r="1170" spans="1:31" ht="16.5">
      <c r="A1170" s="1"/>
      <c r="B1170" s="1"/>
      <c r="C1170" s="1"/>
      <c r="D1170" s="1"/>
      <c r="E1170" s="1"/>
      <c r="F1170" s="1"/>
      <c r="G1170" s="1"/>
      <c r="H1170" s="1"/>
      <c r="I1170" s="1"/>
      <c r="J1170" s="1"/>
      <c r="K1170" s="1"/>
      <c r="L1170" s="1"/>
      <c r="M1170" s="1"/>
      <c r="N1170" s="1"/>
      <c r="O1170" s="1"/>
      <c r="P1170" s="1"/>
      <c r="Q1170" s="1"/>
      <c r="R1170" s="1"/>
      <c r="S1170" s="1"/>
      <c r="T1170" s="1"/>
      <c r="U1170" s="1"/>
      <c r="V1170" s="1"/>
      <c r="W1170" s="1"/>
      <c r="X1170" s="1"/>
      <c r="Y1170" s="1"/>
      <c r="Z1170" s="1"/>
      <c r="AA1170" s="1"/>
      <c r="AB1170" s="1"/>
      <c r="AC1170" s="1"/>
      <c r="AD1170" s="1"/>
      <c r="AE1170" s="1"/>
    </row>
    <row r="1171" spans="1:31" ht="16.5">
      <c r="A1171" s="1"/>
      <c r="B1171" s="1"/>
      <c r="C1171" s="1"/>
      <c r="D1171" s="1"/>
      <c r="E1171" s="1"/>
      <c r="F1171" s="1"/>
      <c r="G1171" s="1"/>
      <c r="H1171" s="1"/>
      <c r="I1171" s="1"/>
      <c r="J1171" s="1"/>
      <c r="K1171" s="1"/>
      <c r="L1171" s="1"/>
      <c r="M1171" s="1"/>
      <c r="N1171" s="1"/>
      <c r="O1171" s="1"/>
      <c r="P1171" s="1"/>
      <c r="Q1171" s="1"/>
      <c r="R1171" s="1"/>
      <c r="S1171" s="1"/>
      <c r="T1171" s="1"/>
      <c r="U1171" s="1"/>
      <c r="V1171" s="1"/>
      <c r="W1171" s="1"/>
      <c r="X1171" s="1"/>
      <c r="Y1171" s="1"/>
      <c r="Z1171" s="1"/>
      <c r="AA1171" s="1"/>
      <c r="AB1171" s="1"/>
      <c r="AC1171" s="1"/>
      <c r="AD1171" s="1"/>
      <c r="AE1171" s="1"/>
    </row>
    <row r="1172" spans="1:31" ht="16.5">
      <c r="A1172" s="1"/>
      <c r="B1172" s="1"/>
      <c r="C1172" s="1"/>
      <c r="D1172" s="1"/>
      <c r="E1172" s="1"/>
      <c r="F1172" s="1"/>
      <c r="G1172" s="1"/>
      <c r="H1172" s="1"/>
      <c r="I1172" s="1"/>
      <c r="J1172" s="1"/>
      <c r="K1172" s="1"/>
      <c r="L1172" s="1"/>
      <c r="M1172" s="1"/>
      <c r="N1172" s="1"/>
      <c r="O1172" s="1"/>
      <c r="P1172" s="1"/>
      <c r="Q1172" s="1"/>
      <c r="R1172" s="1"/>
      <c r="S1172" s="1"/>
      <c r="T1172" s="1"/>
      <c r="U1172" s="1"/>
      <c r="V1172" s="1"/>
      <c r="W1172" s="1"/>
      <c r="X1172" s="1"/>
      <c r="Y1172" s="1"/>
      <c r="Z1172" s="1"/>
      <c r="AA1172" s="1"/>
      <c r="AB1172" s="1"/>
      <c r="AC1172" s="1"/>
      <c r="AD1172" s="1"/>
      <c r="AE1172" s="1"/>
    </row>
    <row r="1173" spans="1:31" ht="16.5">
      <c r="A1173" s="1"/>
      <c r="B1173" s="1"/>
      <c r="C1173" s="1"/>
      <c r="D1173" s="1"/>
      <c r="E1173" s="1"/>
      <c r="F1173" s="1"/>
      <c r="G1173" s="1"/>
      <c r="H1173" s="1"/>
      <c r="I1173" s="1"/>
      <c r="J1173" s="1"/>
      <c r="K1173" s="1"/>
      <c r="L1173" s="1"/>
      <c r="M1173" s="1"/>
      <c r="N1173" s="1"/>
      <c r="O1173" s="1"/>
      <c r="P1173" s="1"/>
      <c r="Q1173" s="1"/>
      <c r="R1173" s="1"/>
      <c r="S1173" s="1"/>
      <c r="T1173" s="1"/>
      <c r="U1173" s="1"/>
      <c r="V1173" s="1"/>
      <c r="W1173" s="1"/>
      <c r="X1173" s="1"/>
      <c r="Y1173" s="1"/>
      <c r="Z1173" s="1"/>
      <c r="AA1173" s="1"/>
      <c r="AB1173" s="1"/>
      <c r="AC1173" s="1"/>
      <c r="AD1173" s="1"/>
      <c r="AE1173" s="1"/>
    </row>
    <row r="1174" spans="1:31" ht="16.5">
      <c r="A1174" s="1"/>
      <c r="B1174" s="1"/>
      <c r="C1174" s="1"/>
      <c r="D1174" s="1"/>
      <c r="E1174" s="1"/>
      <c r="F1174" s="1"/>
      <c r="G1174" s="1"/>
      <c r="H1174" s="1"/>
      <c r="I1174" s="1"/>
      <c r="J1174" s="1"/>
      <c r="K1174" s="1"/>
      <c r="L1174" s="1"/>
      <c r="M1174" s="1"/>
      <c r="N1174" s="1"/>
      <c r="O1174" s="1"/>
      <c r="P1174" s="1"/>
      <c r="Q1174" s="1"/>
      <c r="R1174" s="1"/>
      <c r="S1174" s="1"/>
      <c r="T1174" s="1"/>
      <c r="U1174" s="1"/>
      <c r="V1174" s="1"/>
      <c r="W1174" s="1"/>
      <c r="X1174" s="1"/>
      <c r="Y1174" s="1"/>
      <c r="Z1174" s="1"/>
      <c r="AA1174" s="1"/>
      <c r="AB1174" s="1"/>
      <c r="AC1174" s="1"/>
      <c r="AD1174" s="1"/>
      <c r="AE1174" s="1"/>
    </row>
    <row r="1175" spans="1:31" ht="16.5">
      <c r="A1175" s="1"/>
      <c r="B1175" s="1"/>
      <c r="C1175" s="1"/>
      <c r="D1175" s="1"/>
      <c r="E1175" s="1"/>
      <c r="F1175" s="1"/>
      <c r="G1175" s="1"/>
      <c r="H1175" s="1"/>
      <c r="I1175" s="1"/>
      <c r="J1175" s="1"/>
      <c r="K1175" s="1"/>
      <c r="L1175" s="1"/>
      <c r="M1175" s="1"/>
      <c r="N1175" s="1"/>
      <c r="O1175" s="1"/>
      <c r="P1175" s="1"/>
      <c r="Q1175" s="1"/>
      <c r="R1175" s="1"/>
      <c r="S1175" s="1"/>
      <c r="T1175" s="1"/>
      <c r="U1175" s="1"/>
      <c r="V1175" s="1"/>
      <c r="W1175" s="1"/>
      <c r="X1175" s="1"/>
      <c r="Y1175" s="1"/>
      <c r="Z1175" s="1"/>
      <c r="AA1175" s="1"/>
      <c r="AB1175" s="1"/>
      <c r="AC1175" s="1"/>
      <c r="AD1175" s="1"/>
      <c r="AE1175" s="1"/>
    </row>
    <row r="1176" spans="1:31" ht="16.5">
      <c r="A1176" s="1"/>
      <c r="B1176" s="1"/>
      <c r="C1176" s="1"/>
      <c r="D1176" s="1"/>
      <c r="E1176" s="1"/>
      <c r="F1176" s="1"/>
      <c r="G1176" s="1"/>
      <c r="H1176" s="1"/>
      <c r="I1176" s="1"/>
      <c r="J1176" s="1"/>
      <c r="K1176" s="1"/>
      <c r="L1176" s="1"/>
      <c r="M1176" s="1"/>
      <c r="N1176" s="1"/>
      <c r="O1176" s="1"/>
      <c r="P1176" s="1"/>
      <c r="Q1176" s="1"/>
      <c r="R1176" s="1"/>
      <c r="S1176" s="1"/>
      <c r="T1176" s="1"/>
      <c r="U1176" s="1"/>
      <c r="V1176" s="1"/>
      <c r="W1176" s="1"/>
      <c r="X1176" s="1"/>
      <c r="Y1176" s="1"/>
      <c r="Z1176" s="1"/>
      <c r="AA1176" s="1"/>
      <c r="AB1176" s="1"/>
      <c r="AC1176" s="1"/>
      <c r="AD1176" s="1"/>
      <c r="AE1176" s="1"/>
    </row>
    <row r="1177" spans="1:31" ht="16.5">
      <c r="A1177" s="1"/>
      <c r="B1177" s="1"/>
      <c r="C1177" s="1"/>
      <c r="D1177" s="1"/>
      <c r="E1177" s="1"/>
      <c r="F1177" s="1"/>
      <c r="G1177" s="1"/>
      <c r="H1177" s="1"/>
      <c r="I1177" s="1"/>
      <c r="J1177" s="1"/>
      <c r="K1177" s="1"/>
      <c r="L1177" s="1"/>
      <c r="M1177" s="1"/>
      <c r="N1177" s="1"/>
      <c r="O1177" s="1"/>
      <c r="P1177" s="1"/>
      <c r="Q1177" s="1"/>
      <c r="R1177" s="1"/>
      <c r="S1177" s="1"/>
      <c r="T1177" s="1"/>
      <c r="U1177" s="1"/>
      <c r="V1177" s="1"/>
      <c r="W1177" s="1"/>
      <c r="X1177" s="1"/>
      <c r="Y1177" s="1"/>
      <c r="Z1177" s="1"/>
      <c r="AA1177" s="1"/>
      <c r="AB1177" s="1"/>
      <c r="AC1177" s="1"/>
      <c r="AD1177" s="1"/>
      <c r="AE1177" s="1"/>
    </row>
    <row r="1178" spans="1:31" ht="16.5">
      <c r="A1178" s="1"/>
      <c r="B1178" s="1"/>
      <c r="C1178" s="1"/>
      <c r="D1178" s="1"/>
      <c r="E1178" s="1"/>
      <c r="F1178" s="1"/>
      <c r="G1178" s="1"/>
      <c r="H1178" s="1"/>
      <c r="I1178" s="1"/>
      <c r="J1178" s="1"/>
      <c r="K1178" s="1"/>
      <c r="L1178" s="1"/>
      <c r="M1178" s="1"/>
      <c r="N1178" s="1"/>
      <c r="O1178" s="1"/>
      <c r="P1178" s="1"/>
      <c r="Q1178" s="1"/>
      <c r="R1178" s="1"/>
      <c r="S1178" s="1"/>
      <c r="T1178" s="1"/>
      <c r="U1178" s="1"/>
      <c r="V1178" s="1"/>
      <c r="W1178" s="1"/>
      <c r="X1178" s="1"/>
      <c r="Y1178" s="1"/>
      <c r="Z1178" s="1"/>
      <c r="AA1178" s="1"/>
      <c r="AB1178" s="1"/>
      <c r="AC1178" s="1"/>
      <c r="AD1178" s="1"/>
      <c r="AE1178" s="1"/>
    </row>
    <row r="1179" spans="1:31" ht="16.5">
      <c r="A1179" s="1"/>
      <c r="B1179" s="1"/>
      <c r="C1179" s="1"/>
      <c r="D1179" s="1"/>
      <c r="E1179" s="1"/>
      <c r="F1179" s="1"/>
      <c r="G1179" s="1"/>
      <c r="H1179" s="1"/>
      <c r="I1179" s="1"/>
      <c r="J1179" s="1"/>
      <c r="K1179" s="1"/>
      <c r="L1179" s="1"/>
      <c r="M1179" s="1"/>
      <c r="N1179" s="1"/>
      <c r="O1179" s="1"/>
      <c r="P1179" s="1"/>
      <c r="Q1179" s="1"/>
      <c r="R1179" s="1"/>
      <c r="S1179" s="1"/>
      <c r="T1179" s="1"/>
      <c r="U1179" s="1"/>
      <c r="V1179" s="1"/>
      <c r="W1179" s="1"/>
      <c r="X1179" s="1"/>
      <c r="Y1179" s="1"/>
      <c r="Z1179" s="1"/>
      <c r="AA1179" s="1"/>
      <c r="AB1179" s="1"/>
      <c r="AC1179" s="1"/>
      <c r="AD1179" s="1"/>
      <c r="AE1179" s="1"/>
    </row>
    <row r="1180" spans="1:31" ht="16.5">
      <c r="A1180" s="1"/>
      <c r="B1180" s="1"/>
      <c r="C1180" s="1"/>
      <c r="D1180" s="1"/>
      <c r="E1180" s="1"/>
      <c r="F1180" s="1"/>
      <c r="G1180" s="1"/>
      <c r="H1180" s="1"/>
      <c r="I1180" s="1"/>
      <c r="J1180" s="1"/>
      <c r="K1180" s="1"/>
      <c r="L1180" s="1"/>
      <c r="M1180" s="1"/>
      <c r="N1180" s="1"/>
      <c r="O1180" s="1"/>
      <c r="P1180" s="1"/>
      <c r="Q1180" s="1"/>
      <c r="R1180" s="1"/>
      <c r="S1180" s="1"/>
      <c r="T1180" s="1"/>
      <c r="U1180" s="1"/>
      <c r="V1180" s="1"/>
      <c r="W1180" s="1"/>
      <c r="X1180" s="1"/>
      <c r="Y1180" s="1"/>
      <c r="Z1180" s="1"/>
      <c r="AA1180" s="1"/>
      <c r="AB1180" s="1"/>
      <c r="AC1180" s="1"/>
      <c r="AD1180" s="1"/>
      <c r="AE1180" s="1"/>
    </row>
    <row r="1181" spans="1:31" ht="16.5">
      <c r="A1181" s="1"/>
      <c r="B1181" s="1"/>
      <c r="C1181" s="1"/>
      <c r="D1181" s="1"/>
      <c r="E1181" s="1"/>
      <c r="F1181" s="1"/>
      <c r="G1181" s="1"/>
      <c r="H1181" s="1"/>
      <c r="I1181" s="1"/>
      <c r="J1181" s="1"/>
      <c r="K1181" s="1"/>
      <c r="L1181" s="1"/>
      <c r="M1181" s="1"/>
      <c r="N1181" s="1"/>
      <c r="O1181" s="1"/>
      <c r="P1181" s="1"/>
      <c r="Q1181" s="1"/>
      <c r="R1181" s="1"/>
      <c r="S1181" s="1"/>
      <c r="T1181" s="1"/>
      <c r="U1181" s="1"/>
      <c r="V1181" s="1"/>
      <c r="W1181" s="1"/>
      <c r="X1181" s="1"/>
      <c r="Y1181" s="1"/>
      <c r="Z1181" s="1"/>
      <c r="AA1181" s="1"/>
      <c r="AB1181" s="1"/>
      <c r="AC1181" s="1"/>
      <c r="AD1181" s="1"/>
      <c r="AE1181" s="1"/>
    </row>
    <row r="1182" spans="1:31" ht="16.5">
      <c r="A1182" s="1"/>
      <c r="B1182" s="1"/>
      <c r="C1182" s="1"/>
      <c r="D1182" s="1"/>
      <c r="E1182" s="1"/>
      <c r="F1182" s="1"/>
      <c r="G1182" s="1"/>
      <c r="H1182" s="1"/>
      <c r="I1182" s="1"/>
      <c r="J1182" s="1"/>
      <c r="K1182" s="1"/>
      <c r="L1182" s="1"/>
      <c r="M1182" s="1"/>
      <c r="N1182" s="1"/>
      <c r="O1182" s="1"/>
      <c r="P1182" s="1"/>
      <c r="Q1182" s="1"/>
      <c r="R1182" s="1"/>
      <c r="S1182" s="1"/>
      <c r="T1182" s="1"/>
      <c r="U1182" s="1"/>
      <c r="V1182" s="1"/>
      <c r="W1182" s="1"/>
      <c r="X1182" s="1"/>
      <c r="Y1182" s="1"/>
      <c r="Z1182" s="1"/>
      <c r="AA1182" s="1"/>
      <c r="AB1182" s="1"/>
      <c r="AC1182" s="1"/>
      <c r="AD1182" s="1"/>
      <c r="AE1182" s="1"/>
    </row>
    <row r="1183" spans="1:31" ht="16.5">
      <c r="A1183" s="1"/>
      <c r="B1183" s="1"/>
      <c r="C1183" s="1"/>
      <c r="D1183" s="1"/>
      <c r="E1183" s="1"/>
      <c r="F1183" s="1"/>
      <c r="G1183" s="1"/>
      <c r="H1183" s="1"/>
      <c r="I1183" s="1"/>
      <c r="J1183" s="1"/>
      <c r="K1183" s="1"/>
      <c r="L1183" s="1"/>
      <c r="M1183" s="1"/>
      <c r="N1183" s="1"/>
      <c r="O1183" s="1"/>
      <c r="P1183" s="1"/>
      <c r="Q1183" s="1"/>
      <c r="R1183" s="1"/>
      <c r="S1183" s="1"/>
      <c r="T1183" s="1"/>
      <c r="U1183" s="1"/>
      <c r="V1183" s="1"/>
      <c r="W1183" s="1"/>
      <c r="X1183" s="1"/>
      <c r="Y1183" s="1"/>
      <c r="Z1183" s="1"/>
      <c r="AA1183" s="1"/>
      <c r="AB1183" s="1"/>
      <c r="AC1183" s="1"/>
      <c r="AD1183" s="1"/>
      <c r="AE1183" s="1"/>
    </row>
    <row r="1184" spans="1:31" ht="16.5">
      <c r="A1184" s="1"/>
      <c r="B1184" s="1"/>
      <c r="C1184" s="1"/>
      <c r="D1184" s="1"/>
      <c r="E1184" s="1"/>
      <c r="F1184" s="1"/>
      <c r="G1184" s="1"/>
      <c r="H1184" s="1"/>
      <c r="I1184" s="1"/>
      <c r="J1184" s="1"/>
      <c r="K1184" s="1"/>
      <c r="L1184" s="1"/>
      <c r="M1184" s="1"/>
      <c r="N1184" s="1"/>
      <c r="O1184" s="1"/>
      <c r="P1184" s="1"/>
      <c r="Q1184" s="1"/>
      <c r="R1184" s="1"/>
      <c r="S1184" s="1"/>
      <c r="T1184" s="1"/>
      <c r="U1184" s="1"/>
      <c r="V1184" s="1"/>
      <c r="W1184" s="1"/>
      <c r="X1184" s="1"/>
      <c r="Y1184" s="1"/>
      <c r="Z1184" s="1"/>
      <c r="AA1184" s="1"/>
      <c r="AB1184" s="1"/>
      <c r="AC1184" s="1"/>
      <c r="AD1184" s="1"/>
      <c r="AE1184" s="1"/>
    </row>
    <row r="1185" spans="1:31" ht="16.5">
      <c r="A1185" s="1"/>
      <c r="B1185" s="1"/>
      <c r="C1185" s="1"/>
      <c r="D1185" s="1"/>
      <c r="E1185" s="1"/>
      <c r="F1185" s="1"/>
      <c r="G1185" s="1"/>
      <c r="H1185" s="1"/>
      <c r="I1185" s="1"/>
      <c r="J1185" s="1"/>
      <c r="K1185" s="1"/>
      <c r="L1185" s="1"/>
      <c r="M1185" s="1"/>
      <c r="N1185" s="1"/>
      <c r="O1185" s="1"/>
      <c r="P1185" s="1"/>
      <c r="Q1185" s="1"/>
      <c r="R1185" s="1"/>
      <c r="S1185" s="1"/>
      <c r="T1185" s="1"/>
      <c r="U1185" s="1"/>
      <c r="V1185" s="1"/>
      <c r="W1185" s="1"/>
      <c r="X1185" s="1"/>
      <c r="Y1185" s="1"/>
      <c r="Z1185" s="1"/>
      <c r="AA1185" s="1"/>
      <c r="AB1185" s="1"/>
      <c r="AC1185" s="1"/>
      <c r="AD1185" s="1"/>
      <c r="AE1185" s="1"/>
    </row>
    <row r="1186" spans="1:31" ht="16.5">
      <c r="A1186" s="1"/>
      <c r="B1186" s="1"/>
      <c r="C1186" s="1"/>
      <c r="D1186" s="1"/>
      <c r="E1186" s="1"/>
      <c r="F1186" s="1"/>
      <c r="G1186" s="1"/>
      <c r="H1186" s="1"/>
      <c r="I1186" s="1"/>
      <c r="J1186" s="1"/>
      <c r="K1186" s="1"/>
      <c r="L1186" s="1"/>
      <c r="M1186" s="1"/>
      <c r="N1186" s="1"/>
      <c r="O1186" s="1"/>
      <c r="P1186" s="1"/>
      <c r="Q1186" s="1"/>
      <c r="R1186" s="1"/>
      <c r="S1186" s="1"/>
      <c r="T1186" s="1"/>
      <c r="U1186" s="1"/>
      <c r="V1186" s="1"/>
      <c r="W1186" s="1"/>
      <c r="X1186" s="1"/>
      <c r="Y1186" s="1"/>
      <c r="Z1186" s="1"/>
      <c r="AA1186" s="1"/>
      <c r="AB1186" s="1"/>
      <c r="AC1186" s="1"/>
      <c r="AD1186" s="1"/>
      <c r="AE1186" s="1"/>
    </row>
    <row r="1187" spans="1:31" ht="16.5">
      <c r="A1187" s="1"/>
      <c r="B1187" s="1"/>
      <c r="C1187" s="1"/>
      <c r="D1187" s="1"/>
      <c r="E1187" s="1"/>
      <c r="F1187" s="1"/>
      <c r="G1187" s="1"/>
      <c r="H1187" s="1"/>
      <c r="I1187" s="1"/>
      <c r="J1187" s="1"/>
      <c r="K1187" s="1"/>
      <c r="L1187" s="1"/>
      <c r="M1187" s="1"/>
      <c r="N1187" s="1"/>
      <c r="O1187" s="1"/>
      <c r="P1187" s="1"/>
      <c r="Q1187" s="1"/>
      <c r="R1187" s="1"/>
      <c r="S1187" s="1"/>
      <c r="T1187" s="1"/>
      <c r="U1187" s="1"/>
      <c r="V1187" s="1"/>
      <c r="W1187" s="1"/>
      <c r="X1187" s="1"/>
      <c r="Y1187" s="1"/>
      <c r="Z1187" s="1"/>
      <c r="AA1187" s="1"/>
      <c r="AB1187" s="1"/>
      <c r="AC1187" s="1"/>
      <c r="AD1187" s="1"/>
      <c r="AE1187" s="1"/>
    </row>
    <row r="1188" spans="1:31" ht="16.5">
      <c r="A1188" s="1"/>
      <c r="B1188" s="1"/>
      <c r="C1188" s="1"/>
      <c r="D1188" s="1"/>
      <c r="E1188" s="1"/>
      <c r="F1188" s="1"/>
      <c r="G1188" s="1"/>
      <c r="H1188" s="1"/>
      <c r="I1188" s="1"/>
      <c r="J1188" s="1"/>
      <c r="K1188" s="1"/>
      <c r="L1188" s="1"/>
      <c r="M1188" s="1"/>
      <c r="N1188" s="1"/>
      <c r="O1188" s="1"/>
      <c r="P1188" s="1"/>
      <c r="Q1188" s="1"/>
      <c r="R1188" s="1"/>
      <c r="S1188" s="1"/>
      <c r="T1188" s="1"/>
      <c r="U1188" s="1"/>
      <c r="V1188" s="1"/>
      <c r="W1188" s="1"/>
      <c r="X1188" s="1"/>
      <c r="Y1188" s="1"/>
      <c r="Z1188" s="1"/>
      <c r="AA1188" s="1"/>
      <c r="AB1188" s="1"/>
      <c r="AC1188" s="1"/>
      <c r="AD1188" s="1"/>
      <c r="AE1188" s="1"/>
    </row>
    <row r="1189" spans="1:31" ht="16.5">
      <c r="A1189" s="1"/>
      <c r="B1189" s="1"/>
      <c r="C1189" s="1"/>
      <c r="D1189" s="1"/>
      <c r="E1189" s="1"/>
      <c r="F1189" s="1"/>
      <c r="G1189" s="1"/>
      <c r="H1189" s="1"/>
      <c r="I1189" s="1"/>
      <c r="J1189" s="1"/>
      <c r="K1189" s="1"/>
      <c r="L1189" s="1"/>
      <c r="M1189" s="1"/>
      <c r="N1189" s="1"/>
      <c r="O1189" s="1"/>
      <c r="P1189" s="1"/>
      <c r="Q1189" s="1"/>
      <c r="R1189" s="1"/>
      <c r="S1189" s="1"/>
      <c r="T1189" s="1"/>
      <c r="U1189" s="1"/>
      <c r="V1189" s="1"/>
      <c r="W1189" s="1"/>
      <c r="X1189" s="1"/>
      <c r="Y1189" s="1"/>
      <c r="Z1189" s="1"/>
      <c r="AA1189" s="1"/>
      <c r="AB1189" s="1"/>
      <c r="AC1189" s="1"/>
      <c r="AD1189" s="1"/>
      <c r="AE1189" s="1"/>
    </row>
    <row r="1190" spans="1:31" ht="16.5">
      <c r="A1190" s="1"/>
      <c r="B1190" s="1"/>
      <c r="C1190" s="1"/>
      <c r="D1190" s="1"/>
      <c r="E1190" s="1"/>
      <c r="F1190" s="1"/>
      <c r="G1190" s="1"/>
      <c r="H1190" s="1"/>
      <c r="I1190" s="1"/>
      <c r="J1190" s="1"/>
      <c r="K1190" s="1"/>
      <c r="L1190" s="1"/>
      <c r="M1190" s="1"/>
      <c r="N1190" s="1"/>
      <c r="O1190" s="1"/>
      <c r="P1190" s="1"/>
      <c r="Q1190" s="1"/>
      <c r="R1190" s="1"/>
      <c r="S1190" s="1"/>
      <c r="T1190" s="1"/>
      <c r="U1190" s="1"/>
      <c r="V1190" s="1"/>
      <c r="W1190" s="1"/>
      <c r="X1190" s="1"/>
      <c r="Y1190" s="1"/>
      <c r="Z1190" s="1"/>
      <c r="AA1190" s="1"/>
      <c r="AB1190" s="1"/>
      <c r="AC1190" s="1"/>
      <c r="AD1190" s="1"/>
      <c r="AE1190" s="1"/>
    </row>
    <row r="1191" spans="1:31" ht="16.5">
      <c r="A1191" s="1"/>
      <c r="B1191" s="1"/>
      <c r="C1191" s="1"/>
      <c r="D1191" s="1"/>
      <c r="E1191" s="1"/>
      <c r="F1191" s="1"/>
      <c r="G1191" s="1"/>
      <c r="H1191" s="1"/>
      <c r="I1191" s="1"/>
      <c r="J1191" s="1"/>
      <c r="K1191" s="1"/>
      <c r="L1191" s="1"/>
      <c r="M1191" s="1"/>
      <c r="N1191" s="1"/>
      <c r="O1191" s="1"/>
      <c r="P1191" s="1"/>
      <c r="Q1191" s="1"/>
      <c r="R1191" s="1"/>
      <c r="S1191" s="1"/>
      <c r="T1191" s="1"/>
      <c r="U1191" s="1"/>
      <c r="V1191" s="1"/>
      <c r="W1191" s="1"/>
      <c r="X1191" s="1"/>
      <c r="Y1191" s="1"/>
      <c r="Z1191" s="1"/>
      <c r="AA1191" s="1"/>
      <c r="AB1191" s="1"/>
      <c r="AC1191" s="1"/>
      <c r="AD1191" s="1"/>
      <c r="AE1191" s="1"/>
    </row>
    <row r="1192" spans="1:31" ht="16.5">
      <c r="A1192" s="1"/>
      <c r="B1192" s="1"/>
      <c r="C1192" s="1"/>
      <c r="D1192" s="1"/>
      <c r="E1192" s="1"/>
      <c r="F1192" s="1"/>
      <c r="G1192" s="1"/>
      <c r="H1192" s="1"/>
      <c r="I1192" s="1"/>
      <c r="J1192" s="1"/>
      <c r="K1192" s="1"/>
      <c r="L1192" s="1"/>
      <c r="M1192" s="1"/>
      <c r="N1192" s="1"/>
      <c r="O1192" s="1"/>
      <c r="P1192" s="1"/>
      <c r="Q1192" s="1"/>
      <c r="R1192" s="1"/>
      <c r="S1192" s="1"/>
      <c r="T1192" s="1"/>
      <c r="U1192" s="1"/>
      <c r="V1192" s="1"/>
      <c r="W1192" s="1"/>
      <c r="X1192" s="1"/>
      <c r="Y1192" s="1"/>
      <c r="Z1192" s="1"/>
      <c r="AA1192" s="1"/>
      <c r="AB1192" s="1"/>
      <c r="AC1192" s="1"/>
      <c r="AD1192" s="1"/>
      <c r="AE1192" s="1"/>
    </row>
    <row r="1193" spans="1:31" ht="16.5">
      <c r="A1193" s="1"/>
      <c r="B1193" s="1"/>
      <c r="C1193" s="1"/>
      <c r="D1193" s="1"/>
      <c r="E1193" s="1"/>
      <c r="F1193" s="1"/>
      <c r="G1193" s="1"/>
      <c r="H1193" s="1"/>
      <c r="I1193" s="1"/>
      <c r="J1193" s="1"/>
      <c r="K1193" s="1"/>
      <c r="L1193" s="1"/>
      <c r="M1193" s="1"/>
      <c r="N1193" s="1"/>
      <c r="O1193" s="1"/>
      <c r="P1193" s="1"/>
      <c r="Q1193" s="1"/>
      <c r="R1193" s="1"/>
      <c r="S1193" s="1"/>
      <c r="T1193" s="1"/>
      <c r="U1193" s="1"/>
      <c r="V1193" s="1"/>
      <c r="W1193" s="1"/>
      <c r="X1193" s="1"/>
      <c r="Y1193" s="1"/>
      <c r="Z1193" s="1"/>
      <c r="AA1193" s="1"/>
      <c r="AB1193" s="1"/>
      <c r="AC1193" s="1"/>
      <c r="AD1193" s="1"/>
      <c r="AE1193" s="1"/>
    </row>
    <row r="1194" spans="1:31" ht="16.5">
      <c r="A1194" s="1"/>
      <c r="B1194" s="1"/>
      <c r="C1194" s="1"/>
      <c r="D1194" s="1"/>
      <c r="E1194" s="1"/>
      <c r="F1194" s="1"/>
      <c r="G1194" s="1"/>
      <c r="H1194" s="1"/>
      <c r="I1194" s="1"/>
      <c r="J1194" s="1"/>
      <c r="K1194" s="1"/>
      <c r="L1194" s="1"/>
      <c r="M1194" s="1"/>
      <c r="N1194" s="1"/>
      <c r="O1194" s="1"/>
      <c r="P1194" s="1"/>
      <c r="Q1194" s="1"/>
      <c r="R1194" s="1"/>
      <c r="S1194" s="1"/>
      <c r="T1194" s="1"/>
      <c r="U1194" s="1"/>
      <c r="V1194" s="1"/>
      <c r="W1194" s="1"/>
      <c r="X1194" s="1"/>
      <c r="Y1194" s="1"/>
      <c r="Z1194" s="1"/>
      <c r="AA1194" s="1"/>
      <c r="AB1194" s="1"/>
      <c r="AC1194" s="1"/>
      <c r="AD1194" s="1"/>
      <c r="AE1194" s="1"/>
    </row>
    <row r="1195" spans="1:31" ht="16.5">
      <c r="A1195" s="1"/>
      <c r="B1195" s="1"/>
      <c r="C1195" s="1"/>
      <c r="D1195" s="1"/>
      <c r="E1195" s="1"/>
      <c r="F1195" s="1"/>
      <c r="G1195" s="1"/>
      <c r="H1195" s="1"/>
      <c r="I1195" s="1"/>
      <c r="J1195" s="1"/>
      <c r="K1195" s="1"/>
      <c r="L1195" s="1"/>
      <c r="M1195" s="1"/>
      <c r="N1195" s="1"/>
      <c r="O1195" s="1"/>
      <c r="P1195" s="1"/>
      <c r="Q1195" s="1"/>
      <c r="R1195" s="1"/>
      <c r="S1195" s="1"/>
      <c r="T1195" s="1"/>
      <c r="U1195" s="1"/>
      <c r="V1195" s="1"/>
      <c r="W1195" s="1"/>
      <c r="X1195" s="1"/>
      <c r="Y1195" s="1"/>
      <c r="Z1195" s="1"/>
      <c r="AA1195" s="1"/>
      <c r="AB1195" s="1"/>
      <c r="AC1195" s="1"/>
      <c r="AD1195" s="1"/>
      <c r="AE1195" s="1"/>
    </row>
    <row r="1196" spans="1:31" ht="16.5">
      <c r="A1196" s="1"/>
      <c r="B1196" s="1"/>
      <c r="C1196" s="1"/>
      <c r="D1196" s="1"/>
      <c r="E1196" s="1"/>
      <c r="F1196" s="1"/>
      <c r="G1196" s="1"/>
      <c r="H1196" s="1"/>
      <c r="I1196" s="1"/>
      <c r="J1196" s="1"/>
      <c r="K1196" s="1"/>
      <c r="L1196" s="1"/>
      <c r="M1196" s="1"/>
      <c r="N1196" s="1"/>
      <c r="O1196" s="1"/>
      <c r="P1196" s="1"/>
      <c r="Q1196" s="1"/>
      <c r="R1196" s="1"/>
      <c r="S1196" s="1"/>
      <c r="T1196" s="1"/>
      <c r="U1196" s="1"/>
      <c r="V1196" s="1"/>
      <c r="W1196" s="1"/>
      <c r="X1196" s="1"/>
      <c r="Y1196" s="1"/>
      <c r="Z1196" s="1"/>
      <c r="AA1196" s="1"/>
      <c r="AB1196" s="1"/>
      <c r="AC1196" s="1"/>
      <c r="AD1196" s="1"/>
      <c r="AE1196" s="1"/>
    </row>
    <row r="1197" spans="1:31" ht="16.5">
      <c r="A1197" s="1"/>
      <c r="B1197" s="1"/>
      <c r="C1197" s="1"/>
      <c r="D1197" s="1"/>
      <c r="E1197" s="1"/>
      <c r="F1197" s="1"/>
      <c r="G1197" s="1"/>
      <c r="H1197" s="1"/>
      <c r="I1197" s="1"/>
      <c r="J1197" s="1"/>
      <c r="K1197" s="1"/>
      <c r="L1197" s="1"/>
      <c r="M1197" s="1"/>
      <c r="N1197" s="1"/>
      <c r="O1197" s="1"/>
      <c r="P1197" s="1"/>
      <c r="Q1197" s="1"/>
      <c r="R1197" s="1"/>
      <c r="S1197" s="1"/>
      <c r="T1197" s="1"/>
      <c r="U1197" s="1"/>
      <c r="V1197" s="1"/>
      <c r="W1197" s="1"/>
      <c r="X1197" s="1"/>
      <c r="Y1197" s="1"/>
      <c r="Z1197" s="1"/>
      <c r="AA1197" s="1"/>
      <c r="AB1197" s="1"/>
      <c r="AC1197" s="1"/>
      <c r="AD1197" s="1"/>
      <c r="AE1197" s="1"/>
    </row>
    <row r="1198" spans="1:31" ht="16.5">
      <c r="A1198" s="1"/>
      <c r="B1198" s="1"/>
      <c r="C1198" s="1"/>
      <c r="D1198" s="1"/>
      <c r="E1198" s="1"/>
      <c r="F1198" s="1"/>
      <c r="G1198" s="1"/>
      <c r="H1198" s="1"/>
      <c r="I1198" s="1"/>
      <c r="J1198" s="1"/>
      <c r="K1198" s="1"/>
      <c r="L1198" s="1"/>
      <c r="M1198" s="1"/>
      <c r="N1198" s="1"/>
      <c r="O1198" s="1"/>
      <c r="P1198" s="1"/>
      <c r="Q1198" s="1"/>
      <c r="R1198" s="1"/>
      <c r="S1198" s="1"/>
      <c r="T1198" s="1"/>
      <c r="U1198" s="1"/>
      <c r="V1198" s="1"/>
      <c r="W1198" s="1"/>
      <c r="X1198" s="1"/>
      <c r="Y1198" s="1"/>
      <c r="Z1198" s="1"/>
      <c r="AA1198" s="1"/>
      <c r="AB1198" s="1"/>
      <c r="AC1198" s="1"/>
      <c r="AD1198" s="1"/>
      <c r="AE1198" s="1"/>
    </row>
    <row r="1199" spans="1:31" ht="16.5">
      <c r="A1199" s="1"/>
      <c r="B1199" s="1"/>
      <c r="C1199" s="1"/>
      <c r="D1199" s="1"/>
      <c r="E1199" s="1"/>
      <c r="F1199" s="1"/>
      <c r="G1199" s="1"/>
      <c r="H1199" s="1"/>
      <c r="I1199" s="1"/>
      <c r="J1199" s="1"/>
      <c r="K1199" s="1"/>
      <c r="L1199" s="1"/>
      <c r="M1199" s="1"/>
      <c r="N1199" s="1"/>
      <c r="O1199" s="1"/>
      <c r="P1199" s="1"/>
      <c r="Q1199" s="1"/>
      <c r="R1199" s="1"/>
      <c r="S1199" s="1"/>
      <c r="T1199" s="1"/>
      <c r="U1199" s="1"/>
      <c r="V1199" s="1"/>
      <c r="W1199" s="1"/>
      <c r="X1199" s="1"/>
      <c r="Y1199" s="1"/>
      <c r="Z1199" s="1"/>
      <c r="AA1199" s="1"/>
      <c r="AB1199" s="1"/>
      <c r="AC1199" s="1"/>
      <c r="AD1199" s="1"/>
      <c r="AE1199" s="1"/>
    </row>
    <row r="1200" spans="1:31" ht="16.5">
      <c r="A1200" s="1"/>
      <c r="B1200" s="1"/>
      <c r="C1200" s="1"/>
      <c r="D1200" s="1"/>
      <c r="E1200" s="1"/>
      <c r="F1200" s="1"/>
      <c r="G1200" s="1"/>
      <c r="H1200" s="1"/>
      <c r="I1200" s="1"/>
      <c r="J1200" s="1"/>
      <c r="K1200" s="1"/>
      <c r="L1200" s="1"/>
      <c r="M1200" s="1"/>
      <c r="N1200" s="1"/>
      <c r="O1200" s="1"/>
      <c r="P1200" s="1"/>
      <c r="Q1200" s="1"/>
      <c r="R1200" s="1"/>
      <c r="S1200" s="1"/>
      <c r="T1200" s="1"/>
      <c r="U1200" s="1"/>
      <c r="V1200" s="1"/>
      <c r="W1200" s="1"/>
      <c r="X1200" s="1"/>
      <c r="Y1200" s="1"/>
      <c r="Z1200" s="1"/>
      <c r="AA1200" s="1"/>
      <c r="AB1200" s="1"/>
      <c r="AC1200" s="1"/>
      <c r="AD1200" s="1"/>
      <c r="AE1200" s="1"/>
    </row>
    <row r="1201" spans="1:31" ht="16.5">
      <c r="A1201" s="1"/>
      <c r="B1201" s="1"/>
      <c r="C1201" s="1"/>
      <c r="D1201" s="1"/>
      <c r="E1201" s="1"/>
      <c r="F1201" s="1"/>
      <c r="G1201" s="1"/>
      <c r="H1201" s="1"/>
      <c r="I1201" s="1"/>
      <c r="J1201" s="1"/>
      <c r="K1201" s="1"/>
      <c r="L1201" s="1"/>
      <c r="M1201" s="1"/>
      <c r="N1201" s="1"/>
      <c r="O1201" s="1"/>
      <c r="P1201" s="1"/>
      <c r="Q1201" s="1"/>
      <c r="R1201" s="1"/>
      <c r="S1201" s="1"/>
      <c r="T1201" s="1"/>
      <c r="U1201" s="1"/>
      <c r="V1201" s="1"/>
      <c r="W1201" s="1"/>
      <c r="X1201" s="1"/>
      <c r="Y1201" s="1"/>
      <c r="Z1201" s="1"/>
      <c r="AA1201" s="1"/>
      <c r="AB1201" s="1"/>
      <c r="AC1201" s="1"/>
      <c r="AD1201" s="1"/>
      <c r="AE1201" s="1"/>
    </row>
    <row r="1202" spans="1:31" ht="16.5">
      <c r="A1202" s="1"/>
      <c r="B1202" s="1"/>
      <c r="C1202" s="1"/>
      <c r="D1202" s="1"/>
      <c r="E1202" s="1"/>
      <c r="F1202" s="1"/>
      <c r="G1202" s="1"/>
      <c r="H1202" s="1"/>
      <c r="I1202" s="1"/>
      <c r="J1202" s="1"/>
      <c r="K1202" s="1"/>
      <c r="L1202" s="1"/>
      <c r="M1202" s="1"/>
      <c r="N1202" s="1"/>
      <c r="O1202" s="1"/>
      <c r="P1202" s="1"/>
      <c r="Q1202" s="1"/>
      <c r="R1202" s="1"/>
      <c r="S1202" s="1"/>
      <c r="T1202" s="1"/>
      <c r="U1202" s="1"/>
      <c r="V1202" s="1"/>
      <c r="W1202" s="1"/>
      <c r="X1202" s="1"/>
      <c r="Y1202" s="1"/>
      <c r="Z1202" s="1"/>
      <c r="AA1202" s="1"/>
      <c r="AB1202" s="1"/>
      <c r="AC1202" s="1"/>
      <c r="AD1202" s="1"/>
      <c r="AE1202" s="1"/>
    </row>
    <row r="1203" spans="1:31" ht="16.5">
      <c r="A1203" s="1"/>
      <c r="B1203" s="1"/>
      <c r="C1203" s="1"/>
      <c r="D1203" s="1"/>
      <c r="E1203" s="1"/>
      <c r="F1203" s="1"/>
      <c r="G1203" s="1"/>
      <c r="H1203" s="1"/>
      <c r="I1203" s="1"/>
      <c r="J1203" s="1"/>
      <c r="K1203" s="1"/>
      <c r="L1203" s="1"/>
      <c r="M1203" s="1"/>
      <c r="N1203" s="1"/>
      <c r="O1203" s="1"/>
      <c r="P1203" s="1"/>
      <c r="Q1203" s="1"/>
      <c r="R1203" s="1"/>
      <c r="S1203" s="1"/>
      <c r="T1203" s="1"/>
      <c r="U1203" s="1"/>
      <c r="V1203" s="1"/>
      <c r="W1203" s="1"/>
      <c r="X1203" s="1"/>
      <c r="Y1203" s="1"/>
      <c r="Z1203" s="1"/>
      <c r="AA1203" s="1"/>
      <c r="AB1203" s="1"/>
      <c r="AC1203" s="1"/>
      <c r="AD1203" s="1"/>
      <c r="AE1203" s="1"/>
    </row>
    <row r="1204" spans="1:31" ht="16.5">
      <c r="A1204" s="1"/>
      <c r="B1204" s="1"/>
      <c r="C1204" s="1"/>
      <c r="D1204" s="1"/>
      <c r="E1204" s="1"/>
      <c r="F1204" s="1"/>
      <c r="G1204" s="1"/>
      <c r="H1204" s="1"/>
      <c r="I1204" s="1"/>
      <c r="J1204" s="1"/>
      <c r="K1204" s="1"/>
      <c r="L1204" s="1"/>
      <c r="M1204" s="1"/>
      <c r="N1204" s="1"/>
      <c r="O1204" s="1"/>
      <c r="P1204" s="1"/>
      <c r="Q1204" s="1"/>
      <c r="R1204" s="1"/>
      <c r="S1204" s="1"/>
      <c r="T1204" s="1"/>
      <c r="U1204" s="1"/>
      <c r="V1204" s="1"/>
      <c r="W1204" s="1"/>
      <c r="X1204" s="1"/>
      <c r="Y1204" s="1"/>
      <c r="Z1204" s="1"/>
      <c r="AA1204" s="1"/>
      <c r="AB1204" s="1"/>
      <c r="AC1204" s="1"/>
      <c r="AD1204" s="1"/>
      <c r="AE1204" s="1"/>
    </row>
    <row r="1205" spans="1:31" ht="16.5">
      <c r="A1205" s="1"/>
      <c r="B1205" s="1"/>
      <c r="C1205" s="1"/>
      <c r="D1205" s="1"/>
      <c r="E1205" s="1"/>
      <c r="F1205" s="1"/>
      <c r="G1205" s="1"/>
      <c r="H1205" s="1"/>
      <c r="I1205" s="1"/>
      <c r="J1205" s="1"/>
      <c r="K1205" s="1"/>
      <c r="L1205" s="1"/>
      <c r="M1205" s="1"/>
      <c r="N1205" s="1"/>
      <c r="O1205" s="1"/>
      <c r="P1205" s="1"/>
      <c r="Q1205" s="1"/>
      <c r="R1205" s="1"/>
      <c r="S1205" s="1"/>
      <c r="T1205" s="1"/>
      <c r="U1205" s="1"/>
      <c r="V1205" s="1"/>
      <c r="W1205" s="1"/>
      <c r="X1205" s="1"/>
      <c r="Y1205" s="1"/>
      <c r="Z1205" s="1"/>
      <c r="AA1205" s="1"/>
      <c r="AB1205" s="1"/>
      <c r="AC1205" s="1"/>
      <c r="AD1205" s="1"/>
      <c r="AE1205" s="1"/>
    </row>
    <row r="1206" spans="1:31" ht="16.5">
      <c r="A1206" s="1"/>
      <c r="B1206" s="1"/>
      <c r="C1206" s="1"/>
      <c r="D1206" s="1"/>
      <c r="E1206" s="1"/>
      <c r="F1206" s="1"/>
      <c r="G1206" s="1"/>
      <c r="H1206" s="1"/>
      <c r="I1206" s="1"/>
      <c r="J1206" s="1"/>
      <c r="K1206" s="1"/>
      <c r="L1206" s="1"/>
      <c r="M1206" s="1"/>
      <c r="N1206" s="1"/>
      <c r="O1206" s="1"/>
      <c r="P1206" s="1"/>
      <c r="Q1206" s="1"/>
      <c r="R1206" s="1"/>
      <c r="S1206" s="1"/>
      <c r="T1206" s="1"/>
      <c r="U1206" s="1"/>
      <c r="V1206" s="1"/>
      <c r="W1206" s="1"/>
      <c r="X1206" s="1"/>
      <c r="Y1206" s="1"/>
      <c r="Z1206" s="1"/>
      <c r="AA1206" s="1"/>
      <c r="AB1206" s="1"/>
      <c r="AC1206" s="1"/>
      <c r="AD1206" s="1"/>
      <c r="AE1206" s="1"/>
    </row>
    <row r="1207" spans="1:31" ht="16.5">
      <c r="A1207" s="1"/>
      <c r="B1207" s="1"/>
      <c r="C1207" s="1"/>
      <c r="D1207" s="1"/>
      <c r="E1207" s="1"/>
      <c r="F1207" s="1"/>
      <c r="G1207" s="1"/>
      <c r="H1207" s="1"/>
      <c r="I1207" s="1"/>
      <c r="J1207" s="1"/>
      <c r="K1207" s="1"/>
      <c r="L1207" s="1"/>
      <c r="M1207" s="1"/>
      <c r="N1207" s="1"/>
      <c r="O1207" s="1"/>
      <c r="P1207" s="1"/>
      <c r="Q1207" s="1"/>
      <c r="R1207" s="1"/>
      <c r="S1207" s="1"/>
      <c r="T1207" s="1"/>
      <c r="U1207" s="1"/>
      <c r="V1207" s="1"/>
      <c r="W1207" s="1"/>
      <c r="X1207" s="1"/>
      <c r="Y1207" s="1"/>
      <c r="Z1207" s="1"/>
      <c r="AA1207" s="1"/>
      <c r="AB1207" s="1"/>
      <c r="AC1207" s="1"/>
      <c r="AD1207" s="1"/>
      <c r="AE1207" s="1"/>
    </row>
    <row r="1208" spans="1:31" ht="16.5">
      <c r="A1208" s="1"/>
      <c r="B1208" s="1"/>
      <c r="C1208" s="1"/>
      <c r="D1208" s="1"/>
      <c r="E1208" s="1"/>
      <c r="F1208" s="1"/>
      <c r="G1208" s="1"/>
      <c r="H1208" s="1"/>
      <c r="I1208" s="1"/>
      <c r="J1208" s="1"/>
      <c r="K1208" s="1"/>
      <c r="L1208" s="1"/>
      <c r="M1208" s="1"/>
      <c r="N1208" s="1"/>
      <c r="O1208" s="1"/>
      <c r="P1208" s="1"/>
      <c r="Q1208" s="1"/>
      <c r="R1208" s="1"/>
      <c r="S1208" s="1"/>
      <c r="T1208" s="1"/>
      <c r="U1208" s="1"/>
      <c r="V1208" s="1"/>
      <c r="W1208" s="1"/>
      <c r="X1208" s="1"/>
      <c r="Y1208" s="1"/>
      <c r="Z1208" s="1"/>
      <c r="AA1208" s="1"/>
      <c r="AB1208" s="1"/>
      <c r="AC1208" s="1"/>
      <c r="AD1208" s="1"/>
      <c r="AE1208" s="1"/>
    </row>
    <row r="1209" spans="1:31" ht="16.5">
      <c r="A1209" s="1"/>
      <c r="B1209" s="1"/>
      <c r="C1209" s="1"/>
      <c r="D1209" s="1"/>
      <c r="E1209" s="1"/>
      <c r="F1209" s="1"/>
      <c r="G1209" s="1"/>
      <c r="H1209" s="1"/>
      <c r="I1209" s="1"/>
      <c r="J1209" s="1"/>
      <c r="K1209" s="1"/>
      <c r="L1209" s="1"/>
      <c r="M1209" s="1"/>
      <c r="N1209" s="1"/>
      <c r="O1209" s="1"/>
      <c r="P1209" s="1"/>
      <c r="Q1209" s="1"/>
      <c r="R1209" s="1"/>
      <c r="S1209" s="1"/>
      <c r="T1209" s="1"/>
      <c r="U1209" s="1"/>
      <c r="V1209" s="1"/>
      <c r="W1209" s="1"/>
      <c r="X1209" s="1"/>
      <c r="Y1209" s="1"/>
      <c r="Z1209" s="1"/>
      <c r="AA1209" s="1"/>
      <c r="AB1209" s="1"/>
      <c r="AC1209" s="1"/>
      <c r="AD1209" s="1"/>
      <c r="AE1209" s="1"/>
    </row>
    <row r="1210" spans="1:31" ht="16.5">
      <c r="A1210" s="1"/>
      <c r="B1210" s="1"/>
      <c r="C1210" s="1"/>
      <c r="D1210" s="1"/>
      <c r="E1210" s="1"/>
      <c r="F1210" s="1"/>
      <c r="G1210" s="1"/>
      <c r="H1210" s="1"/>
      <c r="I1210" s="1"/>
      <c r="J1210" s="1"/>
      <c r="K1210" s="1"/>
      <c r="L1210" s="1"/>
      <c r="M1210" s="1"/>
      <c r="N1210" s="1"/>
      <c r="O1210" s="1"/>
      <c r="P1210" s="1"/>
      <c r="Q1210" s="1"/>
      <c r="R1210" s="1"/>
      <c r="S1210" s="1"/>
      <c r="T1210" s="1"/>
      <c r="U1210" s="1"/>
      <c r="V1210" s="1"/>
      <c r="W1210" s="1"/>
      <c r="X1210" s="1"/>
      <c r="Y1210" s="1"/>
      <c r="Z1210" s="1"/>
      <c r="AA1210" s="1"/>
      <c r="AB1210" s="1"/>
      <c r="AC1210" s="1"/>
      <c r="AD1210" s="1"/>
      <c r="AE1210" s="1"/>
    </row>
    <row r="1211" spans="1:31" ht="16.5">
      <c r="A1211" s="1"/>
      <c r="B1211" s="1"/>
      <c r="C1211" s="1"/>
      <c r="D1211" s="1"/>
      <c r="E1211" s="1"/>
      <c r="F1211" s="1"/>
      <c r="G1211" s="1"/>
      <c r="H1211" s="1"/>
      <c r="I1211" s="1"/>
      <c r="J1211" s="1"/>
      <c r="K1211" s="1"/>
      <c r="L1211" s="1"/>
      <c r="M1211" s="1"/>
      <c r="N1211" s="1"/>
      <c r="O1211" s="1"/>
      <c r="P1211" s="1"/>
      <c r="Q1211" s="1"/>
      <c r="R1211" s="1"/>
      <c r="S1211" s="1"/>
      <c r="T1211" s="1"/>
      <c r="U1211" s="1"/>
      <c r="V1211" s="1"/>
      <c r="W1211" s="1"/>
      <c r="X1211" s="1"/>
      <c r="Y1211" s="1"/>
      <c r="Z1211" s="1"/>
      <c r="AA1211" s="1"/>
      <c r="AB1211" s="1"/>
      <c r="AC1211" s="1"/>
      <c r="AD1211" s="1"/>
      <c r="AE1211" s="1"/>
    </row>
    <row r="1212" spans="1:31" ht="16.5">
      <c r="A1212" s="1"/>
      <c r="B1212" s="1"/>
      <c r="C1212" s="1"/>
      <c r="D1212" s="1"/>
      <c r="E1212" s="1"/>
      <c r="F1212" s="1"/>
      <c r="G1212" s="1"/>
      <c r="H1212" s="1"/>
      <c r="I1212" s="1"/>
      <c r="J1212" s="1"/>
      <c r="K1212" s="1"/>
      <c r="L1212" s="1"/>
      <c r="M1212" s="1"/>
      <c r="N1212" s="1"/>
      <c r="O1212" s="1"/>
      <c r="P1212" s="1"/>
      <c r="Q1212" s="1"/>
      <c r="R1212" s="1"/>
      <c r="S1212" s="1"/>
      <c r="T1212" s="1"/>
      <c r="U1212" s="1"/>
      <c r="V1212" s="1"/>
      <c r="W1212" s="1"/>
      <c r="X1212" s="1"/>
      <c r="Y1212" s="1"/>
      <c r="Z1212" s="1"/>
      <c r="AA1212" s="1"/>
      <c r="AB1212" s="1"/>
      <c r="AC1212" s="1"/>
      <c r="AD1212" s="1"/>
      <c r="AE1212" s="1"/>
    </row>
    <row r="1213" spans="1:31" ht="16.5">
      <c r="A1213" s="1"/>
      <c r="B1213" s="1"/>
      <c r="C1213" s="1"/>
      <c r="D1213" s="1"/>
      <c r="E1213" s="1"/>
      <c r="F1213" s="1"/>
      <c r="G1213" s="1"/>
      <c r="H1213" s="1"/>
      <c r="I1213" s="1"/>
      <c r="J1213" s="1"/>
      <c r="K1213" s="1"/>
      <c r="L1213" s="1"/>
      <c r="M1213" s="1"/>
      <c r="N1213" s="1"/>
      <c r="O1213" s="1"/>
      <c r="P1213" s="1"/>
      <c r="Q1213" s="1"/>
      <c r="R1213" s="1"/>
      <c r="S1213" s="1"/>
      <c r="T1213" s="1"/>
      <c r="U1213" s="1"/>
      <c r="V1213" s="1"/>
      <c r="W1213" s="1"/>
      <c r="X1213" s="1"/>
      <c r="Y1213" s="1"/>
      <c r="Z1213" s="1"/>
      <c r="AA1213" s="1"/>
      <c r="AB1213" s="1"/>
      <c r="AC1213" s="1"/>
      <c r="AD1213" s="1"/>
      <c r="AE1213" s="1"/>
    </row>
    <row r="1214" spans="1:31" ht="16.5">
      <c r="A1214" s="1"/>
      <c r="B1214" s="1"/>
      <c r="C1214" s="1"/>
      <c r="D1214" s="1"/>
      <c r="E1214" s="1"/>
      <c r="F1214" s="1"/>
      <c r="G1214" s="1"/>
      <c r="H1214" s="1"/>
      <c r="I1214" s="1"/>
      <c r="J1214" s="1"/>
      <c r="K1214" s="1"/>
      <c r="L1214" s="1"/>
      <c r="M1214" s="1"/>
      <c r="N1214" s="1"/>
      <c r="O1214" s="1"/>
      <c r="P1214" s="1"/>
      <c r="Q1214" s="1"/>
      <c r="R1214" s="1"/>
      <c r="S1214" s="1"/>
      <c r="T1214" s="1"/>
      <c r="U1214" s="1"/>
      <c r="V1214" s="1"/>
      <c r="W1214" s="1"/>
      <c r="X1214" s="1"/>
      <c r="Y1214" s="1"/>
      <c r="Z1214" s="1"/>
      <c r="AA1214" s="1"/>
      <c r="AB1214" s="1"/>
      <c r="AC1214" s="1"/>
      <c r="AD1214" s="1"/>
      <c r="AE1214" s="1"/>
    </row>
    <row r="1215" spans="1:31" ht="16.5">
      <c r="A1215" s="1"/>
      <c r="B1215" s="1"/>
      <c r="C1215" s="1"/>
      <c r="D1215" s="1"/>
      <c r="E1215" s="1"/>
      <c r="F1215" s="1"/>
      <c r="G1215" s="1"/>
      <c r="H1215" s="1"/>
      <c r="I1215" s="1"/>
      <c r="J1215" s="1"/>
      <c r="K1215" s="1"/>
      <c r="L1215" s="1"/>
      <c r="M1215" s="1"/>
      <c r="N1215" s="1"/>
      <c r="O1215" s="1"/>
      <c r="P1215" s="1"/>
      <c r="Q1215" s="1"/>
      <c r="R1215" s="1"/>
      <c r="S1215" s="1"/>
      <c r="T1215" s="1"/>
      <c r="U1215" s="1"/>
      <c r="V1215" s="1"/>
      <c r="W1215" s="1"/>
      <c r="X1215" s="1"/>
      <c r="Y1215" s="1"/>
      <c r="Z1215" s="1"/>
      <c r="AA1215" s="1"/>
      <c r="AB1215" s="1"/>
      <c r="AC1215" s="1"/>
      <c r="AD1215" s="1"/>
      <c r="AE1215" s="1"/>
    </row>
    <row r="1216" spans="1:31" ht="16.5">
      <c r="A1216" s="1"/>
      <c r="B1216" s="1"/>
      <c r="C1216" s="1"/>
      <c r="D1216" s="1"/>
      <c r="E1216" s="1"/>
      <c r="F1216" s="1"/>
      <c r="G1216" s="1"/>
      <c r="H1216" s="1"/>
      <c r="I1216" s="1"/>
      <c r="J1216" s="1"/>
      <c r="K1216" s="1"/>
      <c r="L1216" s="1"/>
      <c r="M1216" s="1"/>
      <c r="N1216" s="1"/>
      <c r="O1216" s="1"/>
      <c r="P1216" s="1"/>
      <c r="Q1216" s="1"/>
      <c r="R1216" s="1"/>
      <c r="S1216" s="1"/>
      <c r="T1216" s="1"/>
      <c r="U1216" s="1"/>
      <c r="V1216" s="1"/>
      <c r="W1216" s="1"/>
      <c r="X1216" s="1"/>
      <c r="Y1216" s="1"/>
      <c r="Z1216" s="1"/>
      <c r="AA1216" s="1"/>
      <c r="AB1216" s="1"/>
      <c r="AC1216" s="1"/>
      <c r="AD1216" s="1"/>
      <c r="AE1216" s="1"/>
    </row>
    <row r="1217" spans="1:31" ht="16.5">
      <c r="A1217" s="1"/>
      <c r="B1217" s="1"/>
      <c r="C1217" s="1"/>
      <c r="D1217" s="1"/>
      <c r="E1217" s="1"/>
      <c r="F1217" s="1"/>
      <c r="G1217" s="1"/>
      <c r="H1217" s="1"/>
      <c r="I1217" s="1"/>
      <c r="J1217" s="1"/>
      <c r="K1217" s="1"/>
      <c r="L1217" s="1"/>
      <c r="M1217" s="1"/>
      <c r="N1217" s="1"/>
      <c r="O1217" s="1"/>
      <c r="P1217" s="1"/>
      <c r="Q1217" s="1"/>
      <c r="R1217" s="1"/>
      <c r="S1217" s="1"/>
      <c r="T1217" s="1"/>
      <c r="U1217" s="1"/>
      <c r="V1217" s="1"/>
      <c r="W1217" s="1"/>
      <c r="X1217" s="1"/>
      <c r="Y1217" s="1"/>
      <c r="Z1217" s="1"/>
      <c r="AA1217" s="1"/>
      <c r="AB1217" s="1"/>
      <c r="AC1217" s="1"/>
      <c r="AD1217" s="1"/>
      <c r="AE1217" s="1"/>
    </row>
    <row r="1218" spans="1:31" ht="16.5">
      <c r="A1218" s="1"/>
      <c r="B1218" s="1"/>
      <c r="C1218" s="1"/>
      <c r="D1218" s="1"/>
      <c r="E1218" s="1"/>
      <c r="F1218" s="1"/>
      <c r="G1218" s="1"/>
      <c r="H1218" s="1"/>
      <c r="I1218" s="1"/>
      <c r="J1218" s="1"/>
      <c r="K1218" s="1"/>
      <c r="L1218" s="1"/>
      <c r="M1218" s="1"/>
      <c r="N1218" s="1"/>
      <c r="O1218" s="1"/>
      <c r="P1218" s="1"/>
      <c r="Q1218" s="1"/>
      <c r="R1218" s="1"/>
      <c r="S1218" s="1"/>
      <c r="T1218" s="1"/>
      <c r="U1218" s="1"/>
      <c r="V1218" s="1"/>
      <c r="W1218" s="1"/>
      <c r="X1218" s="1"/>
      <c r="Y1218" s="1"/>
      <c r="Z1218" s="1"/>
      <c r="AA1218" s="1"/>
      <c r="AB1218" s="1"/>
      <c r="AC1218" s="1"/>
      <c r="AD1218" s="1"/>
      <c r="AE1218" s="1"/>
    </row>
    <row r="1219" spans="1:31" ht="16.5">
      <c r="A1219" s="1"/>
      <c r="B1219" s="1"/>
      <c r="C1219" s="1"/>
      <c r="D1219" s="1"/>
      <c r="E1219" s="1"/>
      <c r="F1219" s="1"/>
      <c r="G1219" s="1"/>
      <c r="H1219" s="1"/>
      <c r="I1219" s="1"/>
      <c r="J1219" s="1"/>
      <c r="K1219" s="1"/>
      <c r="L1219" s="1"/>
      <c r="M1219" s="1"/>
      <c r="N1219" s="1"/>
      <c r="O1219" s="1"/>
      <c r="P1219" s="1"/>
      <c r="Q1219" s="1"/>
      <c r="R1219" s="1"/>
      <c r="S1219" s="1"/>
      <c r="T1219" s="1"/>
      <c r="U1219" s="1"/>
      <c r="V1219" s="1"/>
      <c r="W1219" s="1"/>
      <c r="X1219" s="1"/>
      <c r="Y1219" s="1"/>
      <c r="Z1219" s="1"/>
      <c r="AA1219" s="1"/>
      <c r="AB1219" s="1"/>
      <c r="AC1219" s="1"/>
      <c r="AD1219" s="1"/>
      <c r="AE1219" s="1"/>
    </row>
    <row r="1220" spans="1:31" ht="16.5">
      <c r="A1220" s="1"/>
      <c r="B1220" s="1"/>
      <c r="C1220" s="1"/>
      <c r="D1220" s="1"/>
      <c r="E1220" s="1"/>
      <c r="F1220" s="1"/>
      <c r="G1220" s="1"/>
      <c r="H1220" s="1"/>
      <c r="I1220" s="1"/>
      <c r="J1220" s="1"/>
      <c r="K1220" s="1"/>
      <c r="L1220" s="1"/>
      <c r="M1220" s="1"/>
      <c r="N1220" s="1"/>
      <c r="O1220" s="1"/>
      <c r="P1220" s="1"/>
      <c r="Q1220" s="1"/>
      <c r="R1220" s="1"/>
      <c r="S1220" s="1"/>
      <c r="T1220" s="1"/>
      <c r="U1220" s="1"/>
      <c r="V1220" s="1"/>
      <c r="W1220" s="1"/>
      <c r="X1220" s="1"/>
      <c r="Y1220" s="1"/>
      <c r="Z1220" s="1"/>
      <c r="AA1220" s="1"/>
      <c r="AB1220" s="1"/>
      <c r="AC1220" s="1"/>
      <c r="AD1220" s="1"/>
      <c r="AE1220" s="1"/>
    </row>
    <row r="1221" spans="1:31" ht="16.5">
      <c r="A1221" s="1"/>
      <c r="B1221" s="1"/>
      <c r="C1221" s="1"/>
      <c r="D1221" s="1"/>
      <c r="E1221" s="1"/>
      <c r="F1221" s="1"/>
      <c r="G1221" s="1"/>
      <c r="H1221" s="1"/>
      <c r="I1221" s="1"/>
      <c r="J1221" s="1"/>
      <c r="K1221" s="1"/>
      <c r="L1221" s="1"/>
      <c r="M1221" s="1"/>
      <c r="N1221" s="1"/>
      <c r="O1221" s="1"/>
      <c r="P1221" s="1"/>
      <c r="Q1221" s="1"/>
      <c r="R1221" s="1"/>
      <c r="S1221" s="1"/>
      <c r="T1221" s="1"/>
      <c r="U1221" s="1"/>
      <c r="V1221" s="1"/>
      <c r="W1221" s="1"/>
      <c r="X1221" s="1"/>
      <c r="Y1221" s="1"/>
      <c r="Z1221" s="1"/>
      <c r="AA1221" s="1"/>
      <c r="AB1221" s="1"/>
      <c r="AC1221" s="1"/>
      <c r="AD1221" s="1"/>
      <c r="AE1221" s="1"/>
    </row>
    <row r="1222" spans="1:31" ht="16.5">
      <c r="A1222" s="1"/>
      <c r="B1222" s="1"/>
      <c r="C1222" s="1"/>
      <c r="D1222" s="1"/>
      <c r="E1222" s="1"/>
      <c r="F1222" s="1"/>
      <c r="G1222" s="1"/>
      <c r="H1222" s="1"/>
      <c r="I1222" s="1"/>
      <c r="J1222" s="1"/>
      <c r="K1222" s="1"/>
      <c r="L1222" s="1"/>
      <c r="M1222" s="1"/>
      <c r="N1222" s="1"/>
      <c r="O1222" s="1"/>
      <c r="P1222" s="1"/>
      <c r="Q1222" s="1"/>
      <c r="R1222" s="1"/>
      <c r="S1222" s="1"/>
      <c r="T1222" s="1"/>
      <c r="U1222" s="1"/>
      <c r="V1222" s="1"/>
      <c r="W1222" s="1"/>
      <c r="X1222" s="1"/>
      <c r="Y1222" s="1"/>
      <c r="Z1222" s="1"/>
      <c r="AA1222" s="1"/>
      <c r="AB1222" s="1"/>
      <c r="AC1222" s="1"/>
      <c r="AD1222" s="1"/>
      <c r="AE1222" s="1"/>
    </row>
    <row r="1223" spans="1:31" ht="16.5">
      <c r="A1223" s="1"/>
      <c r="B1223" s="1"/>
      <c r="C1223" s="1"/>
      <c r="D1223" s="1"/>
      <c r="E1223" s="1"/>
      <c r="F1223" s="1"/>
      <c r="G1223" s="1"/>
      <c r="H1223" s="1"/>
      <c r="I1223" s="1"/>
      <c r="J1223" s="1"/>
      <c r="K1223" s="1"/>
      <c r="L1223" s="1"/>
      <c r="M1223" s="1"/>
      <c r="N1223" s="1"/>
      <c r="O1223" s="1"/>
      <c r="P1223" s="1"/>
      <c r="Q1223" s="1"/>
      <c r="R1223" s="1"/>
      <c r="S1223" s="1"/>
      <c r="T1223" s="1"/>
      <c r="U1223" s="1"/>
      <c r="V1223" s="1"/>
      <c r="W1223" s="1"/>
      <c r="X1223" s="1"/>
      <c r="Y1223" s="1"/>
      <c r="Z1223" s="1"/>
      <c r="AA1223" s="1"/>
      <c r="AB1223" s="1"/>
      <c r="AC1223" s="1"/>
      <c r="AD1223" s="1"/>
      <c r="AE1223" s="1"/>
    </row>
    <row r="1224" spans="1:31" ht="16.5">
      <c r="A1224" s="1"/>
      <c r="B1224" s="1"/>
      <c r="C1224" s="1"/>
      <c r="D1224" s="1"/>
      <c r="E1224" s="1"/>
      <c r="F1224" s="1"/>
      <c r="G1224" s="1"/>
      <c r="H1224" s="1"/>
      <c r="I1224" s="1"/>
      <c r="J1224" s="1"/>
      <c r="K1224" s="1"/>
      <c r="L1224" s="1"/>
      <c r="M1224" s="1"/>
      <c r="N1224" s="1"/>
      <c r="O1224" s="1"/>
      <c r="P1224" s="1"/>
      <c r="Q1224" s="1"/>
      <c r="R1224" s="1"/>
      <c r="S1224" s="1"/>
      <c r="T1224" s="1"/>
      <c r="U1224" s="1"/>
      <c r="V1224" s="1"/>
      <c r="W1224" s="1"/>
      <c r="X1224" s="1"/>
      <c r="Y1224" s="1"/>
      <c r="Z1224" s="1"/>
      <c r="AA1224" s="1"/>
      <c r="AB1224" s="1"/>
      <c r="AC1224" s="1"/>
      <c r="AD1224" s="1"/>
      <c r="AE1224" s="1"/>
    </row>
    <row r="1225" spans="1:31" ht="16.5">
      <c r="A1225" s="1"/>
      <c r="B1225" s="1"/>
      <c r="C1225" s="1"/>
      <c r="D1225" s="1"/>
      <c r="E1225" s="1"/>
      <c r="F1225" s="1"/>
      <c r="G1225" s="1"/>
      <c r="H1225" s="1"/>
      <c r="I1225" s="1"/>
      <c r="J1225" s="1"/>
      <c r="K1225" s="1"/>
      <c r="L1225" s="1"/>
      <c r="M1225" s="1"/>
      <c r="N1225" s="1"/>
      <c r="O1225" s="1"/>
      <c r="P1225" s="1"/>
      <c r="Q1225" s="1"/>
      <c r="R1225" s="1"/>
      <c r="S1225" s="1"/>
      <c r="T1225" s="1"/>
      <c r="U1225" s="1"/>
      <c r="V1225" s="1"/>
      <c r="W1225" s="1"/>
      <c r="X1225" s="1"/>
      <c r="Y1225" s="1"/>
      <c r="Z1225" s="1"/>
      <c r="AA1225" s="1"/>
      <c r="AB1225" s="1"/>
      <c r="AC1225" s="1"/>
      <c r="AD1225" s="1"/>
      <c r="AE1225" s="1"/>
    </row>
    <row r="1226" spans="1:31" ht="16.5">
      <c r="A1226" s="1"/>
      <c r="B1226" s="1"/>
      <c r="C1226" s="1"/>
      <c r="D1226" s="1"/>
      <c r="E1226" s="1"/>
      <c r="F1226" s="1"/>
      <c r="G1226" s="1"/>
      <c r="H1226" s="1"/>
      <c r="I1226" s="1"/>
      <c r="J1226" s="1"/>
      <c r="K1226" s="1"/>
      <c r="L1226" s="1"/>
      <c r="M1226" s="1"/>
      <c r="N1226" s="1"/>
      <c r="O1226" s="1"/>
      <c r="P1226" s="1"/>
      <c r="Q1226" s="1"/>
      <c r="R1226" s="1"/>
      <c r="S1226" s="1"/>
      <c r="T1226" s="1"/>
      <c r="U1226" s="1"/>
      <c r="V1226" s="1"/>
      <c r="W1226" s="1"/>
      <c r="X1226" s="1"/>
      <c r="Y1226" s="1"/>
      <c r="Z1226" s="1"/>
      <c r="AA1226" s="1"/>
      <c r="AB1226" s="1"/>
      <c r="AC1226" s="1"/>
      <c r="AD1226" s="1"/>
      <c r="AE1226" s="1"/>
    </row>
    <row r="1227" spans="1:31" ht="16.5">
      <c r="A1227" s="1"/>
      <c r="B1227" s="1"/>
      <c r="C1227" s="1"/>
      <c r="D1227" s="1"/>
      <c r="E1227" s="1"/>
      <c r="F1227" s="1"/>
      <c r="G1227" s="1"/>
      <c r="H1227" s="1"/>
      <c r="I1227" s="1"/>
      <c r="J1227" s="1"/>
      <c r="K1227" s="1"/>
      <c r="L1227" s="1"/>
      <c r="M1227" s="1"/>
      <c r="N1227" s="1"/>
      <c r="O1227" s="1"/>
      <c r="P1227" s="1"/>
      <c r="Q1227" s="1"/>
      <c r="R1227" s="1"/>
      <c r="S1227" s="1"/>
      <c r="T1227" s="1"/>
      <c r="U1227" s="1"/>
      <c r="V1227" s="1"/>
      <c r="W1227" s="1"/>
      <c r="X1227" s="1"/>
      <c r="Y1227" s="1"/>
      <c r="Z1227" s="1"/>
      <c r="AA1227" s="1"/>
      <c r="AB1227" s="1"/>
      <c r="AC1227" s="1"/>
      <c r="AD1227" s="1"/>
      <c r="AE1227" s="1"/>
    </row>
    <row r="1228" spans="1:31" ht="16.5">
      <c r="A1228" s="1"/>
      <c r="B1228" s="1"/>
      <c r="C1228" s="1"/>
      <c r="D1228" s="1"/>
      <c r="E1228" s="1"/>
      <c r="F1228" s="1"/>
      <c r="G1228" s="1"/>
      <c r="H1228" s="1"/>
      <c r="I1228" s="1"/>
      <c r="J1228" s="1"/>
      <c r="K1228" s="1"/>
      <c r="L1228" s="1"/>
      <c r="M1228" s="1"/>
      <c r="N1228" s="1"/>
      <c r="O1228" s="1"/>
      <c r="P1228" s="1"/>
      <c r="Q1228" s="1"/>
      <c r="R1228" s="1"/>
      <c r="S1228" s="1"/>
      <c r="T1228" s="1"/>
      <c r="U1228" s="1"/>
      <c r="V1228" s="1"/>
      <c r="W1228" s="1"/>
      <c r="X1228" s="1"/>
      <c r="Y1228" s="1"/>
      <c r="Z1228" s="1"/>
      <c r="AA1228" s="1"/>
      <c r="AB1228" s="1"/>
      <c r="AC1228" s="1"/>
      <c r="AD1228" s="1"/>
      <c r="AE1228" s="1"/>
    </row>
    <row r="1229" spans="1:31" ht="16.5">
      <c r="A1229" s="1"/>
      <c r="B1229" s="1"/>
      <c r="C1229" s="1"/>
      <c r="D1229" s="1"/>
      <c r="E1229" s="1"/>
      <c r="F1229" s="1"/>
      <c r="G1229" s="1"/>
      <c r="H1229" s="1"/>
      <c r="I1229" s="1"/>
      <c r="J1229" s="1"/>
      <c r="K1229" s="1"/>
      <c r="L1229" s="1"/>
      <c r="M1229" s="1"/>
      <c r="N1229" s="1"/>
      <c r="O1229" s="1"/>
      <c r="P1229" s="1"/>
      <c r="Q1229" s="1"/>
      <c r="R1229" s="1"/>
      <c r="S1229" s="1"/>
      <c r="T1229" s="1"/>
      <c r="U1229" s="1"/>
      <c r="V1229" s="1"/>
      <c r="W1229" s="1"/>
      <c r="X1229" s="1"/>
      <c r="Y1229" s="1"/>
      <c r="Z1229" s="1"/>
      <c r="AA1229" s="1"/>
      <c r="AB1229" s="1"/>
      <c r="AC1229" s="1"/>
      <c r="AD1229" s="1"/>
      <c r="AE1229" s="1"/>
    </row>
    <row r="1230" spans="1:31" ht="16.5">
      <c r="A1230" s="1"/>
      <c r="B1230" s="1"/>
      <c r="C1230" s="1"/>
      <c r="D1230" s="1"/>
      <c r="E1230" s="1"/>
      <c r="F1230" s="1"/>
      <c r="G1230" s="1"/>
      <c r="H1230" s="1"/>
      <c r="I1230" s="1"/>
      <c r="J1230" s="1"/>
      <c r="K1230" s="1"/>
      <c r="L1230" s="1"/>
      <c r="M1230" s="1"/>
      <c r="N1230" s="1"/>
      <c r="O1230" s="1"/>
      <c r="P1230" s="1"/>
      <c r="Q1230" s="1"/>
      <c r="R1230" s="1"/>
      <c r="S1230" s="1"/>
      <c r="T1230" s="1"/>
      <c r="U1230" s="1"/>
      <c r="V1230" s="1"/>
      <c r="W1230" s="1"/>
      <c r="X1230" s="1"/>
      <c r="Y1230" s="1"/>
      <c r="Z1230" s="1"/>
      <c r="AA1230" s="1"/>
      <c r="AB1230" s="1"/>
      <c r="AC1230" s="1"/>
      <c r="AD1230" s="1"/>
      <c r="AE1230" s="1"/>
    </row>
    <row r="1231" spans="1:31" ht="16.5">
      <c r="A1231" s="1"/>
      <c r="B1231" s="1"/>
      <c r="C1231" s="1"/>
      <c r="D1231" s="1"/>
      <c r="E1231" s="1"/>
      <c r="F1231" s="1"/>
      <c r="G1231" s="1"/>
      <c r="H1231" s="1"/>
      <c r="I1231" s="1"/>
      <c r="J1231" s="1"/>
      <c r="K1231" s="1"/>
      <c r="L1231" s="1"/>
      <c r="M1231" s="1"/>
      <c r="N1231" s="1"/>
      <c r="O1231" s="1"/>
      <c r="P1231" s="1"/>
      <c r="Q1231" s="1"/>
      <c r="R1231" s="1"/>
      <c r="S1231" s="1"/>
      <c r="T1231" s="1"/>
      <c r="U1231" s="1"/>
      <c r="V1231" s="1"/>
      <c r="W1231" s="1"/>
      <c r="X1231" s="1"/>
      <c r="Y1231" s="1"/>
      <c r="Z1231" s="1"/>
      <c r="AA1231" s="1"/>
      <c r="AB1231" s="1"/>
      <c r="AC1231" s="1"/>
      <c r="AD1231" s="1"/>
      <c r="AE1231" s="1"/>
    </row>
    <row r="1232" spans="1:31" ht="16.5">
      <c r="A1232" s="1"/>
      <c r="B1232" s="1"/>
      <c r="C1232" s="1"/>
      <c r="D1232" s="1"/>
      <c r="E1232" s="1"/>
      <c r="F1232" s="1"/>
      <c r="G1232" s="1"/>
      <c r="H1232" s="1"/>
      <c r="I1232" s="1"/>
      <c r="J1232" s="1"/>
      <c r="K1232" s="1"/>
      <c r="L1232" s="1"/>
      <c r="M1232" s="1"/>
      <c r="N1232" s="1"/>
      <c r="O1232" s="1"/>
      <c r="P1232" s="1"/>
      <c r="Q1232" s="1"/>
      <c r="R1232" s="1"/>
      <c r="S1232" s="1"/>
      <c r="T1232" s="1"/>
      <c r="U1232" s="1"/>
      <c r="V1232" s="1"/>
      <c r="W1232" s="1"/>
      <c r="X1232" s="1"/>
      <c r="Y1232" s="1"/>
      <c r="Z1232" s="1"/>
      <c r="AA1232" s="1"/>
      <c r="AB1232" s="1"/>
      <c r="AC1232" s="1"/>
      <c r="AD1232" s="1"/>
      <c r="AE1232" s="1"/>
    </row>
    <row r="1233" spans="1:31" ht="16.5">
      <c r="A1233" s="1"/>
      <c r="B1233" s="1"/>
      <c r="C1233" s="1"/>
      <c r="D1233" s="1"/>
      <c r="E1233" s="1"/>
      <c r="F1233" s="1"/>
      <c r="G1233" s="1"/>
      <c r="H1233" s="1"/>
      <c r="I1233" s="1"/>
      <c r="J1233" s="1"/>
      <c r="K1233" s="1"/>
      <c r="L1233" s="1"/>
      <c r="M1233" s="1"/>
      <c r="N1233" s="1"/>
      <c r="O1233" s="1"/>
      <c r="P1233" s="1"/>
      <c r="Q1233" s="1"/>
      <c r="R1233" s="1"/>
      <c r="S1233" s="1"/>
      <c r="T1233" s="1"/>
      <c r="U1233" s="1"/>
      <c r="V1233" s="1"/>
      <c r="W1233" s="1"/>
      <c r="X1233" s="1"/>
      <c r="Y1233" s="1"/>
      <c r="Z1233" s="1"/>
      <c r="AA1233" s="1"/>
      <c r="AB1233" s="1"/>
      <c r="AC1233" s="1"/>
      <c r="AD1233" s="1"/>
      <c r="AE1233" s="1"/>
    </row>
    <row r="1234" spans="1:31" ht="16.5">
      <c r="A1234" s="1"/>
      <c r="B1234" s="1"/>
      <c r="C1234" s="1"/>
      <c r="D1234" s="1"/>
      <c r="E1234" s="1"/>
      <c r="F1234" s="1"/>
      <c r="G1234" s="1"/>
      <c r="H1234" s="1"/>
      <c r="I1234" s="1"/>
      <c r="J1234" s="1"/>
      <c r="K1234" s="1"/>
      <c r="L1234" s="1"/>
      <c r="M1234" s="1"/>
      <c r="N1234" s="1"/>
      <c r="O1234" s="1"/>
      <c r="P1234" s="1"/>
      <c r="Q1234" s="1"/>
      <c r="R1234" s="1"/>
      <c r="S1234" s="1"/>
      <c r="T1234" s="1"/>
      <c r="U1234" s="1"/>
      <c r="V1234" s="1"/>
      <c r="W1234" s="1"/>
      <c r="X1234" s="1"/>
      <c r="Y1234" s="1"/>
      <c r="Z1234" s="1"/>
      <c r="AA1234" s="1"/>
      <c r="AB1234" s="1"/>
      <c r="AC1234" s="1"/>
      <c r="AD1234" s="1"/>
      <c r="AE1234" s="1"/>
    </row>
    <row r="1235" spans="1:31" ht="16.5">
      <c r="A1235" s="1"/>
      <c r="B1235" s="1"/>
      <c r="C1235" s="1"/>
      <c r="D1235" s="1"/>
      <c r="E1235" s="1"/>
      <c r="F1235" s="1"/>
      <c r="G1235" s="1"/>
      <c r="H1235" s="1"/>
      <c r="I1235" s="1"/>
      <c r="J1235" s="1"/>
      <c r="K1235" s="1"/>
      <c r="L1235" s="1"/>
      <c r="M1235" s="1"/>
      <c r="N1235" s="1"/>
      <c r="O1235" s="1"/>
      <c r="P1235" s="1"/>
      <c r="Q1235" s="1"/>
      <c r="R1235" s="1"/>
      <c r="S1235" s="1"/>
      <c r="T1235" s="1"/>
      <c r="U1235" s="1"/>
      <c r="V1235" s="1"/>
      <c r="W1235" s="1"/>
      <c r="X1235" s="1"/>
      <c r="Y1235" s="1"/>
      <c r="Z1235" s="1"/>
      <c r="AA1235" s="1"/>
      <c r="AB1235" s="1"/>
      <c r="AC1235" s="1"/>
      <c r="AD1235" s="1"/>
      <c r="AE1235" s="1"/>
    </row>
    <row r="1236" spans="1:31" ht="16.5">
      <c r="A1236" s="1"/>
      <c r="B1236" s="1"/>
      <c r="C1236" s="1"/>
      <c r="D1236" s="1"/>
      <c r="E1236" s="1"/>
      <c r="F1236" s="1"/>
      <c r="G1236" s="1"/>
      <c r="H1236" s="1"/>
      <c r="I1236" s="1"/>
      <c r="J1236" s="1"/>
      <c r="K1236" s="1"/>
      <c r="L1236" s="1"/>
      <c r="M1236" s="1"/>
      <c r="N1236" s="1"/>
      <c r="O1236" s="1"/>
      <c r="P1236" s="1"/>
      <c r="Q1236" s="1"/>
      <c r="R1236" s="1"/>
      <c r="S1236" s="1"/>
      <c r="T1236" s="1"/>
      <c r="U1236" s="1"/>
      <c r="V1236" s="1"/>
      <c r="W1236" s="1"/>
      <c r="X1236" s="1"/>
      <c r="Y1236" s="1"/>
      <c r="Z1236" s="1"/>
      <c r="AA1236" s="1"/>
      <c r="AB1236" s="1"/>
      <c r="AC1236" s="1"/>
      <c r="AD1236" s="1"/>
      <c r="AE1236" s="1"/>
    </row>
    <row r="1237" spans="1:31" ht="16.5">
      <c r="A1237" s="1"/>
      <c r="B1237" s="1"/>
      <c r="C1237" s="1"/>
      <c r="D1237" s="1"/>
      <c r="E1237" s="1"/>
      <c r="F1237" s="1"/>
      <c r="G1237" s="1"/>
      <c r="H1237" s="1"/>
      <c r="I1237" s="1"/>
      <c r="J1237" s="1"/>
      <c r="K1237" s="1"/>
      <c r="L1237" s="1"/>
      <c r="M1237" s="1"/>
      <c r="N1237" s="1"/>
      <c r="O1237" s="1"/>
      <c r="P1237" s="1"/>
      <c r="Q1237" s="1"/>
      <c r="R1237" s="1"/>
      <c r="S1237" s="1"/>
      <c r="T1237" s="1"/>
      <c r="U1237" s="1"/>
      <c r="V1237" s="1"/>
      <c r="W1237" s="1"/>
      <c r="X1237" s="1"/>
      <c r="Y1237" s="1"/>
      <c r="Z1237" s="1"/>
      <c r="AA1237" s="1"/>
      <c r="AB1237" s="1"/>
      <c r="AC1237" s="1"/>
      <c r="AD1237" s="1"/>
      <c r="AE1237" s="1"/>
    </row>
    <row r="1238" spans="1:31" ht="16.5">
      <c r="A1238" s="1"/>
      <c r="B1238" s="1"/>
      <c r="C1238" s="1"/>
      <c r="D1238" s="1"/>
      <c r="E1238" s="1"/>
      <c r="F1238" s="1"/>
      <c r="G1238" s="1"/>
      <c r="H1238" s="1"/>
      <c r="I1238" s="1"/>
      <c r="J1238" s="1"/>
      <c r="K1238" s="1"/>
      <c r="L1238" s="1"/>
      <c r="M1238" s="1"/>
      <c r="N1238" s="1"/>
      <c r="O1238" s="1"/>
      <c r="P1238" s="1"/>
      <c r="Q1238" s="1"/>
      <c r="R1238" s="1"/>
      <c r="S1238" s="1"/>
      <c r="T1238" s="1"/>
      <c r="U1238" s="1"/>
      <c r="V1238" s="1"/>
      <c r="W1238" s="1"/>
      <c r="X1238" s="1"/>
      <c r="Y1238" s="1"/>
      <c r="Z1238" s="1"/>
      <c r="AA1238" s="1"/>
      <c r="AB1238" s="1"/>
      <c r="AC1238" s="1"/>
      <c r="AD1238" s="1"/>
      <c r="AE1238" s="1"/>
    </row>
    <row r="1239" spans="1:31" ht="16.5">
      <c r="A1239" s="1"/>
      <c r="B1239" s="1"/>
      <c r="C1239" s="1"/>
      <c r="D1239" s="1"/>
      <c r="E1239" s="1"/>
      <c r="F1239" s="1"/>
      <c r="G1239" s="1"/>
      <c r="H1239" s="1"/>
      <c r="I1239" s="1"/>
      <c r="J1239" s="1"/>
      <c r="K1239" s="1"/>
      <c r="L1239" s="1"/>
      <c r="M1239" s="1"/>
      <c r="N1239" s="1"/>
      <c r="O1239" s="1"/>
      <c r="P1239" s="1"/>
      <c r="Q1239" s="1"/>
      <c r="R1239" s="1"/>
      <c r="S1239" s="1"/>
      <c r="T1239" s="1"/>
      <c r="U1239" s="1"/>
      <c r="V1239" s="1"/>
      <c r="W1239" s="1"/>
      <c r="X1239" s="1"/>
      <c r="Y1239" s="1"/>
      <c r="Z1239" s="1"/>
      <c r="AA1239" s="1"/>
      <c r="AB1239" s="1"/>
      <c r="AC1239" s="1"/>
      <c r="AD1239" s="1"/>
      <c r="AE1239" s="1"/>
    </row>
    <row r="1240" spans="1:31" ht="16.5">
      <c r="A1240" s="1"/>
      <c r="B1240" s="1"/>
      <c r="C1240" s="1"/>
      <c r="D1240" s="1"/>
      <c r="E1240" s="1"/>
      <c r="F1240" s="1"/>
      <c r="G1240" s="1"/>
      <c r="H1240" s="1"/>
      <c r="I1240" s="1"/>
      <c r="J1240" s="1"/>
      <c r="K1240" s="1"/>
      <c r="L1240" s="1"/>
      <c r="M1240" s="1"/>
      <c r="N1240" s="1"/>
      <c r="O1240" s="1"/>
      <c r="P1240" s="1"/>
      <c r="Q1240" s="1"/>
      <c r="R1240" s="1"/>
      <c r="S1240" s="1"/>
      <c r="T1240" s="1"/>
      <c r="U1240" s="1"/>
      <c r="V1240" s="1"/>
      <c r="W1240" s="1"/>
      <c r="X1240" s="1"/>
      <c r="Y1240" s="1"/>
      <c r="Z1240" s="1"/>
      <c r="AA1240" s="1"/>
      <c r="AB1240" s="1"/>
      <c r="AC1240" s="1"/>
      <c r="AD1240" s="1"/>
      <c r="AE1240" s="1"/>
    </row>
    <row r="1241" spans="1:31" ht="16.5">
      <c r="A1241" s="1"/>
      <c r="B1241" s="1"/>
      <c r="C1241" s="1"/>
      <c r="D1241" s="1"/>
      <c r="E1241" s="1"/>
      <c r="F1241" s="1"/>
      <c r="G1241" s="1"/>
      <c r="H1241" s="1"/>
      <c r="I1241" s="1"/>
      <c r="J1241" s="1"/>
      <c r="K1241" s="1"/>
      <c r="L1241" s="1"/>
      <c r="M1241" s="1"/>
      <c r="N1241" s="1"/>
      <c r="O1241" s="1"/>
      <c r="P1241" s="1"/>
      <c r="Q1241" s="1"/>
      <c r="R1241" s="1"/>
      <c r="S1241" s="1"/>
      <c r="T1241" s="1"/>
      <c r="U1241" s="1"/>
      <c r="V1241" s="1"/>
      <c r="W1241" s="1"/>
      <c r="X1241" s="1"/>
      <c r="Y1241" s="1"/>
      <c r="Z1241" s="1"/>
      <c r="AA1241" s="1"/>
      <c r="AB1241" s="1"/>
      <c r="AC1241" s="1"/>
      <c r="AD1241" s="1"/>
      <c r="AE1241" s="1"/>
    </row>
  </sheetData>
  <mergeCells count="5">
    <mergeCell ref="G5:L5"/>
    <mergeCell ref="B8:C8"/>
    <mergeCell ref="B11:C11"/>
    <mergeCell ref="B17:C17"/>
    <mergeCell ref="B30:C30"/>
  </mergeCells>
  <pageMargins left="0.34" right="0.11811023622047245" top="0.11811023622047245" bottom="0.15748031496062992" header="0.11811023622047245" footer="0.15748031496062992"/>
  <pageSetup paperSize="9" scale="4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520"/>
  <sheetViews>
    <sheetView topLeftCell="A191" workbookViewId="0">
      <selection activeCell="A208" sqref="A208:E221"/>
    </sheetView>
  </sheetViews>
  <sheetFormatPr defaultRowHeight="15"/>
  <cols>
    <col min="1" max="1" width="7" customWidth="1"/>
    <col min="2" max="2" width="45.7109375" customWidth="1"/>
    <col min="3" max="3" width="18.5703125" customWidth="1"/>
    <col min="4" max="4" width="22.5703125" customWidth="1"/>
    <col min="5" max="5" width="13.140625" style="100" customWidth="1"/>
  </cols>
  <sheetData>
    <row r="1" spans="1:5" ht="18" customHeight="1">
      <c r="A1" s="2" t="s">
        <v>0</v>
      </c>
      <c r="B1" s="1"/>
      <c r="C1" s="1"/>
    </row>
    <row r="2" spans="1:5" ht="18" customHeight="1">
      <c r="A2" s="2" t="s">
        <v>1</v>
      </c>
      <c r="B2" s="1"/>
      <c r="C2" s="1"/>
    </row>
    <row r="3" spans="1:5" ht="18" customHeight="1">
      <c r="A3" s="2" t="s">
        <v>22</v>
      </c>
      <c r="B3" s="1"/>
      <c r="C3" s="1"/>
    </row>
    <row r="4" spans="1:5" ht="18" customHeight="1">
      <c r="A4" s="3" t="s">
        <v>356</v>
      </c>
      <c r="B4" s="1"/>
      <c r="C4" s="1"/>
    </row>
    <row r="5" spans="1:5" ht="18" customHeight="1">
      <c r="A5" s="47"/>
      <c r="B5" s="4"/>
      <c r="C5" s="4"/>
      <c r="D5" s="22"/>
    </row>
    <row r="6" spans="1:5" ht="18" customHeight="1">
      <c r="A6" s="5" t="s">
        <v>2</v>
      </c>
      <c r="B6" s="5" t="s">
        <v>5</v>
      </c>
      <c r="C6" s="107" t="s">
        <v>4</v>
      </c>
      <c r="D6" s="109"/>
      <c r="E6" s="101" t="s">
        <v>369</v>
      </c>
    </row>
    <row r="7" spans="1:5" ht="18" customHeight="1">
      <c r="A7" s="6"/>
      <c r="B7" s="6"/>
      <c r="C7" s="8" t="s">
        <v>3</v>
      </c>
      <c r="D7" s="9" t="s">
        <v>14</v>
      </c>
      <c r="E7" s="102" t="s">
        <v>370</v>
      </c>
    </row>
    <row r="8" spans="1:5" ht="5.0999999999999996" customHeight="1">
      <c r="A8" s="10"/>
      <c r="B8" s="10"/>
      <c r="C8" s="10"/>
      <c r="D8" s="10"/>
      <c r="E8" s="103"/>
    </row>
    <row r="9" spans="1:5" ht="18" customHeight="1">
      <c r="A9" s="11">
        <v>1</v>
      </c>
      <c r="B9" s="12" t="s">
        <v>37</v>
      </c>
      <c r="C9" s="11"/>
      <c r="D9" s="11"/>
      <c r="E9" s="104"/>
    </row>
    <row r="10" spans="1:5" ht="18" customHeight="1">
      <c r="A10" s="11"/>
      <c r="B10" s="48" t="s">
        <v>166</v>
      </c>
      <c r="C10" s="11" t="s">
        <v>154</v>
      </c>
      <c r="D10" s="11" t="s">
        <v>156</v>
      </c>
      <c r="E10" s="104">
        <v>1402170</v>
      </c>
    </row>
    <row r="11" spans="1:5" ht="18" customHeight="1">
      <c r="A11" s="11"/>
      <c r="B11" s="48"/>
      <c r="C11" s="11"/>
      <c r="D11" s="11"/>
      <c r="E11" s="104"/>
    </row>
    <row r="12" spans="1:5" ht="18" customHeight="1">
      <c r="A12" s="11">
        <f>+A9+1</f>
        <v>2</v>
      </c>
      <c r="B12" s="12" t="s">
        <v>35</v>
      </c>
      <c r="C12" s="11"/>
      <c r="D12" s="11"/>
      <c r="E12" s="104"/>
    </row>
    <row r="13" spans="1:5" ht="18" customHeight="1">
      <c r="A13" s="11"/>
      <c r="B13" s="48" t="s">
        <v>352</v>
      </c>
      <c r="C13" s="11" t="s">
        <v>279</v>
      </c>
      <c r="D13" s="11" t="s">
        <v>281</v>
      </c>
      <c r="E13" s="104">
        <v>1297823</v>
      </c>
    </row>
    <row r="14" spans="1:5" ht="18" customHeight="1">
      <c r="A14" s="11"/>
      <c r="B14" s="48"/>
      <c r="C14" s="11" t="s">
        <v>301</v>
      </c>
      <c r="D14" s="11" t="s">
        <v>302</v>
      </c>
      <c r="E14" s="104">
        <v>1397655</v>
      </c>
    </row>
    <row r="15" spans="1:5" ht="18" customHeight="1">
      <c r="A15" s="11"/>
      <c r="B15" s="48"/>
      <c r="C15" s="11"/>
      <c r="D15" s="11"/>
      <c r="E15" s="104"/>
    </row>
    <row r="16" spans="1:5" ht="18" customHeight="1">
      <c r="A16" s="11"/>
      <c r="B16" s="48" t="s">
        <v>478</v>
      </c>
      <c r="C16" s="11" t="s">
        <v>353</v>
      </c>
      <c r="D16" s="11" t="s">
        <v>329</v>
      </c>
      <c r="E16" s="104">
        <v>1299188</v>
      </c>
    </row>
    <row r="17" spans="1:6" ht="18" customHeight="1">
      <c r="A17" s="11"/>
      <c r="B17" s="48"/>
      <c r="C17" s="11" t="s">
        <v>348</v>
      </c>
      <c r="D17" s="11" t="s">
        <v>349</v>
      </c>
      <c r="E17" s="104">
        <v>1399125</v>
      </c>
    </row>
    <row r="18" spans="1:6" ht="18" customHeight="1">
      <c r="A18" s="11"/>
      <c r="B18" s="48"/>
      <c r="C18" s="11"/>
      <c r="D18" s="11"/>
      <c r="E18" s="104"/>
    </row>
    <row r="19" spans="1:6" ht="18" customHeight="1">
      <c r="A19" s="11">
        <f>+A12+1</f>
        <v>3</v>
      </c>
      <c r="B19" s="12" t="s">
        <v>36</v>
      </c>
      <c r="C19" s="11"/>
      <c r="D19" s="11"/>
      <c r="E19" s="104"/>
    </row>
    <row r="20" spans="1:6" ht="18" customHeight="1">
      <c r="A20" s="11"/>
      <c r="B20" s="48" t="s">
        <v>43</v>
      </c>
      <c r="C20" s="11" t="s">
        <v>42</v>
      </c>
      <c r="D20" s="11" t="s">
        <v>44</v>
      </c>
      <c r="E20" s="104">
        <v>2871000</v>
      </c>
      <c r="F20" s="105"/>
    </row>
    <row r="21" spans="1:6" ht="18" customHeight="1">
      <c r="A21" s="11"/>
      <c r="B21" s="48"/>
      <c r="C21" s="11"/>
      <c r="D21" s="11"/>
      <c r="E21" s="104"/>
    </row>
    <row r="22" spans="1:6" ht="18" customHeight="1">
      <c r="A22" s="11"/>
      <c r="B22" s="96" t="s">
        <v>300</v>
      </c>
      <c r="C22" s="97" t="s">
        <v>269</v>
      </c>
      <c r="D22" s="97" t="s">
        <v>272</v>
      </c>
      <c r="E22" s="104">
        <v>6748735</v>
      </c>
    </row>
    <row r="23" spans="1:6" ht="18" customHeight="1">
      <c r="A23" s="11"/>
      <c r="B23" s="48"/>
      <c r="C23" s="11"/>
      <c r="D23" s="11"/>
      <c r="E23" s="104"/>
    </row>
    <row r="24" spans="1:6" ht="18" customHeight="1">
      <c r="A24" s="11">
        <f>+A19+1</f>
        <v>4</v>
      </c>
      <c r="B24" s="12" t="s">
        <v>40</v>
      </c>
      <c r="C24" s="11"/>
      <c r="D24" s="11"/>
      <c r="E24" s="104"/>
    </row>
    <row r="25" spans="1:6" ht="18" customHeight="1">
      <c r="A25" s="11"/>
      <c r="B25" s="48" t="s">
        <v>149</v>
      </c>
      <c r="C25" s="11" t="s">
        <v>66</v>
      </c>
      <c r="D25" s="11" t="s">
        <v>67</v>
      </c>
      <c r="E25" s="104">
        <v>7234980</v>
      </c>
    </row>
    <row r="26" spans="1:6" ht="18" customHeight="1">
      <c r="A26" s="11"/>
      <c r="B26" s="48"/>
      <c r="C26" s="11" t="s">
        <v>89</v>
      </c>
      <c r="D26" s="11" t="s">
        <v>90</v>
      </c>
      <c r="E26" s="104">
        <v>7538010</v>
      </c>
    </row>
    <row r="27" spans="1:6" ht="18" customHeight="1">
      <c r="A27" s="11"/>
      <c r="B27" s="48"/>
      <c r="C27" s="11" t="s">
        <v>89</v>
      </c>
      <c r="D27" s="11" t="s">
        <v>91</v>
      </c>
      <c r="E27" s="104">
        <v>7538010</v>
      </c>
    </row>
    <row r="28" spans="1:6" ht="18" customHeight="1">
      <c r="A28" s="11"/>
      <c r="B28" s="48"/>
      <c r="C28" s="11" t="s">
        <v>89</v>
      </c>
      <c r="D28" s="11" t="s">
        <v>92</v>
      </c>
      <c r="E28" s="104">
        <v>7538010</v>
      </c>
    </row>
    <row r="29" spans="1:6" ht="18" customHeight="1">
      <c r="A29" s="11"/>
      <c r="B29" s="48"/>
      <c r="C29" s="11"/>
      <c r="D29" s="11"/>
      <c r="E29" s="104"/>
    </row>
    <row r="30" spans="1:6" ht="18" customHeight="1">
      <c r="A30" s="11"/>
      <c r="B30" s="48" t="s">
        <v>158</v>
      </c>
      <c r="C30" s="11" t="s">
        <v>115</v>
      </c>
      <c r="D30" s="11" t="s">
        <v>121</v>
      </c>
      <c r="E30" s="104">
        <v>3938780</v>
      </c>
    </row>
    <row r="31" spans="1:6" ht="18" customHeight="1">
      <c r="A31" s="11"/>
      <c r="B31" s="48"/>
      <c r="C31" s="11"/>
      <c r="D31" s="11"/>
      <c r="E31" s="104"/>
    </row>
    <row r="32" spans="1:6" ht="18" customHeight="1">
      <c r="A32" s="11"/>
      <c r="B32" s="48" t="s">
        <v>182</v>
      </c>
      <c r="C32" s="11" t="s">
        <v>154</v>
      </c>
      <c r="D32" s="11" t="s">
        <v>155</v>
      </c>
      <c r="E32" s="104">
        <v>7411470</v>
      </c>
    </row>
    <row r="33" spans="1:5" ht="18" customHeight="1">
      <c r="A33" s="11"/>
      <c r="B33" s="48"/>
      <c r="C33" s="11"/>
      <c r="D33" s="11"/>
      <c r="E33" s="104"/>
    </row>
    <row r="34" spans="1:5" ht="18" customHeight="1">
      <c r="A34" s="11"/>
      <c r="B34" s="48" t="s">
        <v>190</v>
      </c>
      <c r="C34" s="11" t="s">
        <v>159</v>
      </c>
      <c r="D34" s="11" t="s">
        <v>160</v>
      </c>
      <c r="E34" s="104">
        <v>7411470</v>
      </c>
    </row>
    <row r="35" spans="1:5" ht="18" customHeight="1">
      <c r="A35" s="11"/>
      <c r="B35" s="48"/>
      <c r="C35" s="11"/>
      <c r="D35" s="11"/>
      <c r="E35" s="104"/>
    </row>
    <row r="36" spans="1:5" ht="18" customHeight="1">
      <c r="A36" s="11"/>
      <c r="B36" s="48" t="s">
        <v>198</v>
      </c>
      <c r="C36" s="11" t="s">
        <v>139</v>
      </c>
      <c r="D36" s="11" t="s">
        <v>140</v>
      </c>
      <c r="E36" s="104">
        <v>3725715</v>
      </c>
    </row>
    <row r="37" spans="1:5" ht="18" customHeight="1">
      <c r="A37" s="11"/>
      <c r="B37" s="48"/>
      <c r="C37" s="11"/>
      <c r="D37" s="11"/>
      <c r="E37" s="104"/>
    </row>
    <row r="38" spans="1:5" ht="18" customHeight="1">
      <c r="A38" s="11"/>
      <c r="B38" s="48" t="s">
        <v>199</v>
      </c>
      <c r="C38" s="11" t="s">
        <v>161</v>
      </c>
      <c r="D38" s="11" t="s">
        <v>162</v>
      </c>
      <c r="E38" s="104">
        <v>7411470</v>
      </c>
    </row>
    <row r="39" spans="1:5" ht="18" customHeight="1">
      <c r="A39" s="11"/>
      <c r="B39" s="48"/>
      <c r="C39" s="11" t="s">
        <v>200</v>
      </c>
      <c r="D39" s="11" t="s">
        <v>163</v>
      </c>
      <c r="E39" s="104">
        <v>7411470</v>
      </c>
    </row>
    <row r="40" spans="1:5" ht="18" customHeight="1">
      <c r="A40" s="11"/>
      <c r="B40" s="48"/>
      <c r="C40" s="11" t="s">
        <v>200</v>
      </c>
      <c r="D40" s="11" t="s">
        <v>164</v>
      </c>
      <c r="E40" s="104">
        <v>6610230</v>
      </c>
    </row>
    <row r="41" spans="1:5" ht="18" customHeight="1">
      <c r="A41" s="11"/>
      <c r="B41" s="48"/>
      <c r="C41" s="11" t="s">
        <v>200</v>
      </c>
      <c r="D41" s="11" t="s">
        <v>165</v>
      </c>
      <c r="E41" s="104">
        <v>6610230</v>
      </c>
    </row>
    <row r="42" spans="1:5" ht="18" customHeight="1">
      <c r="A42" s="11"/>
      <c r="B42" s="48"/>
      <c r="C42" s="11" t="s">
        <v>177</v>
      </c>
      <c r="D42" s="11" t="s">
        <v>176</v>
      </c>
      <c r="E42" s="104">
        <v>7408695</v>
      </c>
    </row>
    <row r="43" spans="1:5" ht="18" customHeight="1">
      <c r="A43" s="11"/>
      <c r="B43" s="48"/>
      <c r="C43" s="11"/>
      <c r="D43" s="11"/>
      <c r="E43" s="104"/>
    </row>
    <row r="44" spans="1:5" ht="18" customHeight="1">
      <c r="A44" s="11"/>
      <c r="B44" s="48" t="s">
        <v>211</v>
      </c>
      <c r="C44" s="11" t="s">
        <v>173</v>
      </c>
      <c r="D44" s="11" t="s">
        <v>174</v>
      </c>
      <c r="E44" s="104">
        <v>5806815</v>
      </c>
    </row>
    <row r="45" spans="1:5" ht="18" customHeight="1">
      <c r="A45" s="11"/>
      <c r="B45" s="48"/>
      <c r="C45" s="11"/>
      <c r="D45" s="11"/>
      <c r="E45" s="104"/>
    </row>
    <row r="46" spans="1:5" ht="18" customHeight="1">
      <c r="A46" s="11"/>
      <c r="B46" s="48" t="s">
        <v>228</v>
      </c>
      <c r="C46" s="11" t="s">
        <v>177</v>
      </c>
      <c r="D46" s="11" t="s">
        <v>176</v>
      </c>
      <c r="E46" s="104">
        <v>7408695</v>
      </c>
    </row>
    <row r="47" spans="1:5" ht="18" customHeight="1">
      <c r="A47" s="11"/>
      <c r="B47" s="48"/>
      <c r="C47" s="11"/>
      <c r="D47" s="11"/>
      <c r="E47" s="104"/>
    </row>
    <row r="48" spans="1:5" ht="18" customHeight="1">
      <c r="A48" s="11"/>
      <c r="B48" s="48" t="s">
        <v>250</v>
      </c>
      <c r="C48" s="11" t="s">
        <v>188</v>
      </c>
      <c r="D48" s="11" t="s">
        <v>189</v>
      </c>
      <c r="E48" s="104">
        <v>6607755</v>
      </c>
    </row>
    <row r="49" spans="1:5" ht="18" customHeight="1">
      <c r="A49" s="11"/>
      <c r="B49" s="48"/>
      <c r="C49" s="11"/>
      <c r="D49" s="11"/>
      <c r="E49" s="104"/>
    </row>
    <row r="50" spans="1:5" ht="18" customHeight="1">
      <c r="A50" s="11"/>
      <c r="B50" s="48" t="s">
        <v>253</v>
      </c>
      <c r="C50" s="11" t="s">
        <v>203</v>
      </c>
      <c r="D50" s="11" t="s">
        <v>204</v>
      </c>
      <c r="E50" s="104">
        <v>7401480</v>
      </c>
    </row>
    <row r="51" spans="1:5" ht="18" customHeight="1">
      <c r="A51" s="11"/>
      <c r="B51" s="48"/>
      <c r="C51" s="11" t="s">
        <v>212</v>
      </c>
      <c r="D51" s="11" t="s">
        <v>213</v>
      </c>
      <c r="E51" s="104">
        <v>7394820</v>
      </c>
    </row>
    <row r="52" spans="1:5" ht="18" customHeight="1">
      <c r="A52" s="11"/>
      <c r="B52" s="48"/>
      <c r="C52" s="11"/>
      <c r="D52" s="11"/>
      <c r="E52" s="104"/>
    </row>
    <row r="53" spans="1:5" ht="18" customHeight="1">
      <c r="A53" s="11"/>
      <c r="B53" s="48" t="s">
        <v>264</v>
      </c>
      <c r="C53" s="11" t="s">
        <v>207</v>
      </c>
      <c r="D53" s="11" t="s">
        <v>208</v>
      </c>
      <c r="E53" s="104">
        <v>5801160</v>
      </c>
    </row>
    <row r="54" spans="1:5" ht="18" customHeight="1">
      <c r="A54" s="11"/>
      <c r="B54" s="48"/>
      <c r="C54" s="11" t="s">
        <v>207</v>
      </c>
      <c r="D54" s="11" t="s">
        <v>209</v>
      </c>
      <c r="E54" s="104">
        <v>7401480</v>
      </c>
    </row>
    <row r="55" spans="1:5" ht="18" customHeight="1">
      <c r="A55" s="11"/>
      <c r="B55" s="48"/>
      <c r="C55" s="11"/>
      <c r="D55" s="11"/>
      <c r="E55" s="104"/>
    </row>
    <row r="56" spans="1:5" ht="18" customHeight="1">
      <c r="A56" s="11"/>
      <c r="B56" s="48" t="s">
        <v>297</v>
      </c>
      <c r="C56" s="11" t="s">
        <v>237</v>
      </c>
      <c r="D56" s="11" t="s">
        <v>213</v>
      </c>
      <c r="E56" s="104">
        <v>7394820</v>
      </c>
    </row>
    <row r="57" spans="1:5" ht="18" customHeight="1">
      <c r="A57" s="11"/>
      <c r="B57" s="48"/>
      <c r="C57" s="11" t="s">
        <v>229</v>
      </c>
      <c r="D57" s="11" t="s">
        <v>230</v>
      </c>
      <c r="E57" s="104">
        <v>4829950</v>
      </c>
    </row>
    <row r="58" spans="1:5" ht="18" customHeight="1">
      <c r="A58" s="11"/>
      <c r="B58" s="48"/>
      <c r="C58" s="11" t="s">
        <v>233</v>
      </c>
      <c r="D58" s="11" t="s">
        <v>234</v>
      </c>
      <c r="E58" s="104">
        <v>2452175</v>
      </c>
    </row>
    <row r="59" spans="1:5" ht="18" customHeight="1">
      <c r="A59" s="11"/>
      <c r="B59" s="48"/>
      <c r="C59" s="11"/>
      <c r="D59" s="11"/>
      <c r="E59" s="104"/>
    </row>
    <row r="60" spans="1:5" ht="18" customHeight="1">
      <c r="A60" s="11"/>
      <c r="B60" s="48" t="s">
        <v>540</v>
      </c>
      <c r="C60" s="11" t="s">
        <v>258</v>
      </c>
      <c r="D60" s="11" t="s">
        <v>259</v>
      </c>
      <c r="E60" s="104">
        <v>2463460</v>
      </c>
    </row>
    <row r="61" spans="1:5" ht="18" customHeight="1">
      <c r="A61" s="11"/>
      <c r="B61" s="48"/>
      <c r="C61" s="11" t="s">
        <v>541</v>
      </c>
      <c r="D61" s="11" t="s">
        <v>283</v>
      </c>
      <c r="E61" s="104">
        <v>7387605</v>
      </c>
    </row>
    <row r="62" spans="1:5" ht="18" customHeight="1">
      <c r="A62" s="11"/>
      <c r="B62" s="48"/>
      <c r="C62" s="11" t="s">
        <v>541</v>
      </c>
      <c r="D62" s="11" t="s">
        <v>286</v>
      </c>
      <c r="E62" s="104">
        <v>7387605</v>
      </c>
    </row>
    <row r="63" spans="1:5" ht="18" customHeight="1">
      <c r="A63" s="11"/>
      <c r="B63" s="48"/>
      <c r="C63" s="11" t="s">
        <v>541</v>
      </c>
      <c r="D63" s="11" t="s">
        <v>288</v>
      </c>
      <c r="E63" s="104">
        <v>7387605</v>
      </c>
    </row>
    <row r="64" spans="1:5" ht="18" customHeight="1">
      <c r="A64" s="11"/>
      <c r="B64" s="48"/>
      <c r="C64" s="11"/>
      <c r="D64" s="11"/>
      <c r="E64" s="104"/>
    </row>
    <row r="65" spans="1:5" ht="18" customHeight="1">
      <c r="A65" s="11"/>
      <c r="B65" s="48" t="s">
        <v>542</v>
      </c>
      <c r="C65" s="11" t="s">
        <v>348</v>
      </c>
      <c r="D65" s="11" t="s">
        <v>354</v>
      </c>
      <c r="E65" s="104">
        <v>2465125</v>
      </c>
    </row>
    <row r="66" spans="1:5" ht="18" customHeight="1">
      <c r="A66" s="11"/>
      <c r="B66" s="48"/>
      <c r="C66" s="11"/>
      <c r="D66" s="11"/>
      <c r="E66" s="104"/>
    </row>
    <row r="67" spans="1:5" ht="18" customHeight="1">
      <c r="A67" s="11">
        <f>+A24+1</f>
        <v>5</v>
      </c>
      <c r="B67" s="12" t="s">
        <v>41</v>
      </c>
      <c r="C67" s="11"/>
      <c r="D67" s="11"/>
      <c r="E67" s="104"/>
    </row>
    <row r="68" spans="1:5" ht="18" customHeight="1">
      <c r="A68" s="11"/>
      <c r="B68" s="48" t="s">
        <v>309</v>
      </c>
      <c r="C68" s="11" t="s">
        <v>299</v>
      </c>
      <c r="D68" s="11" t="s">
        <v>226</v>
      </c>
      <c r="E68" s="104">
        <v>2800560</v>
      </c>
    </row>
    <row r="69" spans="1:5" ht="18" customHeight="1">
      <c r="A69" s="11"/>
      <c r="B69" s="48"/>
      <c r="C69" s="11" t="s">
        <v>299</v>
      </c>
      <c r="D69" s="11" t="s">
        <v>227</v>
      </c>
      <c r="E69" s="104">
        <v>2800560</v>
      </c>
    </row>
    <row r="70" spans="1:5" ht="18" customHeight="1">
      <c r="A70" s="11"/>
      <c r="B70" s="48"/>
      <c r="C70" s="11" t="s">
        <v>265</v>
      </c>
      <c r="D70" s="11" t="s">
        <v>267</v>
      </c>
      <c r="E70" s="104">
        <v>2796360</v>
      </c>
    </row>
    <row r="71" spans="1:5" ht="18" customHeight="1">
      <c r="A71" s="11"/>
      <c r="B71" s="48"/>
      <c r="C71" s="11" t="s">
        <v>265</v>
      </c>
      <c r="D71" s="11" t="s">
        <v>268</v>
      </c>
      <c r="E71" s="104">
        <v>2796360</v>
      </c>
    </row>
    <row r="72" spans="1:5" ht="18" customHeight="1">
      <c r="A72" s="11"/>
      <c r="B72" s="48"/>
      <c r="C72" s="11" t="s">
        <v>273</v>
      </c>
      <c r="D72" s="11" t="s">
        <v>274</v>
      </c>
      <c r="E72" s="104">
        <v>2796360</v>
      </c>
    </row>
    <row r="73" spans="1:5" ht="18" customHeight="1">
      <c r="A73" s="11"/>
      <c r="B73" s="48"/>
      <c r="C73" s="11" t="s">
        <v>273</v>
      </c>
      <c r="D73" s="11" t="s">
        <v>275</v>
      </c>
      <c r="E73" s="104">
        <v>3195840</v>
      </c>
    </row>
    <row r="74" spans="1:5" ht="18" customHeight="1">
      <c r="A74" s="11"/>
      <c r="B74" s="48"/>
      <c r="C74" s="11" t="s">
        <v>273</v>
      </c>
      <c r="D74" s="11" t="s">
        <v>276</v>
      </c>
      <c r="E74" s="104">
        <v>2796360</v>
      </c>
    </row>
    <row r="75" spans="1:5" ht="18" customHeight="1">
      <c r="A75" s="11"/>
      <c r="B75" s="48"/>
      <c r="C75" s="11"/>
      <c r="D75" s="11"/>
      <c r="E75" s="104"/>
    </row>
    <row r="76" spans="1:5" ht="18" customHeight="1">
      <c r="A76" s="11"/>
      <c r="B76" s="48" t="s">
        <v>351</v>
      </c>
      <c r="C76" s="11" t="s">
        <v>305</v>
      </c>
      <c r="D76" s="11" t="s">
        <v>403</v>
      </c>
      <c r="E76" s="104">
        <v>2796360</v>
      </c>
    </row>
    <row r="77" spans="1:5" ht="18" customHeight="1">
      <c r="A77" s="11"/>
      <c r="B77" s="48"/>
      <c r="C77" s="11"/>
      <c r="D77" s="11"/>
      <c r="E77" s="104"/>
    </row>
    <row r="78" spans="1:5" ht="18" customHeight="1">
      <c r="A78" s="11"/>
      <c r="B78" s="48" t="s">
        <v>404</v>
      </c>
      <c r="C78" s="11" t="s">
        <v>353</v>
      </c>
      <c r="D78" s="11" t="s">
        <v>405</v>
      </c>
      <c r="E78" s="104">
        <v>2796360</v>
      </c>
    </row>
    <row r="79" spans="1:5" ht="18" customHeight="1">
      <c r="A79" s="11"/>
      <c r="B79" s="48"/>
      <c r="C79" s="11" t="s">
        <v>353</v>
      </c>
      <c r="D79" s="11" t="s">
        <v>406</v>
      </c>
      <c r="E79" s="104">
        <v>2796360</v>
      </c>
    </row>
    <row r="80" spans="1:5" ht="18" customHeight="1">
      <c r="A80" s="11"/>
      <c r="B80" s="48"/>
      <c r="C80" s="11" t="s">
        <v>353</v>
      </c>
      <c r="D80" s="11" t="s">
        <v>407</v>
      </c>
      <c r="E80" s="104">
        <v>2796360</v>
      </c>
    </row>
    <row r="81" spans="1:5" ht="18" customHeight="1">
      <c r="A81" s="11"/>
      <c r="B81" s="48"/>
      <c r="C81" s="11"/>
      <c r="D81" s="11"/>
      <c r="E81" s="104"/>
    </row>
    <row r="82" spans="1:5" ht="18" customHeight="1">
      <c r="A82" s="11"/>
      <c r="B82" s="48" t="s">
        <v>624</v>
      </c>
      <c r="C82" s="11" t="s">
        <v>425</v>
      </c>
      <c r="D82" s="11" t="s">
        <v>625</v>
      </c>
      <c r="E82" s="104">
        <v>2795730</v>
      </c>
    </row>
    <row r="83" spans="1:5" ht="18" customHeight="1">
      <c r="A83" s="11"/>
      <c r="B83" s="48"/>
      <c r="C83" s="11" t="s">
        <v>441</v>
      </c>
      <c r="D83" s="11" t="s">
        <v>626</v>
      </c>
      <c r="E83" s="104">
        <v>2795730</v>
      </c>
    </row>
    <row r="84" spans="1:5" ht="18" customHeight="1">
      <c r="A84" s="11"/>
      <c r="B84" s="48"/>
      <c r="C84" s="11" t="s">
        <v>441</v>
      </c>
      <c r="D84" s="11" t="s">
        <v>627</v>
      </c>
      <c r="E84" s="104">
        <v>2795730</v>
      </c>
    </row>
    <row r="85" spans="1:5" ht="18" customHeight="1">
      <c r="A85" s="11"/>
      <c r="B85" s="48"/>
      <c r="C85" s="11" t="s">
        <v>441</v>
      </c>
      <c r="D85" s="11" t="s">
        <v>628</v>
      </c>
      <c r="E85" s="104">
        <v>2795730</v>
      </c>
    </row>
    <row r="86" spans="1:5" ht="18" customHeight="1">
      <c r="A86" s="11"/>
      <c r="B86" s="48"/>
      <c r="C86" s="11"/>
      <c r="D86" s="11"/>
      <c r="E86" s="104"/>
    </row>
    <row r="87" spans="1:5" ht="18" customHeight="1">
      <c r="A87" s="11">
        <f>+A67+1</f>
        <v>6</v>
      </c>
      <c r="B87" s="12" t="s">
        <v>46</v>
      </c>
      <c r="C87" s="11"/>
      <c r="D87" s="11"/>
      <c r="E87" s="104"/>
    </row>
    <row r="88" spans="1:5" ht="18" customHeight="1">
      <c r="A88" s="11"/>
      <c r="B88" s="48" t="s">
        <v>478</v>
      </c>
      <c r="C88" s="11" t="s">
        <v>416</v>
      </c>
      <c r="D88" s="11" t="s">
        <v>306</v>
      </c>
      <c r="E88" s="104">
        <v>1098158</v>
      </c>
    </row>
    <row r="89" spans="1:5" ht="18" customHeight="1">
      <c r="A89" s="11"/>
      <c r="B89" s="48"/>
      <c r="C89" s="11" t="s">
        <v>411</v>
      </c>
      <c r="D89" s="11" t="s">
        <v>363</v>
      </c>
      <c r="E89" s="104">
        <v>1231268</v>
      </c>
    </row>
    <row r="90" spans="1:5" ht="18" customHeight="1">
      <c r="A90" s="11"/>
      <c r="B90" s="48"/>
      <c r="C90" s="11" t="s">
        <v>479</v>
      </c>
      <c r="D90" s="11" t="s">
        <v>315</v>
      </c>
      <c r="E90" s="104">
        <v>1231268</v>
      </c>
    </row>
    <row r="91" spans="1:5" ht="18" customHeight="1">
      <c r="A91" s="11"/>
      <c r="B91" s="48"/>
      <c r="C91" s="11" t="s">
        <v>480</v>
      </c>
      <c r="D91" s="11" t="s">
        <v>316</v>
      </c>
      <c r="E91" s="104">
        <v>1231268</v>
      </c>
    </row>
    <row r="92" spans="1:5" ht="18" customHeight="1">
      <c r="A92" s="11"/>
      <c r="B92" s="48"/>
      <c r="C92" s="11" t="s">
        <v>480</v>
      </c>
      <c r="D92" s="11" t="s">
        <v>317</v>
      </c>
      <c r="E92" s="104">
        <v>1231268</v>
      </c>
    </row>
    <row r="93" spans="1:5" ht="18" customHeight="1">
      <c r="A93" s="11"/>
      <c r="B93" s="48"/>
      <c r="C93" s="11" t="s">
        <v>480</v>
      </c>
      <c r="D93" s="11" t="s">
        <v>318</v>
      </c>
      <c r="E93" s="104">
        <v>1231268</v>
      </c>
    </row>
    <row r="94" spans="1:5" ht="18" customHeight="1">
      <c r="A94" s="11"/>
      <c r="B94" s="48"/>
      <c r="C94" s="11" t="s">
        <v>480</v>
      </c>
      <c r="D94" s="11" t="s">
        <v>319</v>
      </c>
      <c r="E94" s="104">
        <v>1098158</v>
      </c>
    </row>
    <row r="95" spans="1:5" ht="18" customHeight="1">
      <c r="A95" s="11"/>
      <c r="B95" s="48"/>
      <c r="C95" s="11" t="s">
        <v>415</v>
      </c>
      <c r="D95" s="11" t="s">
        <v>332</v>
      </c>
      <c r="E95" s="104">
        <v>1232563</v>
      </c>
    </row>
    <row r="96" spans="1:5" ht="18" customHeight="1">
      <c r="A96" s="11"/>
      <c r="B96" s="48"/>
      <c r="C96" s="11" t="s">
        <v>415</v>
      </c>
      <c r="D96" s="11" t="s">
        <v>333</v>
      </c>
      <c r="E96" s="104">
        <v>1232563</v>
      </c>
    </row>
    <row r="97" spans="1:5" ht="18" customHeight="1">
      <c r="A97" s="11"/>
      <c r="B97" s="48"/>
      <c r="C97" s="11" t="s">
        <v>415</v>
      </c>
      <c r="D97" s="11" t="s">
        <v>334</v>
      </c>
      <c r="E97" s="104">
        <v>1232563</v>
      </c>
    </row>
    <row r="98" spans="1:5" ht="18" customHeight="1">
      <c r="A98" s="11"/>
      <c r="B98" s="48"/>
      <c r="C98" s="11" t="s">
        <v>415</v>
      </c>
      <c r="D98" s="11" t="s">
        <v>335</v>
      </c>
      <c r="E98" s="104">
        <v>1232563</v>
      </c>
    </row>
    <row r="99" spans="1:5" ht="18" customHeight="1">
      <c r="A99" s="11"/>
      <c r="B99" s="48"/>
      <c r="C99" s="11" t="s">
        <v>415</v>
      </c>
      <c r="D99" s="11" t="s">
        <v>336</v>
      </c>
      <c r="E99" s="104">
        <v>1232563</v>
      </c>
    </row>
    <row r="100" spans="1:5" ht="18" customHeight="1">
      <c r="A100" s="11"/>
      <c r="B100" s="48"/>
      <c r="C100" s="11" t="s">
        <v>415</v>
      </c>
      <c r="D100" s="11" t="s">
        <v>337</v>
      </c>
      <c r="E100" s="104">
        <v>1232563</v>
      </c>
    </row>
    <row r="101" spans="1:5" ht="18" customHeight="1">
      <c r="A101" s="11"/>
      <c r="B101" s="48"/>
      <c r="C101" s="11" t="s">
        <v>415</v>
      </c>
      <c r="D101" s="11" t="s">
        <v>338</v>
      </c>
      <c r="E101" s="104">
        <v>1232563</v>
      </c>
    </row>
    <row r="102" spans="1:5" ht="18" customHeight="1">
      <c r="A102" s="11"/>
      <c r="B102" s="48"/>
      <c r="C102" s="11" t="s">
        <v>415</v>
      </c>
      <c r="D102" s="11" t="s">
        <v>339</v>
      </c>
      <c r="E102" s="104">
        <v>1232563</v>
      </c>
    </row>
    <row r="103" spans="1:5" ht="18" customHeight="1">
      <c r="A103" s="11"/>
      <c r="B103" s="48"/>
      <c r="C103" s="11" t="s">
        <v>415</v>
      </c>
      <c r="D103" s="11" t="s">
        <v>340</v>
      </c>
      <c r="E103" s="104">
        <v>1232563</v>
      </c>
    </row>
    <row r="104" spans="1:5" ht="18" customHeight="1">
      <c r="A104" s="11"/>
      <c r="B104" s="48"/>
      <c r="C104" s="11" t="s">
        <v>418</v>
      </c>
      <c r="D104" s="11" t="s">
        <v>342</v>
      </c>
      <c r="E104" s="104">
        <v>1232563</v>
      </c>
    </row>
    <row r="105" spans="1:5" ht="18" customHeight="1">
      <c r="A105" s="11"/>
      <c r="B105" s="48"/>
      <c r="C105" s="11"/>
      <c r="D105" s="11"/>
      <c r="E105" s="104"/>
    </row>
    <row r="106" spans="1:5" ht="18" customHeight="1">
      <c r="A106" s="11"/>
      <c r="B106" s="48" t="s">
        <v>617</v>
      </c>
      <c r="C106" s="11" t="s">
        <v>618</v>
      </c>
      <c r="D106" s="11" t="s">
        <v>619</v>
      </c>
      <c r="E106" s="104">
        <v>1232563</v>
      </c>
    </row>
    <row r="107" spans="1:5" ht="18" customHeight="1">
      <c r="A107" s="11"/>
      <c r="B107" s="48"/>
      <c r="C107" s="11" t="s">
        <v>620</v>
      </c>
      <c r="D107" s="11" t="s">
        <v>621</v>
      </c>
      <c r="E107" s="104">
        <v>1099313</v>
      </c>
    </row>
    <row r="108" spans="1:5" ht="18" customHeight="1">
      <c r="A108" s="11"/>
      <c r="B108" s="48"/>
      <c r="C108" s="11" t="s">
        <v>482</v>
      </c>
      <c r="D108" s="11" t="s">
        <v>622</v>
      </c>
      <c r="E108" s="104">
        <v>1232563</v>
      </c>
    </row>
    <row r="109" spans="1:5" ht="18" customHeight="1">
      <c r="A109" s="11"/>
      <c r="B109" s="48"/>
      <c r="C109" s="11" t="s">
        <v>483</v>
      </c>
      <c r="D109" s="11" t="s">
        <v>623</v>
      </c>
      <c r="E109" s="104">
        <v>1232563</v>
      </c>
    </row>
    <row r="110" spans="1:5" ht="18" customHeight="1">
      <c r="A110" s="11"/>
      <c r="B110" s="48"/>
      <c r="C110" s="11"/>
      <c r="D110" s="11"/>
      <c r="E110" s="104"/>
    </row>
    <row r="111" spans="1:5" ht="18" customHeight="1">
      <c r="A111" s="11">
        <f>+A87+1</f>
        <v>7</v>
      </c>
      <c r="B111" s="12" t="s">
        <v>47</v>
      </c>
      <c r="C111" s="11"/>
      <c r="D111" s="11"/>
      <c r="E111" s="104"/>
    </row>
    <row r="112" spans="1:5" ht="18" customHeight="1">
      <c r="A112" s="11"/>
      <c r="B112" s="48" t="s">
        <v>255</v>
      </c>
      <c r="C112" s="11" t="s">
        <v>239</v>
      </c>
      <c r="D112" s="11" t="s">
        <v>240</v>
      </c>
      <c r="E112" s="104">
        <v>3877088</v>
      </c>
    </row>
    <row r="113" spans="1:5" ht="18" customHeight="1">
      <c r="A113" s="11"/>
      <c r="B113" s="48"/>
      <c r="C113" s="11"/>
      <c r="D113" s="11"/>
      <c r="E113" s="104"/>
    </row>
    <row r="114" spans="1:5" ht="18" customHeight="1">
      <c r="A114" s="11"/>
      <c r="B114" s="48" t="s">
        <v>614</v>
      </c>
      <c r="C114" s="11" t="s">
        <v>615</v>
      </c>
      <c r="D114" s="11" t="s">
        <v>616</v>
      </c>
      <c r="E114" s="104">
        <v>3894053</v>
      </c>
    </row>
    <row r="115" spans="1:5" ht="18" customHeight="1">
      <c r="A115" s="11"/>
      <c r="B115" s="48"/>
      <c r="C115" s="11"/>
      <c r="D115" s="11"/>
      <c r="E115" s="104"/>
    </row>
    <row r="116" spans="1:5" ht="18" customHeight="1">
      <c r="A116" s="11">
        <f>+A111+1</f>
        <v>8</v>
      </c>
      <c r="B116" s="12" t="s">
        <v>30</v>
      </c>
      <c r="C116" s="11"/>
      <c r="D116" s="11"/>
      <c r="E116" s="104"/>
    </row>
    <row r="117" spans="1:5" ht="18" customHeight="1">
      <c r="A117" s="11"/>
      <c r="B117" s="48" t="s">
        <v>152</v>
      </c>
      <c r="C117" s="11" t="s">
        <v>74</v>
      </c>
      <c r="D117" s="11" t="s">
        <v>75</v>
      </c>
      <c r="E117" s="104">
        <v>2802870</v>
      </c>
    </row>
    <row r="118" spans="1:5" ht="18" customHeight="1">
      <c r="A118" s="11"/>
      <c r="B118" s="48"/>
      <c r="C118" s="11"/>
      <c r="D118" s="11"/>
      <c r="E118" s="104"/>
    </row>
    <row r="119" spans="1:5" ht="18" customHeight="1">
      <c r="A119" s="11"/>
      <c r="B119" s="48" t="s">
        <v>157</v>
      </c>
      <c r="C119" s="11" t="s">
        <v>89</v>
      </c>
      <c r="D119" s="11" t="s">
        <v>101</v>
      </c>
      <c r="E119" s="104">
        <v>4074600</v>
      </c>
    </row>
    <row r="120" spans="1:5" ht="18" customHeight="1">
      <c r="A120" s="11"/>
      <c r="B120" s="48"/>
      <c r="C120" s="11"/>
      <c r="D120" s="11"/>
      <c r="E120" s="104"/>
    </row>
    <row r="121" spans="1:5" ht="18" customHeight="1">
      <c r="A121" s="11"/>
      <c r="B121" s="48" t="s">
        <v>249</v>
      </c>
      <c r="C121" s="11" t="s">
        <v>186</v>
      </c>
      <c r="D121" s="11" t="s">
        <v>187</v>
      </c>
      <c r="E121" s="104">
        <v>2799090</v>
      </c>
    </row>
    <row r="122" spans="1:5" ht="18" customHeight="1">
      <c r="A122" s="11"/>
      <c r="B122" s="48"/>
      <c r="C122" s="11" t="s">
        <v>191</v>
      </c>
      <c r="D122" s="11" t="s">
        <v>192</v>
      </c>
      <c r="E122" s="104">
        <v>4008300</v>
      </c>
    </row>
    <row r="123" spans="1:5" ht="18" customHeight="1">
      <c r="A123" s="11"/>
      <c r="B123" s="48"/>
      <c r="C123" s="11"/>
      <c r="D123" s="11"/>
      <c r="E123" s="104"/>
    </row>
    <row r="124" spans="1:5" ht="18" customHeight="1">
      <c r="A124" s="11"/>
      <c r="B124" s="48" t="s">
        <v>359</v>
      </c>
      <c r="C124" s="11" t="s">
        <v>399</v>
      </c>
      <c r="D124" s="11" t="s">
        <v>360</v>
      </c>
      <c r="E124" s="104">
        <v>2792580</v>
      </c>
    </row>
    <row r="125" spans="1:5" ht="18" customHeight="1">
      <c r="A125" s="11"/>
      <c r="B125" s="48"/>
      <c r="C125" s="11"/>
      <c r="D125" s="11"/>
      <c r="E125" s="104"/>
    </row>
    <row r="126" spans="1:5" ht="18" customHeight="1">
      <c r="A126" s="11"/>
      <c r="B126" s="48" t="s">
        <v>400</v>
      </c>
      <c r="C126" s="11" t="s">
        <v>401</v>
      </c>
      <c r="D126" s="11" t="s">
        <v>402</v>
      </c>
      <c r="E126" s="104">
        <v>3993300</v>
      </c>
    </row>
    <row r="127" spans="1:5" ht="18" customHeight="1">
      <c r="A127" s="11"/>
      <c r="B127" s="48"/>
      <c r="C127" s="11"/>
      <c r="D127" s="11"/>
      <c r="E127" s="104"/>
    </row>
    <row r="128" spans="1:5" ht="18" customHeight="1">
      <c r="A128" s="11">
        <f>+A116+1</f>
        <v>9</v>
      </c>
      <c r="B128" s="12" t="s">
        <v>70</v>
      </c>
      <c r="C128" s="11"/>
      <c r="D128" s="11"/>
      <c r="E128" s="104"/>
    </row>
    <row r="129" spans="1:5" ht="18" customHeight="1">
      <c r="A129" s="11"/>
      <c r="B129" s="12" t="s">
        <v>195</v>
      </c>
      <c r="C129" s="11" t="s">
        <v>177</v>
      </c>
      <c r="D129" s="11" t="s">
        <v>178</v>
      </c>
      <c r="E129" s="104">
        <v>466515</v>
      </c>
    </row>
    <row r="130" spans="1:5" ht="18" customHeight="1">
      <c r="A130" s="11"/>
      <c r="B130" s="12"/>
      <c r="C130" s="11" t="s">
        <v>177</v>
      </c>
      <c r="D130" s="11" t="s">
        <v>179</v>
      </c>
      <c r="E130" s="104">
        <v>466515</v>
      </c>
    </row>
    <row r="131" spans="1:5" ht="18" customHeight="1">
      <c r="A131" s="11"/>
      <c r="B131" s="12"/>
      <c r="C131" s="11" t="s">
        <v>177</v>
      </c>
      <c r="D131" s="11" t="s">
        <v>180</v>
      </c>
      <c r="E131" s="104">
        <v>933030</v>
      </c>
    </row>
    <row r="132" spans="1:5" ht="18" customHeight="1">
      <c r="A132" s="11"/>
      <c r="B132" s="12"/>
      <c r="C132" s="11"/>
      <c r="D132" s="11"/>
      <c r="E132" s="104"/>
    </row>
    <row r="133" spans="1:5" ht="18" customHeight="1">
      <c r="A133" s="11"/>
      <c r="B133" s="12" t="s">
        <v>211</v>
      </c>
      <c r="C133" s="11" t="s">
        <v>193</v>
      </c>
      <c r="D133" s="11" t="s">
        <v>194</v>
      </c>
      <c r="E133" s="104">
        <v>935270</v>
      </c>
    </row>
    <row r="134" spans="1:5" ht="18" customHeight="1">
      <c r="A134" s="11"/>
      <c r="B134" s="12"/>
      <c r="C134" s="11"/>
      <c r="D134" s="11"/>
      <c r="E134" s="104"/>
    </row>
    <row r="135" spans="1:5" ht="18" customHeight="1">
      <c r="A135" s="11"/>
      <c r="B135" s="12" t="s">
        <v>235</v>
      </c>
      <c r="C135" s="11" t="s">
        <v>238</v>
      </c>
      <c r="D135" s="11" t="s">
        <v>222</v>
      </c>
      <c r="E135" s="104">
        <v>932680</v>
      </c>
    </row>
    <row r="136" spans="1:5" ht="18" customHeight="1">
      <c r="A136" s="11"/>
      <c r="B136" s="12"/>
      <c r="C136" s="11" t="s">
        <v>238</v>
      </c>
      <c r="D136" s="11" t="s">
        <v>223</v>
      </c>
      <c r="E136" s="104">
        <v>466340</v>
      </c>
    </row>
    <row r="137" spans="1:5" ht="18" customHeight="1">
      <c r="A137" s="11"/>
      <c r="B137" s="12"/>
      <c r="C137" s="11"/>
      <c r="D137" s="11"/>
      <c r="E137" s="104"/>
    </row>
    <row r="138" spans="1:5" ht="18" customHeight="1">
      <c r="A138" s="11"/>
      <c r="B138" s="12" t="s">
        <v>251</v>
      </c>
      <c r="C138" s="11" t="s">
        <v>197</v>
      </c>
      <c r="D138" s="11" t="s">
        <v>202</v>
      </c>
      <c r="E138" s="104">
        <v>466760</v>
      </c>
    </row>
    <row r="139" spans="1:5" ht="18" customHeight="1">
      <c r="A139" s="11"/>
      <c r="B139" s="12"/>
      <c r="C139" s="11"/>
      <c r="D139" s="11"/>
      <c r="E139" s="104"/>
    </row>
    <row r="140" spans="1:5" ht="18" customHeight="1">
      <c r="A140" s="11"/>
      <c r="B140" s="12" t="s">
        <v>254</v>
      </c>
      <c r="C140" s="11" t="s">
        <v>231</v>
      </c>
      <c r="D140" s="11" t="s">
        <v>232</v>
      </c>
      <c r="E140" s="104">
        <v>466340</v>
      </c>
    </row>
    <row r="141" spans="1:5" ht="18" customHeight="1">
      <c r="A141" s="11"/>
      <c r="B141" s="12"/>
      <c r="C141" s="11"/>
      <c r="D141" s="11"/>
      <c r="E141" s="104"/>
    </row>
    <row r="142" spans="1:5" ht="18" customHeight="1">
      <c r="A142" s="11"/>
      <c r="B142" s="12" t="s">
        <v>264</v>
      </c>
      <c r="C142" s="11" t="s">
        <v>244</v>
      </c>
      <c r="D142" s="11" t="s">
        <v>248</v>
      </c>
      <c r="E142" s="104">
        <v>932120</v>
      </c>
    </row>
    <row r="143" spans="1:5" ht="18" customHeight="1">
      <c r="A143" s="11"/>
      <c r="B143" s="12"/>
      <c r="C143" s="11"/>
      <c r="D143" s="11"/>
      <c r="E143" s="104"/>
    </row>
    <row r="144" spans="1:5" ht="18" customHeight="1">
      <c r="A144" s="11"/>
      <c r="B144" s="12" t="s">
        <v>277</v>
      </c>
      <c r="C144" s="11" t="s">
        <v>252</v>
      </c>
      <c r="D144" s="11" t="s">
        <v>257</v>
      </c>
      <c r="E144" s="104">
        <v>466060</v>
      </c>
    </row>
    <row r="145" spans="1:5" ht="18" customHeight="1">
      <c r="A145" s="11"/>
      <c r="B145" s="12"/>
      <c r="C145" s="11"/>
      <c r="D145" s="11"/>
      <c r="E145" s="104"/>
    </row>
    <row r="146" spans="1:5" ht="18" customHeight="1">
      <c r="A146" s="11"/>
      <c r="B146" s="12" t="s">
        <v>343</v>
      </c>
      <c r="C146" s="11" t="s">
        <v>344</v>
      </c>
      <c r="D146" s="11" t="s">
        <v>290</v>
      </c>
      <c r="E146" s="104">
        <v>465885</v>
      </c>
    </row>
    <row r="147" spans="1:5" ht="18" customHeight="1">
      <c r="A147" s="11"/>
      <c r="B147" s="12"/>
      <c r="C147" s="11" t="s">
        <v>345</v>
      </c>
      <c r="D147" s="11" t="s">
        <v>296</v>
      </c>
      <c r="E147" s="104">
        <v>931770</v>
      </c>
    </row>
    <row r="148" spans="1:5" ht="18" customHeight="1">
      <c r="A148" s="11"/>
      <c r="B148" s="12"/>
      <c r="C148" s="11"/>
      <c r="D148" s="11"/>
      <c r="E148" s="104"/>
    </row>
    <row r="149" spans="1:5" ht="18" customHeight="1">
      <c r="A149" s="11"/>
      <c r="B149" s="12" t="s">
        <v>346</v>
      </c>
      <c r="C149" s="11" t="s">
        <v>347</v>
      </c>
      <c r="D149" s="11" t="s">
        <v>310</v>
      </c>
      <c r="E149" s="104">
        <v>465430</v>
      </c>
    </row>
    <row r="150" spans="1:5" ht="18" customHeight="1">
      <c r="A150" s="11"/>
      <c r="B150" s="12"/>
      <c r="C150" s="11"/>
      <c r="D150" s="11"/>
      <c r="E150" s="104"/>
    </row>
    <row r="151" spans="1:5" ht="18" customHeight="1">
      <c r="A151" s="11"/>
      <c r="B151" s="12" t="s">
        <v>364</v>
      </c>
      <c r="C151" s="11" t="s">
        <v>414</v>
      </c>
      <c r="D151" s="11" t="s">
        <v>367</v>
      </c>
      <c r="E151" s="104">
        <v>932750</v>
      </c>
    </row>
    <row r="152" spans="1:5" ht="18" customHeight="1">
      <c r="A152" s="11"/>
      <c r="B152" s="12"/>
      <c r="C152" s="11" t="s">
        <v>415</v>
      </c>
      <c r="D152" s="11" t="s">
        <v>368</v>
      </c>
      <c r="E152" s="104">
        <v>466375</v>
      </c>
    </row>
    <row r="153" spans="1:5" ht="18" customHeight="1">
      <c r="A153" s="11"/>
      <c r="B153" s="12"/>
      <c r="C153" s="11"/>
      <c r="D153" s="11"/>
      <c r="E153" s="104"/>
    </row>
    <row r="154" spans="1:5" ht="18" customHeight="1">
      <c r="A154" s="11"/>
      <c r="B154" s="12" t="s">
        <v>481</v>
      </c>
      <c r="C154" s="11" t="s">
        <v>482</v>
      </c>
      <c r="D154" s="11" t="s">
        <v>357</v>
      </c>
      <c r="E154" s="104">
        <v>465955</v>
      </c>
    </row>
    <row r="155" spans="1:5" ht="18" customHeight="1">
      <c r="A155" s="11"/>
      <c r="B155" s="12"/>
      <c r="C155" s="11"/>
      <c r="D155" s="11"/>
      <c r="E155" s="104"/>
    </row>
    <row r="156" spans="1:5" ht="18" customHeight="1">
      <c r="A156" s="11"/>
      <c r="B156" s="12" t="s">
        <v>542</v>
      </c>
      <c r="C156" s="11" t="s">
        <v>546</v>
      </c>
      <c r="D156" s="11" t="s">
        <v>547</v>
      </c>
      <c r="E156" s="104">
        <v>932260</v>
      </c>
    </row>
    <row r="157" spans="1:5" ht="18" customHeight="1">
      <c r="A157" s="11"/>
      <c r="B157" s="12"/>
      <c r="C157" s="11"/>
      <c r="D157" s="11"/>
      <c r="E157" s="104"/>
    </row>
    <row r="158" spans="1:5" ht="18" customHeight="1">
      <c r="A158" s="11">
        <f>+A128+1</f>
        <v>10</v>
      </c>
      <c r="B158" s="12" t="s">
        <v>53</v>
      </c>
      <c r="C158" s="11"/>
      <c r="D158" s="11"/>
      <c r="E158" s="104"/>
    </row>
    <row r="159" spans="1:5" ht="18" customHeight="1">
      <c r="A159" s="11"/>
      <c r="B159" s="48" t="s">
        <v>228</v>
      </c>
      <c r="C159" s="11" t="s">
        <v>167</v>
      </c>
      <c r="D159" s="11" t="s">
        <v>168</v>
      </c>
      <c r="E159" s="104">
        <v>29634780</v>
      </c>
    </row>
    <row r="160" spans="1:5" ht="18" customHeight="1">
      <c r="A160" s="11"/>
      <c r="B160" s="48"/>
      <c r="C160" s="11"/>
      <c r="D160" s="11"/>
      <c r="E160" s="104"/>
    </row>
    <row r="161" spans="1:5" ht="18" customHeight="1">
      <c r="A161" s="11"/>
      <c r="B161" s="48" t="s">
        <v>520</v>
      </c>
      <c r="C161" s="11" t="s">
        <v>521</v>
      </c>
      <c r="D161" s="11" t="s">
        <v>304</v>
      </c>
      <c r="E161" s="104">
        <v>31147740</v>
      </c>
    </row>
    <row r="162" spans="1:5" ht="18" customHeight="1">
      <c r="A162" s="11"/>
      <c r="B162" s="48"/>
      <c r="C162" s="11" t="s">
        <v>522</v>
      </c>
      <c r="D162" s="11" t="s">
        <v>331</v>
      </c>
      <c r="E162" s="104">
        <v>31147740</v>
      </c>
    </row>
    <row r="163" spans="1:5" ht="18" customHeight="1">
      <c r="A163" s="11"/>
      <c r="B163" s="48"/>
      <c r="C163" s="11"/>
      <c r="D163" s="11"/>
      <c r="E163" s="104"/>
    </row>
    <row r="164" spans="1:5" ht="18" customHeight="1">
      <c r="A164" s="11">
        <f>+A158+1</f>
        <v>11</v>
      </c>
      <c r="B164" s="12" t="s">
        <v>31</v>
      </c>
      <c r="C164" s="11"/>
      <c r="D164" s="11"/>
      <c r="E164" s="104"/>
    </row>
    <row r="165" spans="1:5" ht="18" customHeight="1">
      <c r="A165" s="11"/>
      <c r="B165" s="48" t="s">
        <v>351</v>
      </c>
      <c r="C165" s="11" t="s">
        <v>279</v>
      </c>
      <c r="D165" s="11" t="s">
        <v>280</v>
      </c>
      <c r="E165" s="104">
        <v>1064880</v>
      </c>
    </row>
    <row r="166" spans="1:5" ht="18" customHeight="1">
      <c r="A166" s="11"/>
      <c r="B166" s="48"/>
      <c r="C166" s="11" t="s">
        <v>353</v>
      </c>
      <c r="D166" s="11" t="s">
        <v>328</v>
      </c>
      <c r="E166" s="104">
        <v>1066000</v>
      </c>
    </row>
    <row r="167" spans="1:5" ht="18" customHeight="1">
      <c r="A167" s="11"/>
      <c r="B167" s="48"/>
      <c r="C167" s="11"/>
      <c r="D167" s="11"/>
      <c r="E167" s="104"/>
    </row>
    <row r="168" spans="1:5" ht="18" customHeight="1">
      <c r="A168" s="11"/>
      <c r="B168" s="48" t="s">
        <v>652</v>
      </c>
      <c r="C168" s="11" t="s">
        <v>441</v>
      </c>
      <c r="D168" s="11" t="s">
        <v>447</v>
      </c>
      <c r="E168" s="104">
        <v>1065440</v>
      </c>
    </row>
    <row r="169" spans="1:5" ht="18" customHeight="1">
      <c r="A169" s="11"/>
      <c r="B169" s="48"/>
      <c r="C169" s="11"/>
      <c r="D169" s="11"/>
      <c r="E169" s="104"/>
    </row>
    <row r="170" spans="1:5" ht="18" customHeight="1">
      <c r="A170" s="11">
        <f>+A164+1</f>
        <v>12</v>
      </c>
      <c r="B170" s="12" t="s">
        <v>153</v>
      </c>
      <c r="C170" s="11"/>
      <c r="D170" s="11"/>
      <c r="E170" s="104"/>
    </row>
    <row r="171" spans="1:5" ht="18" customHeight="1">
      <c r="A171" s="11"/>
      <c r="B171" s="48" t="s">
        <v>169</v>
      </c>
      <c r="C171" s="11" t="s">
        <v>154</v>
      </c>
      <c r="D171" s="11" t="s">
        <v>170</v>
      </c>
      <c r="E171" s="104">
        <v>11217360</v>
      </c>
    </row>
    <row r="172" spans="1:5" ht="18" customHeight="1">
      <c r="A172" s="11"/>
      <c r="B172" s="48"/>
      <c r="C172" s="11"/>
      <c r="D172" s="11"/>
      <c r="E172" s="104"/>
    </row>
    <row r="173" spans="1:5" ht="18" customHeight="1">
      <c r="A173" s="11">
        <f>+A170+1</f>
        <v>13</v>
      </c>
      <c r="B173" s="12" t="s">
        <v>185</v>
      </c>
      <c r="C173" s="11"/>
      <c r="D173" s="11"/>
      <c r="E173" s="104"/>
    </row>
    <row r="174" spans="1:5" ht="18" customHeight="1">
      <c r="A174" s="11"/>
      <c r="B174" s="48" t="s">
        <v>196</v>
      </c>
      <c r="C174" s="11" t="s">
        <v>183</v>
      </c>
      <c r="D174" s="11" t="s">
        <v>184</v>
      </c>
      <c r="E174" s="104">
        <v>999675</v>
      </c>
    </row>
    <row r="175" spans="1:5" ht="18" customHeight="1">
      <c r="A175" s="11"/>
      <c r="B175" s="48"/>
      <c r="C175" s="11"/>
      <c r="D175" s="11"/>
      <c r="E175" s="104"/>
    </row>
    <row r="176" spans="1:5" ht="18" customHeight="1">
      <c r="A176" s="11">
        <f>+A173+1</f>
        <v>14</v>
      </c>
      <c r="B176" s="12" t="s">
        <v>45</v>
      </c>
      <c r="C176" s="11"/>
      <c r="D176" s="11"/>
      <c r="E176" s="104"/>
    </row>
    <row r="177" spans="1:5" ht="18" customHeight="1">
      <c r="A177" s="11"/>
      <c r="B177" s="48" t="s">
        <v>408</v>
      </c>
      <c r="C177" s="11" t="s">
        <v>409</v>
      </c>
      <c r="D177" s="11" t="s">
        <v>410</v>
      </c>
      <c r="E177" s="104">
        <v>1299188</v>
      </c>
    </row>
    <row r="178" spans="1:5" ht="18" customHeight="1">
      <c r="A178" s="11"/>
      <c r="B178" s="48"/>
      <c r="C178" s="11"/>
      <c r="D178" s="11"/>
      <c r="E178" s="104"/>
    </row>
    <row r="179" spans="1:5" ht="18" customHeight="1">
      <c r="A179" s="11"/>
      <c r="B179" s="48" t="s">
        <v>653</v>
      </c>
      <c r="C179" s="11" t="s">
        <v>654</v>
      </c>
      <c r="D179" s="11" t="s">
        <v>463</v>
      </c>
      <c r="E179" s="104">
        <v>1298505</v>
      </c>
    </row>
    <row r="180" spans="1:5" ht="18" customHeight="1">
      <c r="A180" s="11"/>
      <c r="B180" s="48"/>
      <c r="C180" s="11"/>
      <c r="D180" s="11"/>
      <c r="E180" s="104"/>
    </row>
    <row r="181" spans="1:5" ht="18" customHeight="1">
      <c r="A181" s="11">
        <f>+A176+1</f>
        <v>15</v>
      </c>
      <c r="B181" s="12" t="s">
        <v>172</v>
      </c>
      <c r="C181" s="11"/>
      <c r="D181" s="11"/>
      <c r="E181" s="104"/>
    </row>
    <row r="182" spans="1:5" ht="18" customHeight="1">
      <c r="A182" s="11"/>
      <c r="B182" s="48" t="s">
        <v>205</v>
      </c>
      <c r="C182" s="11" t="s">
        <v>206</v>
      </c>
      <c r="D182" s="11" t="s">
        <v>171</v>
      </c>
      <c r="E182" s="104">
        <v>5806815</v>
      </c>
    </row>
    <row r="183" spans="1:5" ht="18" customHeight="1">
      <c r="A183" s="11"/>
      <c r="B183" s="48"/>
      <c r="C183" s="11"/>
      <c r="D183" s="11"/>
      <c r="E183" s="104"/>
    </row>
    <row r="184" spans="1:5" ht="18" customHeight="1">
      <c r="A184" s="11">
        <f>+A181+1</f>
        <v>16</v>
      </c>
      <c r="B184" s="12" t="s">
        <v>215</v>
      </c>
      <c r="C184" s="11"/>
      <c r="D184" s="11"/>
      <c r="E184" s="104"/>
    </row>
    <row r="185" spans="1:5" ht="18" customHeight="1">
      <c r="A185" s="11"/>
      <c r="B185" s="48" t="s">
        <v>236</v>
      </c>
      <c r="C185" s="11" t="s">
        <v>237</v>
      </c>
      <c r="D185" s="11" t="s">
        <v>214</v>
      </c>
      <c r="E185" s="104">
        <v>12791040</v>
      </c>
    </row>
    <row r="186" spans="1:5" ht="18" customHeight="1">
      <c r="A186" s="11"/>
      <c r="B186" s="48"/>
      <c r="C186" s="11"/>
      <c r="D186" s="11"/>
      <c r="E186" s="104"/>
    </row>
    <row r="187" spans="1:5" ht="18" customHeight="1">
      <c r="A187" s="11">
        <f>+A184+1</f>
        <v>17</v>
      </c>
      <c r="B187" s="12" t="s">
        <v>25</v>
      </c>
      <c r="C187" s="11"/>
      <c r="D187" s="11"/>
      <c r="E187" s="104"/>
    </row>
    <row r="188" spans="1:5" ht="18" customHeight="1">
      <c r="A188" s="11"/>
      <c r="B188" s="48" t="s">
        <v>298</v>
      </c>
      <c r="C188" s="11" t="s">
        <v>299</v>
      </c>
      <c r="D188" s="11" t="s">
        <v>224</v>
      </c>
      <c r="E188" s="104">
        <v>1232470</v>
      </c>
    </row>
    <row r="189" spans="1:5" ht="18" customHeight="1">
      <c r="A189" s="11"/>
      <c r="B189" s="48"/>
      <c r="C189" s="11" t="s">
        <v>299</v>
      </c>
      <c r="D189" s="11" t="s">
        <v>225</v>
      </c>
      <c r="E189" s="104">
        <v>1232470</v>
      </c>
    </row>
    <row r="190" spans="1:5" ht="18" customHeight="1">
      <c r="A190" s="11"/>
      <c r="B190" s="48"/>
      <c r="C190" s="11"/>
      <c r="D190" s="11"/>
      <c r="E190" s="104"/>
    </row>
    <row r="191" spans="1:5" ht="18" customHeight="1">
      <c r="A191" s="11">
        <f>+A187+1</f>
        <v>18</v>
      </c>
      <c r="B191" s="12" t="s">
        <v>263</v>
      </c>
      <c r="C191" s="11"/>
      <c r="D191" s="11"/>
      <c r="E191" s="104"/>
    </row>
    <row r="192" spans="1:5" ht="18" customHeight="1">
      <c r="A192" s="11"/>
      <c r="B192" s="12" t="s">
        <v>358</v>
      </c>
      <c r="C192" s="11" t="s">
        <v>412</v>
      </c>
      <c r="D192" s="11" t="s">
        <v>371</v>
      </c>
      <c r="E192" s="104">
        <v>930860</v>
      </c>
    </row>
    <row r="193" spans="1:5" ht="18" customHeight="1">
      <c r="A193" s="11"/>
      <c r="B193" s="12"/>
      <c r="C193" s="11" t="s">
        <v>413</v>
      </c>
      <c r="D193" s="11" t="s">
        <v>366</v>
      </c>
      <c r="E193" s="104">
        <v>930860</v>
      </c>
    </row>
    <row r="194" spans="1:5" ht="18" customHeight="1">
      <c r="A194" s="11"/>
      <c r="B194" s="12"/>
      <c r="C194" s="11"/>
      <c r="D194" s="11"/>
      <c r="E194" s="104"/>
    </row>
    <row r="195" spans="1:5" ht="18" customHeight="1">
      <c r="A195" s="11">
        <f>+A191+1</f>
        <v>19</v>
      </c>
      <c r="B195" s="12" t="s">
        <v>181</v>
      </c>
      <c r="C195" s="11"/>
      <c r="D195" s="11"/>
      <c r="E195" s="104"/>
    </row>
    <row r="196" spans="1:5" ht="18" customHeight="1">
      <c r="A196" s="11"/>
      <c r="B196" s="12" t="s">
        <v>361</v>
      </c>
      <c r="C196" s="11" t="s">
        <v>411</v>
      </c>
      <c r="D196" s="11" t="s">
        <v>362</v>
      </c>
      <c r="E196" s="104">
        <v>15159720</v>
      </c>
    </row>
    <row r="197" spans="1:5" ht="18" customHeight="1">
      <c r="A197" s="11"/>
      <c r="B197" s="12"/>
      <c r="C197" s="11"/>
      <c r="D197" s="11"/>
      <c r="E197" s="104"/>
    </row>
    <row r="198" spans="1:5" ht="18" customHeight="1">
      <c r="A198" s="11"/>
      <c r="B198" s="12" t="s">
        <v>417</v>
      </c>
      <c r="C198" s="11" t="s">
        <v>418</v>
      </c>
      <c r="D198" s="11" t="s">
        <v>419</v>
      </c>
      <c r="E198" s="104">
        <v>8954400</v>
      </c>
    </row>
    <row r="199" spans="1:5" ht="18" customHeight="1">
      <c r="A199" s="11"/>
      <c r="B199" s="12"/>
      <c r="C199" s="11"/>
      <c r="D199" s="11"/>
      <c r="E199" s="104"/>
    </row>
    <row r="200" spans="1:5" ht="18" customHeight="1">
      <c r="A200" s="11">
        <f>+A195+1</f>
        <v>20</v>
      </c>
      <c r="B200" s="12" t="s">
        <v>308</v>
      </c>
      <c r="C200" s="11"/>
      <c r="D200" s="11"/>
      <c r="E200" s="104"/>
    </row>
    <row r="201" spans="1:5" ht="18" customHeight="1">
      <c r="A201" s="11"/>
      <c r="B201" s="12" t="s">
        <v>364</v>
      </c>
      <c r="C201" s="11" t="s">
        <v>416</v>
      </c>
      <c r="D201" s="11" t="s">
        <v>365</v>
      </c>
      <c r="E201" s="104">
        <v>11580570</v>
      </c>
    </row>
    <row r="202" spans="1:5" ht="18" customHeight="1">
      <c r="A202" s="11"/>
      <c r="B202" s="12"/>
      <c r="C202" s="11"/>
      <c r="D202" s="11"/>
      <c r="E202" s="104"/>
    </row>
    <row r="203" spans="1:5" ht="18" customHeight="1">
      <c r="A203" s="11"/>
      <c r="B203" s="12" t="s">
        <v>652</v>
      </c>
      <c r="C203" s="11" t="s">
        <v>655</v>
      </c>
      <c r="D203" s="11" t="s">
        <v>498</v>
      </c>
      <c r="E203" s="104">
        <v>14383440</v>
      </c>
    </row>
    <row r="204" spans="1:5" ht="18" customHeight="1">
      <c r="A204" s="11"/>
      <c r="B204" s="12"/>
      <c r="C204" s="11"/>
      <c r="D204" s="11"/>
      <c r="E204" s="104"/>
    </row>
    <row r="205" spans="1:5" ht="18" customHeight="1">
      <c r="A205" s="11">
        <f>+A200+1</f>
        <v>21</v>
      </c>
      <c r="B205" s="12" t="s">
        <v>350</v>
      </c>
      <c r="C205" s="11"/>
      <c r="D205" s="11"/>
      <c r="E205" s="104"/>
    </row>
    <row r="206" spans="1:5" ht="18" customHeight="1">
      <c r="A206" s="11"/>
      <c r="B206" s="12" t="s">
        <v>420</v>
      </c>
      <c r="C206" s="11" t="s">
        <v>421</v>
      </c>
      <c r="D206" s="11" t="s">
        <v>422</v>
      </c>
      <c r="E206" s="104">
        <v>1232563</v>
      </c>
    </row>
    <row r="207" spans="1:5" ht="18" customHeight="1">
      <c r="A207" s="11"/>
      <c r="B207" s="48"/>
      <c r="C207" s="11"/>
      <c r="D207" s="11"/>
      <c r="E207" s="104"/>
    </row>
    <row r="208" spans="1:5" ht="18" customHeight="1">
      <c r="A208" s="11">
        <f>+A205+1</f>
        <v>22</v>
      </c>
      <c r="B208" s="12" t="s">
        <v>392</v>
      </c>
      <c r="C208" s="11"/>
      <c r="D208" s="11"/>
      <c r="E208" s="104"/>
    </row>
    <row r="209" spans="1:5" ht="18" customHeight="1">
      <c r="A209" s="11"/>
      <c r="B209" s="12" t="s">
        <v>481</v>
      </c>
      <c r="C209" s="11" t="s">
        <v>483</v>
      </c>
      <c r="D209" s="11" t="s">
        <v>391</v>
      </c>
      <c r="E209" s="104">
        <v>13179870</v>
      </c>
    </row>
    <row r="210" spans="1:5" ht="18" customHeight="1">
      <c r="A210" s="11"/>
      <c r="B210" s="48"/>
      <c r="C210" s="11"/>
      <c r="D210" s="11"/>
      <c r="E210" s="104"/>
    </row>
    <row r="211" spans="1:5" ht="18" customHeight="1">
      <c r="A211" s="11">
        <f>+A208+1</f>
        <v>23</v>
      </c>
      <c r="B211" s="12" t="s">
        <v>54</v>
      </c>
      <c r="C211" s="11"/>
      <c r="D211" s="11"/>
      <c r="E211" s="104"/>
    </row>
    <row r="212" spans="1:5" ht="18" customHeight="1">
      <c r="A212" s="11"/>
      <c r="B212" s="48" t="s">
        <v>543</v>
      </c>
      <c r="C212" s="11" t="s">
        <v>544</v>
      </c>
      <c r="D212" s="11" t="s">
        <v>545</v>
      </c>
      <c r="E212" s="104">
        <v>3195120</v>
      </c>
    </row>
    <row r="213" spans="1:5" ht="18" customHeight="1">
      <c r="A213" s="11"/>
      <c r="B213" s="48"/>
      <c r="C213" s="11"/>
      <c r="D213" s="11"/>
      <c r="E213" s="104"/>
    </row>
    <row r="214" spans="1:5" ht="18" customHeight="1">
      <c r="A214" s="11">
        <f>+A211+1</f>
        <v>24</v>
      </c>
      <c r="B214" s="12" t="s">
        <v>39</v>
      </c>
      <c r="C214" s="11"/>
      <c r="D214" s="11"/>
      <c r="E214" s="104"/>
    </row>
    <row r="215" spans="1:5" ht="18" customHeight="1">
      <c r="A215" s="11"/>
      <c r="B215" s="12" t="s">
        <v>610</v>
      </c>
      <c r="C215" s="11" t="s">
        <v>611</v>
      </c>
      <c r="D215" s="11" t="s">
        <v>612</v>
      </c>
      <c r="E215" s="104">
        <v>1163575</v>
      </c>
    </row>
    <row r="216" spans="1:5" ht="18" customHeight="1">
      <c r="A216" s="11"/>
      <c r="B216" s="48"/>
      <c r="C216" s="11" t="s">
        <v>613</v>
      </c>
      <c r="D216" s="11" t="s">
        <v>602</v>
      </c>
      <c r="E216" s="104">
        <v>1928210</v>
      </c>
    </row>
    <row r="217" spans="1:5" ht="18" customHeight="1">
      <c r="A217" s="11"/>
      <c r="B217" s="48"/>
      <c r="C217" s="11"/>
      <c r="D217" s="11"/>
      <c r="E217" s="104"/>
    </row>
    <row r="218" spans="1:5" ht="18" customHeight="1">
      <c r="A218" s="11"/>
      <c r="B218" s="48"/>
      <c r="C218" s="11"/>
      <c r="D218" s="11"/>
      <c r="E218" s="104"/>
    </row>
    <row r="219" spans="1:5" ht="18" customHeight="1">
      <c r="A219" s="11"/>
      <c r="B219" s="48"/>
      <c r="C219" s="11"/>
      <c r="D219" s="11"/>
      <c r="E219" s="104"/>
    </row>
    <row r="220" spans="1:5" ht="18" customHeight="1">
      <c r="A220" s="67"/>
      <c r="B220" s="69"/>
      <c r="C220" s="67"/>
      <c r="D220" s="67"/>
      <c r="E220" s="106"/>
    </row>
    <row r="221" spans="1:5" ht="18" customHeight="1">
      <c r="A221" s="13"/>
      <c r="B221" s="13"/>
      <c r="C221" s="13"/>
      <c r="D221" s="13"/>
    </row>
    <row r="222" spans="1:5" ht="18" customHeight="1">
      <c r="A222" s="1"/>
      <c r="B222" s="1"/>
      <c r="C222" s="1"/>
      <c r="D222" s="1"/>
    </row>
    <row r="223" spans="1:5" ht="18" customHeight="1">
      <c r="A223" s="1"/>
      <c r="B223" s="1"/>
      <c r="C223" s="1"/>
      <c r="D223" s="1"/>
    </row>
    <row r="224" spans="1:5" ht="18" customHeight="1">
      <c r="A224" s="1"/>
      <c r="B224" s="1"/>
      <c r="C224" s="1"/>
      <c r="D224" s="1"/>
    </row>
    <row r="225" spans="1:4" ht="18" customHeight="1">
      <c r="A225" s="1"/>
      <c r="B225" s="1"/>
      <c r="C225" s="1"/>
      <c r="D225" s="1"/>
    </row>
    <row r="226" spans="1:4" ht="18" customHeight="1">
      <c r="A226" s="1"/>
      <c r="B226" s="1"/>
      <c r="C226" s="1"/>
      <c r="D226" s="1"/>
    </row>
    <row r="227" spans="1:4" ht="18" customHeight="1">
      <c r="A227" s="1"/>
      <c r="B227" s="1"/>
      <c r="C227" s="1"/>
      <c r="D227" s="1"/>
    </row>
    <row r="228" spans="1:4" ht="18" customHeight="1">
      <c r="A228" s="1"/>
      <c r="B228" s="1"/>
      <c r="C228" s="1"/>
      <c r="D228" s="1"/>
    </row>
    <row r="229" spans="1:4" ht="18" customHeight="1">
      <c r="A229" s="1"/>
      <c r="B229" s="1"/>
      <c r="C229" s="1"/>
      <c r="D229" s="1"/>
    </row>
    <row r="230" spans="1:4" ht="18" customHeight="1">
      <c r="A230" s="1"/>
      <c r="B230" s="1"/>
      <c r="C230" s="1"/>
      <c r="D230" s="1"/>
    </row>
    <row r="231" spans="1:4" ht="18" customHeight="1">
      <c r="A231" s="1"/>
      <c r="B231" s="1"/>
      <c r="C231" s="1"/>
      <c r="D231" s="1"/>
    </row>
    <row r="232" spans="1:4" ht="18" customHeight="1">
      <c r="A232" s="1"/>
      <c r="B232" s="1"/>
      <c r="C232" s="1"/>
      <c r="D232" s="1"/>
    </row>
    <row r="233" spans="1:4" ht="18" customHeight="1">
      <c r="A233" s="1"/>
      <c r="B233" s="1"/>
      <c r="C233" s="1"/>
      <c r="D233" s="1"/>
    </row>
    <row r="234" spans="1:4" ht="18" customHeight="1">
      <c r="A234" s="1"/>
      <c r="B234" s="1"/>
      <c r="C234" s="1"/>
      <c r="D234" s="1"/>
    </row>
    <row r="235" spans="1:4" ht="18" customHeight="1">
      <c r="A235" s="1"/>
      <c r="B235" s="1"/>
      <c r="C235" s="1"/>
      <c r="D235" s="1"/>
    </row>
    <row r="236" spans="1:4" ht="18" customHeight="1">
      <c r="A236" s="1"/>
      <c r="B236" s="1"/>
      <c r="C236" s="1"/>
      <c r="D236" s="1"/>
    </row>
    <row r="237" spans="1:4" ht="18" customHeight="1">
      <c r="A237" s="1"/>
      <c r="B237" s="1"/>
      <c r="C237" s="1"/>
      <c r="D237" s="1"/>
    </row>
    <row r="238" spans="1:4" ht="18" customHeight="1">
      <c r="A238" s="1"/>
      <c r="B238" s="1"/>
      <c r="C238" s="1"/>
      <c r="D238" s="1"/>
    </row>
    <row r="239" spans="1:4" ht="18" customHeight="1">
      <c r="A239" s="1"/>
      <c r="B239" s="1"/>
      <c r="C239" s="1"/>
      <c r="D239" s="1"/>
    </row>
    <row r="240" spans="1:4" ht="18" customHeight="1">
      <c r="A240" s="1"/>
      <c r="B240" s="1"/>
      <c r="C240" s="1"/>
      <c r="D240" s="1"/>
    </row>
    <row r="241" spans="1:4" ht="18" customHeight="1">
      <c r="A241" s="1"/>
      <c r="B241" s="1"/>
      <c r="C241" s="1"/>
      <c r="D241" s="1"/>
    </row>
    <row r="242" spans="1:4" ht="18" customHeight="1">
      <c r="A242" s="1"/>
      <c r="B242" s="1"/>
      <c r="C242" s="1"/>
      <c r="D242" s="1"/>
    </row>
    <row r="243" spans="1:4" ht="18" customHeight="1">
      <c r="A243" s="1"/>
      <c r="B243" s="1"/>
      <c r="C243" s="1"/>
      <c r="D243" s="1"/>
    </row>
    <row r="244" spans="1:4" ht="18" customHeight="1">
      <c r="A244" s="1"/>
      <c r="B244" s="1"/>
      <c r="C244" s="1"/>
      <c r="D244" s="1"/>
    </row>
    <row r="245" spans="1:4" ht="18" customHeight="1">
      <c r="A245" s="1"/>
      <c r="B245" s="1"/>
      <c r="C245" s="1"/>
      <c r="D245" s="1"/>
    </row>
    <row r="246" spans="1:4" ht="18" customHeight="1">
      <c r="A246" s="1"/>
      <c r="B246" s="1"/>
      <c r="C246" s="1"/>
      <c r="D246" s="1"/>
    </row>
    <row r="247" spans="1:4" ht="18" customHeight="1">
      <c r="A247" s="1"/>
      <c r="B247" s="1"/>
      <c r="C247" s="1"/>
      <c r="D247" s="1"/>
    </row>
    <row r="248" spans="1:4" ht="18" customHeight="1">
      <c r="A248" s="1"/>
      <c r="B248" s="1"/>
      <c r="C248" s="1"/>
      <c r="D248" s="1"/>
    </row>
    <row r="249" spans="1:4" ht="18" customHeight="1">
      <c r="A249" s="1"/>
      <c r="B249" s="1"/>
      <c r="C249" s="1"/>
      <c r="D249" s="1"/>
    </row>
    <row r="250" spans="1:4" ht="18" customHeight="1">
      <c r="A250" s="1"/>
      <c r="B250" s="1"/>
      <c r="C250" s="1"/>
      <c r="D250" s="1"/>
    </row>
    <row r="251" spans="1:4" ht="18" customHeight="1">
      <c r="A251" s="1"/>
      <c r="B251" s="1"/>
      <c r="C251" s="1"/>
      <c r="D251" s="1"/>
    </row>
    <row r="252" spans="1:4" ht="18" customHeight="1">
      <c r="A252" s="1"/>
      <c r="B252" s="1"/>
      <c r="C252" s="1"/>
      <c r="D252" s="1"/>
    </row>
    <row r="253" spans="1:4" ht="18" customHeight="1">
      <c r="A253" s="1"/>
      <c r="B253" s="1"/>
      <c r="C253" s="1"/>
      <c r="D253" s="1"/>
    </row>
    <row r="254" spans="1:4" ht="18" customHeight="1">
      <c r="A254" s="1"/>
      <c r="B254" s="1"/>
      <c r="C254" s="1"/>
      <c r="D254" s="1"/>
    </row>
    <row r="255" spans="1:4" ht="18" customHeight="1">
      <c r="A255" s="1"/>
      <c r="B255" s="1"/>
      <c r="C255" s="1"/>
      <c r="D255" s="1"/>
    </row>
    <row r="256" spans="1:4" ht="18" customHeight="1">
      <c r="A256" s="1"/>
      <c r="B256" s="1"/>
      <c r="C256" s="1"/>
      <c r="D256" s="1"/>
    </row>
    <row r="257" spans="1:4" ht="18" customHeight="1">
      <c r="A257" s="1"/>
      <c r="B257" s="1"/>
      <c r="C257" s="1"/>
      <c r="D257" s="1"/>
    </row>
    <row r="258" spans="1:4" ht="18" customHeight="1">
      <c r="A258" s="1"/>
      <c r="B258" s="1"/>
      <c r="C258" s="1"/>
      <c r="D258" s="1"/>
    </row>
    <row r="259" spans="1:4" ht="18" customHeight="1">
      <c r="A259" s="1"/>
      <c r="B259" s="1"/>
      <c r="C259" s="1"/>
      <c r="D259" s="1"/>
    </row>
    <row r="260" spans="1:4" ht="18" customHeight="1">
      <c r="A260" s="1"/>
      <c r="B260" s="1"/>
      <c r="C260" s="1"/>
      <c r="D260" s="1"/>
    </row>
    <row r="261" spans="1:4" ht="18" customHeight="1">
      <c r="A261" s="1"/>
      <c r="B261" s="1"/>
      <c r="C261" s="1"/>
      <c r="D261" s="1"/>
    </row>
    <row r="262" spans="1:4" ht="18" customHeight="1">
      <c r="A262" s="1"/>
      <c r="B262" s="1"/>
      <c r="C262" s="1"/>
      <c r="D262" s="1"/>
    </row>
    <row r="263" spans="1:4" ht="18" customHeight="1">
      <c r="A263" s="1"/>
      <c r="B263" s="1"/>
      <c r="C263" s="1"/>
      <c r="D263" s="1"/>
    </row>
    <row r="264" spans="1:4" ht="18" customHeight="1">
      <c r="A264" s="1"/>
      <c r="B264" s="1"/>
      <c r="C264" s="1"/>
      <c r="D264" s="1"/>
    </row>
    <row r="265" spans="1:4" ht="18" customHeight="1">
      <c r="A265" s="1"/>
      <c r="B265" s="1"/>
      <c r="C265" s="1"/>
      <c r="D265" s="1"/>
    </row>
    <row r="266" spans="1:4" ht="18" customHeight="1">
      <c r="A266" s="1"/>
      <c r="B266" s="1"/>
      <c r="C266" s="1"/>
      <c r="D266" s="1"/>
    </row>
    <row r="267" spans="1:4" ht="18" customHeight="1">
      <c r="A267" s="1"/>
      <c r="B267" s="1"/>
      <c r="C267" s="1"/>
      <c r="D267" s="1"/>
    </row>
    <row r="268" spans="1:4" ht="18" customHeight="1">
      <c r="A268" s="1"/>
      <c r="B268" s="1"/>
      <c r="C268" s="1"/>
      <c r="D268" s="1"/>
    </row>
    <row r="269" spans="1:4" ht="18" customHeight="1">
      <c r="A269" s="1"/>
      <c r="B269" s="1"/>
      <c r="C269" s="1"/>
      <c r="D269" s="1"/>
    </row>
    <row r="270" spans="1:4" ht="18" customHeight="1">
      <c r="A270" s="1"/>
      <c r="B270" s="1"/>
      <c r="C270" s="1"/>
      <c r="D270" s="1"/>
    </row>
    <row r="271" spans="1:4" ht="18" customHeight="1">
      <c r="A271" s="1"/>
      <c r="B271" s="1"/>
      <c r="C271" s="1"/>
      <c r="D271" s="1"/>
    </row>
    <row r="272" spans="1:4" ht="18" customHeight="1">
      <c r="A272" s="1"/>
      <c r="B272" s="1"/>
      <c r="C272" s="1"/>
      <c r="D272" s="1"/>
    </row>
    <row r="273" spans="1:4" ht="18" customHeight="1">
      <c r="A273" s="1"/>
      <c r="B273" s="1"/>
      <c r="C273" s="1"/>
      <c r="D273" s="1"/>
    </row>
    <row r="274" spans="1:4" ht="18" customHeight="1">
      <c r="A274" s="1"/>
      <c r="B274" s="1"/>
      <c r="C274" s="1"/>
      <c r="D274" s="1"/>
    </row>
    <row r="275" spans="1:4" ht="18" customHeight="1">
      <c r="A275" s="1"/>
      <c r="B275" s="1"/>
      <c r="C275" s="1"/>
      <c r="D275" s="1"/>
    </row>
    <row r="276" spans="1:4" ht="18" customHeight="1">
      <c r="A276" s="1"/>
      <c r="B276" s="1"/>
      <c r="C276" s="1"/>
      <c r="D276" s="1"/>
    </row>
    <row r="277" spans="1:4" ht="18" customHeight="1">
      <c r="A277" s="1"/>
      <c r="B277" s="1"/>
      <c r="C277" s="1"/>
      <c r="D277" s="1"/>
    </row>
    <row r="278" spans="1:4" ht="18" customHeight="1">
      <c r="A278" s="1"/>
      <c r="B278" s="1"/>
      <c r="C278" s="1"/>
      <c r="D278" s="1"/>
    </row>
    <row r="279" spans="1:4" ht="18" customHeight="1">
      <c r="A279" s="1"/>
      <c r="B279" s="1"/>
      <c r="C279" s="1"/>
      <c r="D279" s="1"/>
    </row>
    <row r="280" spans="1:4" ht="18" customHeight="1">
      <c r="A280" s="1"/>
      <c r="B280" s="1"/>
      <c r="C280" s="1"/>
      <c r="D280" s="1"/>
    </row>
    <row r="281" spans="1:4" ht="18" customHeight="1">
      <c r="A281" s="1"/>
      <c r="B281" s="1"/>
      <c r="C281" s="1"/>
      <c r="D281" s="1"/>
    </row>
    <row r="282" spans="1:4" ht="18" customHeight="1">
      <c r="A282" s="1"/>
      <c r="B282" s="1"/>
      <c r="C282" s="1"/>
      <c r="D282" s="1"/>
    </row>
    <row r="283" spans="1:4" ht="18" customHeight="1">
      <c r="A283" s="1"/>
      <c r="B283" s="1"/>
      <c r="C283" s="1"/>
      <c r="D283" s="1"/>
    </row>
    <row r="284" spans="1:4" ht="18" customHeight="1">
      <c r="A284" s="1"/>
      <c r="B284" s="1"/>
      <c r="C284" s="1"/>
      <c r="D284" s="1"/>
    </row>
    <row r="285" spans="1:4" ht="18" customHeight="1">
      <c r="A285" s="1"/>
      <c r="B285" s="1"/>
      <c r="C285" s="1"/>
      <c r="D285" s="1"/>
    </row>
    <row r="286" spans="1:4" ht="18" customHeight="1">
      <c r="A286" s="1"/>
      <c r="B286" s="1"/>
      <c r="C286" s="1"/>
      <c r="D286" s="1"/>
    </row>
    <row r="287" spans="1:4" ht="18" customHeight="1">
      <c r="A287" s="1"/>
      <c r="B287" s="1"/>
      <c r="C287" s="1"/>
      <c r="D287" s="1"/>
    </row>
    <row r="288" spans="1:4" ht="18" customHeight="1">
      <c r="A288" s="1"/>
      <c r="B288" s="1"/>
      <c r="C288" s="1"/>
      <c r="D288" s="1"/>
    </row>
    <row r="289" spans="1:4" ht="18" customHeight="1">
      <c r="A289" s="1"/>
      <c r="B289" s="1"/>
      <c r="C289" s="1"/>
      <c r="D289" s="1"/>
    </row>
    <row r="290" spans="1:4" ht="18" customHeight="1">
      <c r="A290" s="1"/>
      <c r="B290" s="1"/>
      <c r="C290" s="1"/>
      <c r="D290" s="1"/>
    </row>
    <row r="291" spans="1:4" ht="18" customHeight="1">
      <c r="A291" s="1"/>
      <c r="B291" s="1"/>
      <c r="C291" s="1"/>
      <c r="D291" s="1"/>
    </row>
    <row r="292" spans="1:4" ht="18" customHeight="1">
      <c r="A292" s="1"/>
      <c r="B292" s="1"/>
      <c r="C292" s="1"/>
      <c r="D292" s="1"/>
    </row>
    <row r="293" spans="1:4" ht="18" customHeight="1">
      <c r="A293" s="1"/>
      <c r="B293" s="1"/>
      <c r="C293" s="1"/>
      <c r="D293" s="1"/>
    </row>
    <row r="294" spans="1:4" ht="18" customHeight="1">
      <c r="A294" s="1"/>
      <c r="B294" s="1"/>
      <c r="C294" s="1"/>
      <c r="D294" s="1"/>
    </row>
    <row r="295" spans="1:4" ht="18" customHeight="1">
      <c r="A295" s="1"/>
      <c r="B295" s="1"/>
      <c r="C295" s="1"/>
      <c r="D295" s="1"/>
    </row>
    <row r="296" spans="1:4" ht="18" customHeight="1">
      <c r="A296" s="1"/>
      <c r="B296" s="1"/>
      <c r="C296" s="1"/>
      <c r="D296" s="1"/>
    </row>
    <row r="297" spans="1:4" ht="18" customHeight="1">
      <c r="A297" s="1"/>
      <c r="B297" s="1"/>
      <c r="C297" s="1"/>
      <c r="D297" s="1"/>
    </row>
    <row r="298" spans="1:4" ht="18" customHeight="1">
      <c r="A298" s="1"/>
      <c r="B298" s="1"/>
      <c r="C298" s="1"/>
      <c r="D298" s="1"/>
    </row>
    <row r="299" spans="1:4" ht="18" customHeight="1">
      <c r="A299" s="1"/>
      <c r="B299" s="1"/>
      <c r="C299" s="1"/>
      <c r="D299" s="1"/>
    </row>
    <row r="300" spans="1:4" ht="18" customHeight="1">
      <c r="A300" s="1"/>
      <c r="B300" s="1"/>
      <c r="C300" s="1"/>
      <c r="D300" s="1"/>
    </row>
    <row r="301" spans="1:4" ht="18" customHeight="1">
      <c r="A301" s="1"/>
      <c r="B301" s="1"/>
      <c r="C301" s="1"/>
      <c r="D301" s="1"/>
    </row>
    <row r="302" spans="1:4" ht="18" customHeight="1">
      <c r="A302" s="1"/>
      <c r="B302" s="1"/>
      <c r="C302" s="1"/>
      <c r="D302" s="1"/>
    </row>
    <row r="303" spans="1:4" ht="18" customHeight="1">
      <c r="A303" s="1"/>
      <c r="B303" s="1"/>
      <c r="C303" s="1"/>
      <c r="D303" s="1"/>
    </row>
    <row r="304" spans="1:4" ht="18" customHeight="1">
      <c r="A304" s="1"/>
      <c r="B304" s="1"/>
      <c r="C304" s="1"/>
      <c r="D304" s="1"/>
    </row>
    <row r="305" spans="1:4" ht="18" customHeight="1">
      <c r="A305" s="1"/>
      <c r="B305" s="1"/>
      <c r="C305" s="1"/>
      <c r="D305" s="1"/>
    </row>
    <row r="306" spans="1:4" ht="18" customHeight="1">
      <c r="A306" s="1"/>
      <c r="B306" s="1"/>
      <c r="C306" s="1"/>
      <c r="D306" s="1"/>
    </row>
    <row r="307" spans="1:4" ht="18" customHeight="1">
      <c r="A307" s="1"/>
      <c r="B307" s="1"/>
      <c r="C307" s="1"/>
      <c r="D307" s="1"/>
    </row>
    <row r="308" spans="1:4" ht="18" customHeight="1">
      <c r="A308" s="1"/>
      <c r="B308" s="1"/>
      <c r="C308" s="1"/>
      <c r="D308" s="1"/>
    </row>
    <row r="309" spans="1:4" ht="18" customHeight="1">
      <c r="A309" s="1"/>
      <c r="B309" s="1"/>
      <c r="C309" s="1"/>
      <c r="D309" s="1"/>
    </row>
    <row r="310" spans="1:4" ht="18" customHeight="1">
      <c r="A310" s="1"/>
      <c r="B310" s="1"/>
      <c r="C310" s="1"/>
      <c r="D310" s="1"/>
    </row>
    <row r="311" spans="1:4" ht="18" customHeight="1">
      <c r="A311" s="1"/>
      <c r="B311" s="1"/>
      <c r="C311" s="1"/>
      <c r="D311" s="1"/>
    </row>
    <row r="312" spans="1:4" ht="18" customHeight="1">
      <c r="A312" s="1"/>
      <c r="B312" s="1"/>
      <c r="C312" s="1"/>
      <c r="D312" s="1"/>
    </row>
    <row r="313" spans="1:4" ht="18" customHeight="1">
      <c r="A313" s="1"/>
      <c r="B313" s="1"/>
      <c r="C313" s="1"/>
      <c r="D313" s="1"/>
    </row>
    <row r="314" spans="1:4" ht="18" customHeight="1">
      <c r="A314" s="1"/>
      <c r="B314" s="1"/>
      <c r="C314" s="1"/>
      <c r="D314" s="1"/>
    </row>
    <row r="315" spans="1:4" ht="18" customHeight="1">
      <c r="A315" s="1"/>
      <c r="B315" s="1"/>
      <c r="C315" s="1"/>
      <c r="D315" s="1"/>
    </row>
    <row r="316" spans="1:4" ht="18" customHeight="1">
      <c r="A316" s="1"/>
      <c r="B316" s="1"/>
      <c r="C316" s="1"/>
      <c r="D316" s="1"/>
    </row>
    <row r="317" spans="1:4" ht="18" customHeight="1">
      <c r="A317" s="1"/>
      <c r="B317" s="1"/>
      <c r="C317" s="1"/>
      <c r="D317" s="1"/>
    </row>
    <row r="318" spans="1:4" ht="18" customHeight="1">
      <c r="A318" s="1"/>
      <c r="B318" s="1"/>
      <c r="C318" s="1"/>
      <c r="D318" s="1"/>
    </row>
    <row r="319" spans="1:4" ht="18" customHeight="1">
      <c r="A319" s="1"/>
      <c r="B319" s="1"/>
      <c r="C319" s="1"/>
      <c r="D319" s="1"/>
    </row>
    <row r="320" spans="1:4" ht="18" customHeight="1">
      <c r="A320" s="1"/>
      <c r="B320" s="1"/>
      <c r="C320" s="1"/>
      <c r="D320" s="1"/>
    </row>
    <row r="321" spans="1:4" ht="18" customHeight="1">
      <c r="A321" s="1"/>
      <c r="B321" s="1"/>
      <c r="C321" s="1"/>
      <c r="D321" s="1"/>
    </row>
    <row r="322" spans="1:4" ht="18" customHeight="1">
      <c r="A322" s="1"/>
      <c r="B322" s="1"/>
      <c r="C322" s="1"/>
      <c r="D322" s="1"/>
    </row>
    <row r="323" spans="1:4" ht="18" customHeight="1">
      <c r="A323" s="1"/>
      <c r="B323" s="1"/>
      <c r="C323" s="1"/>
      <c r="D323" s="1"/>
    </row>
    <row r="324" spans="1:4" ht="18" customHeight="1">
      <c r="A324" s="1"/>
      <c r="B324" s="1"/>
      <c r="C324" s="1"/>
      <c r="D324" s="1"/>
    </row>
    <row r="325" spans="1:4" ht="18" customHeight="1">
      <c r="A325" s="1"/>
      <c r="B325" s="1"/>
      <c r="C325" s="1"/>
      <c r="D325" s="1"/>
    </row>
    <row r="326" spans="1:4" ht="18" customHeight="1">
      <c r="A326" s="1"/>
      <c r="B326" s="1"/>
      <c r="C326" s="1"/>
      <c r="D326" s="1"/>
    </row>
    <row r="327" spans="1:4" ht="18" customHeight="1">
      <c r="A327" s="1"/>
      <c r="B327" s="1"/>
      <c r="C327" s="1"/>
      <c r="D327" s="1"/>
    </row>
    <row r="328" spans="1:4" ht="18" customHeight="1">
      <c r="A328" s="1"/>
      <c r="B328" s="1"/>
      <c r="C328" s="1"/>
    </row>
    <row r="329" spans="1:4" ht="18" customHeight="1">
      <c r="A329" s="1"/>
      <c r="B329" s="1"/>
      <c r="C329" s="1"/>
    </row>
    <row r="330" spans="1:4" ht="18" customHeight="1">
      <c r="A330" s="1"/>
      <c r="B330" s="1"/>
      <c r="C330" s="1"/>
    </row>
    <row r="331" spans="1:4" ht="18" customHeight="1">
      <c r="A331" s="1"/>
      <c r="B331" s="1"/>
      <c r="C331" s="1"/>
    </row>
    <row r="332" spans="1:4" ht="18" customHeight="1">
      <c r="A332" s="1"/>
      <c r="B332" s="1"/>
      <c r="C332" s="1"/>
    </row>
    <row r="333" spans="1:4" ht="18" customHeight="1">
      <c r="A333" s="1"/>
      <c r="B333" s="1"/>
      <c r="C333" s="1"/>
    </row>
    <row r="334" spans="1:4" ht="18" customHeight="1">
      <c r="A334" s="1"/>
      <c r="B334" s="1"/>
      <c r="C334" s="1"/>
    </row>
    <row r="335" spans="1:4" ht="18" customHeight="1">
      <c r="A335" s="1"/>
      <c r="B335" s="1"/>
      <c r="C335" s="1"/>
    </row>
    <row r="336" spans="1:4" ht="18" customHeight="1">
      <c r="A336" s="1"/>
      <c r="B336" s="1"/>
      <c r="C336" s="1"/>
    </row>
    <row r="337" spans="1:3" ht="18" customHeight="1">
      <c r="A337" s="1"/>
      <c r="B337" s="1"/>
      <c r="C337" s="1"/>
    </row>
    <row r="338" spans="1:3" ht="18" customHeight="1">
      <c r="A338" s="1"/>
      <c r="B338" s="1"/>
      <c r="C338" s="1"/>
    </row>
    <row r="339" spans="1:3" ht="18" customHeight="1">
      <c r="A339" s="1"/>
      <c r="B339" s="1"/>
      <c r="C339" s="1"/>
    </row>
    <row r="340" spans="1:3" ht="18" customHeight="1">
      <c r="A340" s="1"/>
      <c r="B340" s="1"/>
      <c r="C340" s="1"/>
    </row>
    <row r="341" spans="1:3" ht="18" customHeight="1">
      <c r="A341" s="1"/>
      <c r="B341" s="1"/>
      <c r="C341" s="1"/>
    </row>
    <row r="342" spans="1:3" ht="18" customHeight="1">
      <c r="A342" s="1"/>
      <c r="B342" s="1"/>
      <c r="C342" s="1"/>
    </row>
    <row r="343" spans="1:3" ht="18" customHeight="1">
      <c r="A343" s="1"/>
      <c r="B343" s="1"/>
      <c r="C343" s="1"/>
    </row>
    <row r="344" spans="1:3" ht="18" customHeight="1">
      <c r="A344" s="1"/>
      <c r="B344" s="1"/>
      <c r="C344" s="1"/>
    </row>
    <row r="345" spans="1:3" ht="18" customHeight="1">
      <c r="A345" s="1"/>
      <c r="B345" s="1"/>
      <c r="C345" s="1"/>
    </row>
    <row r="346" spans="1:3" ht="18" customHeight="1">
      <c r="A346" s="1"/>
      <c r="B346" s="1"/>
      <c r="C346" s="1"/>
    </row>
    <row r="347" spans="1:3" ht="18" customHeight="1">
      <c r="A347" s="1"/>
      <c r="B347" s="1"/>
      <c r="C347" s="1"/>
    </row>
    <row r="348" spans="1:3" ht="18" customHeight="1">
      <c r="A348" s="1"/>
      <c r="B348" s="1"/>
      <c r="C348" s="1"/>
    </row>
    <row r="349" spans="1:3" ht="18" customHeight="1">
      <c r="A349" s="1"/>
      <c r="B349" s="1"/>
      <c r="C349" s="1"/>
    </row>
    <row r="350" spans="1:3" ht="18" customHeight="1">
      <c r="A350" s="1"/>
      <c r="B350" s="1"/>
      <c r="C350" s="1"/>
    </row>
    <row r="351" spans="1:3" ht="18" customHeight="1">
      <c r="A351" s="1"/>
      <c r="B351" s="1"/>
      <c r="C351" s="1"/>
    </row>
    <row r="352" spans="1:3" ht="18" customHeight="1">
      <c r="A352" s="1"/>
      <c r="B352" s="1"/>
      <c r="C352" s="1"/>
    </row>
    <row r="353" spans="1:3" ht="18" customHeight="1">
      <c r="A353" s="1"/>
      <c r="B353" s="1"/>
      <c r="C353" s="1"/>
    </row>
    <row r="354" spans="1:3" ht="18" customHeight="1">
      <c r="A354" s="1"/>
      <c r="B354" s="1"/>
      <c r="C354" s="1"/>
    </row>
    <row r="355" spans="1:3" ht="18" customHeight="1">
      <c r="A355" s="1"/>
      <c r="B355" s="1"/>
      <c r="C355" s="1"/>
    </row>
    <row r="356" spans="1:3" ht="18" customHeight="1">
      <c r="A356" s="1"/>
      <c r="B356" s="1"/>
      <c r="C356" s="1"/>
    </row>
    <row r="357" spans="1:3" ht="18" customHeight="1">
      <c r="A357" s="1"/>
      <c r="B357" s="1"/>
      <c r="C357" s="1"/>
    </row>
    <row r="358" spans="1:3" ht="18" customHeight="1">
      <c r="A358" s="1"/>
      <c r="B358" s="1"/>
      <c r="C358" s="1"/>
    </row>
    <row r="359" spans="1:3" ht="18" customHeight="1">
      <c r="A359" s="1"/>
      <c r="B359" s="1"/>
      <c r="C359" s="1"/>
    </row>
    <row r="360" spans="1:3" ht="18" customHeight="1">
      <c r="A360" s="1"/>
      <c r="B360" s="1"/>
      <c r="C360" s="1"/>
    </row>
    <row r="361" spans="1:3" ht="18" customHeight="1">
      <c r="A361" s="1"/>
      <c r="B361" s="1"/>
      <c r="C361" s="1"/>
    </row>
    <row r="362" spans="1:3" ht="18" customHeight="1">
      <c r="A362" s="1"/>
      <c r="B362" s="1"/>
      <c r="C362" s="1"/>
    </row>
    <row r="363" spans="1:3" ht="18" customHeight="1">
      <c r="A363" s="1"/>
      <c r="B363" s="1"/>
      <c r="C363" s="1"/>
    </row>
    <row r="364" spans="1:3" ht="18" customHeight="1">
      <c r="A364" s="1"/>
      <c r="B364" s="1"/>
      <c r="C364" s="1"/>
    </row>
    <row r="365" spans="1:3" ht="18" customHeight="1">
      <c r="A365" s="1"/>
      <c r="B365" s="1"/>
      <c r="C365" s="1"/>
    </row>
    <row r="366" spans="1:3" ht="18" customHeight="1">
      <c r="A366" s="1"/>
      <c r="B366" s="1"/>
      <c r="C366" s="1"/>
    </row>
    <row r="367" spans="1:3" ht="18" customHeight="1">
      <c r="A367" s="1"/>
      <c r="B367" s="1"/>
      <c r="C367" s="1"/>
    </row>
    <row r="368" spans="1:3" ht="18" customHeight="1">
      <c r="A368" s="1"/>
      <c r="B368" s="1"/>
      <c r="C368" s="1"/>
    </row>
    <row r="369" spans="1:3" ht="18" customHeight="1">
      <c r="A369" s="1"/>
      <c r="B369" s="1"/>
      <c r="C369" s="1"/>
    </row>
    <row r="370" spans="1:3" ht="18" customHeight="1">
      <c r="A370" s="1"/>
      <c r="B370" s="1"/>
      <c r="C370" s="1"/>
    </row>
    <row r="371" spans="1:3" ht="18" customHeight="1">
      <c r="A371" s="1"/>
      <c r="B371" s="1"/>
      <c r="C371" s="1"/>
    </row>
    <row r="372" spans="1:3" ht="18" customHeight="1">
      <c r="A372" s="1"/>
      <c r="B372" s="1"/>
      <c r="C372" s="1"/>
    </row>
    <row r="373" spans="1:3" ht="18" customHeight="1">
      <c r="A373" s="1"/>
      <c r="B373" s="1"/>
      <c r="C373" s="1"/>
    </row>
    <row r="374" spans="1:3" ht="18" customHeight="1">
      <c r="A374" s="1"/>
      <c r="B374" s="1"/>
      <c r="C374" s="1"/>
    </row>
    <row r="375" spans="1:3" ht="18" customHeight="1">
      <c r="A375" s="1"/>
      <c r="B375" s="1"/>
      <c r="C375" s="1"/>
    </row>
    <row r="376" spans="1:3" ht="18" customHeight="1">
      <c r="A376" s="1"/>
      <c r="B376" s="1"/>
      <c r="C376" s="1"/>
    </row>
    <row r="377" spans="1:3" ht="18" customHeight="1">
      <c r="A377" s="1"/>
      <c r="B377" s="1"/>
      <c r="C377" s="1"/>
    </row>
    <row r="378" spans="1:3" ht="18" customHeight="1">
      <c r="A378" s="1"/>
      <c r="B378" s="1"/>
      <c r="C378" s="1"/>
    </row>
    <row r="379" spans="1:3" ht="18" customHeight="1">
      <c r="A379" s="1"/>
      <c r="B379" s="1"/>
      <c r="C379" s="1"/>
    </row>
    <row r="380" spans="1:3" ht="18" customHeight="1">
      <c r="A380" s="1"/>
      <c r="B380" s="1"/>
      <c r="C380" s="1"/>
    </row>
    <row r="381" spans="1:3" ht="18" customHeight="1">
      <c r="A381" s="1"/>
      <c r="B381" s="1"/>
      <c r="C381" s="1"/>
    </row>
    <row r="382" spans="1:3" ht="18" customHeight="1">
      <c r="A382" s="1"/>
      <c r="B382" s="1"/>
      <c r="C382" s="1"/>
    </row>
    <row r="383" spans="1:3" ht="18" customHeight="1">
      <c r="A383" s="1"/>
      <c r="B383" s="1"/>
      <c r="C383" s="1"/>
    </row>
    <row r="384" spans="1:3" ht="18" customHeight="1">
      <c r="A384" s="1"/>
      <c r="B384" s="1"/>
      <c r="C384" s="1"/>
    </row>
    <row r="385" spans="1:3" ht="18" customHeight="1">
      <c r="A385" s="1"/>
      <c r="B385" s="1"/>
      <c r="C385" s="1"/>
    </row>
    <row r="386" spans="1:3" ht="18" customHeight="1">
      <c r="A386" s="1"/>
      <c r="B386" s="1"/>
      <c r="C386" s="1"/>
    </row>
    <row r="387" spans="1:3" ht="18" customHeight="1">
      <c r="A387" s="1"/>
      <c r="B387" s="1"/>
      <c r="C387" s="1"/>
    </row>
    <row r="388" spans="1:3" ht="18" customHeight="1">
      <c r="A388" s="1"/>
      <c r="B388" s="1"/>
      <c r="C388" s="1"/>
    </row>
    <row r="389" spans="1:3" ht="18" customHeight="1">
      <c r="A389" s="1"/>
      <c r="B389" s="1"/>
      <c r="C389" s="1"/>
    </row>
    <row r="390" spans="1:3" ht="18" customHeight="1">
      <c r="A390" s="1"/>
      <c r="B390" s="1"/>
      <c r="C390" s="1"/>
    </row>
    <row r="391" spans="1:3" ht="18" customHeight="1">
      <c r="A391" s="1"/>
      <c r="B391" s="1"/>
      <c r="C391" s="1"/>
    </row>
    <row r="392" spans="1:3" ht="18" customHeight="1">
      <c r="A392" s="1"/>
      <c r="B392" s="1"/>
      <c r="C392" s="1"/>
    </row>
    <row r="393" spans="1:3" ht="18" customHeight="1">
      <c r="A393" s="1"/>
      <c r="B393" s="1"/>
      <c r="C393" s="1"/>
    </row>
    <row r="394" spans="1:3" ht="18" customHeight="1">
      <c r="A394" s="1"/>
      <c r="B394" s="1"/>
      <c r="C394" s="1"/>
    </row>
    <row r="395" spans="1:3" ht="18" customHeight="1">
      <c r="A395" s="1"/>
      <c r="B395" s="1"/>
      <c r="C395" s="1"/>
    </row>
    <row r="396" spans="1:3" ht="18" customHeight="1">
      <c r="A396" s="1"/>
      <c r="B396" s="1"/>
      <c r="C396" s="1"/>
    </row>
    <row r="397" spans="1:3" ht="18" customHeight="1">
      <c r="A397" s="1"/>
      <c r="B397" s="1"/>
      <c r="C397" s="1"/>
    </row>
    <row r="398" spans="1:3" ht="18" customHeight="1">
      <c r="A398" s="1"/>
      <c r="B398" s="1"/>
      <c r="C398" s="1"/>
    </row>
    <row r="399" spans="1:3" ht="18" customHeight="1">
      <c r="A399" s="1"/>
      <c r="B399" s="1"/>
      <c r="C399" s="1"/>
    </row>
    <row r="400" spans="1:3" ht="18" customHeight="1">
      <c r="A400" s="1"/>
      <c r="B400" s="1"/>
      <c r="C400" s="1"/>
    </row>
    <row r="401" spans="1:3" ht="18" customHeight="1">
      <c r="A401" s="1"/>
      <c r="B401" s="1"/>
      <c r="C401" s="1"/>
    </row>
    <row r="402" spans="1:3" ht="18" customHeight="1">
      <c r="A402" s="1"/>
      <c r="B402" s="1"/>
      <c r="C402" s="1"/>
    </row>
    <row r="403" spans="1:3" ht="18" customHeight="1">
      <c r="A403" s="1"/>
      <c r="B403" s="1"/>
      <c r="C403" s="1"/>
    </row>
    <row r="404" spans="1:3" ht="18" customHeight="1">
      <c r="A404" s="1"/>
      <c r="B404" s="1"/>
      <c r="C404" s="1"/>
    </row>
    <row r="405" spans="1:3" ht="18" customHeight="1">
      <c r="A405" s="1"/>
      <c r="B405" s="1"/>
      <c r="C405" s="1"/>
    </row>
    <row r="406" spans="1:3" ht="18" customHeight="1">
      <c r="A406" s="1"/>
      <c r="B406" s="1"/>
      <c r="C406" s="1"/>
    </row>
    <row r="407" spans="1:3" ht="18" customHeight="1">
      <c r="A407" s="1"/>
      <c r="B407" s="1"/>
      <c r="C407" s="1"/>
    </row>
    <row r="408" spans="1:3" ht="18" customHeight="1">
      <c r="A408" s="1"/>
      <c r="B408" s="1"/>
      <c r="C408" s="1"/>
    </row>
    <row r="409" spans="1:3" ht="18" customHeight="1">
      <c r="A409" s="1"/>
      <c r="B409" s="1"/>
      <c r="C409" s="1"/>
    </row>
    <row r="410" spans="1:3" ht="18" customHeight="1">
      <c r="A410" s="1"/>
      <c r="B410" s="1"/>
      <c r="C410" s="1"/>
    </row>
    <row r="411" spans="1:3" ht="18" customHeight="1">
      <c r="A411" s="1"/>
      <c r="B411" s="1"/>
      <c r="C411" s="1"/>
    </row>
    <row r="412" spans="1:3" ht="18" customHeight="1">
      <c r="A412" s="1"/>
      <c r="B412" s="1"/>
      <c r="C412" s="1"/>
    </row>
    <row r="413" spans="1:3" ht="18" customHeight="1">
      <c r="A413" s="1"/>
      <c r="B413" s="1"/>
      <c r="C413" s="1"/>
    </row>
    <row r="414" spans="1:3" ht="18" customHeight="1">
      <c r="A414" s="1"/>
      <c r="B414" s="1"/>
      <c r="C414" s="1"/>
    </row>
    <row r="415" spans="1:3" ht="18" customHeight="1">
      <c r="A415" s="1"/>
      <c r="B415" s="1"/>
      <c r="C415" s="1"/>
    </row>
    <row r="416" spans="1:3" ht="18" customHeight="1">
      <c r="A416" s="1"/>
      <c r="B416" s="1"/>
      <c r="C416" s="1"/>
    </row>
    <row r="417" spans="1:3" ht="18" customHeight="1">
      <c r="A417" s="1"/>
      <c r="B417" s="1"/>
      <c r="C417" s="1"/>
    </row>
    <row r="418" spans="1:3" ht="18" customHeight="1">
      <c r="A418" s="1"/>
      <c r="B418" s="1"/>
      <c r="C418" s="1"/>
    </row>
    <row r="419" spans="1:3" ht="18" customHeight="1">
      <c r="A419" s="1"/>
      <c r="B419" s="1"/>
      <c r="C419" s="1"/>
    </row>
    <row r="420" spans="1:3" ht="18" customHeight="1">
      <c r="A420" s="1"/>
      <c r="B420" s="1"/>
      <c r="C420" s="1"/>
    </row>
    <row r="421" spans="1:3" ht="18" customHeight="1">
      <c r="A421" s="1"/>
      <c r="B421" s="1"/>
      <c r="C421" s="1"/>
    </row>
    <row r="422" spans="1:3" ht="18" customHeight="1">
      <c r="A422" s="1"/>
      <c r="B422" s="1"/>
      <c r="C422" s="1"/>
    </row>
    <row r="423" spans="1:3" ht="18" customHeight="1">
      <c r="A423" s="1"/>
      <c r="B423" s="1"/>
      <c r="C423" s="1"/>
    </row>
    <row r="424" spans="1:3" ht="18" customHeight="1">
      <c r="A424" s="1"/>
      <c r="B424" s="1"/>
      <c r="C424" s="1"/>
    </row>
    <row r="425" spans="1:3" ht="18" customHeight="1">
      <c r="A425" s="1"/>
      <c r="B425" s="1"/>
      <c r="C425" s="1"/>
    </row>
    <row r="426" spans="1:3" ht="18" customHeight="1">
      <c r="A426" s="1"/>
      <c r="B426" s="1"/>
      <c r="C426" s="1"/>
    </row>
    <row r="427" spans="1:3" ht="18" customHeight="1">
      <c r="A427" s="1"/>
      <c r="B427" s="1"/>
      <c r="C427" s="1"/>
    </row>
    <row r="428" spans="1:3" ht="18" customHeight="1">
      <c r="A428" s="1"/>
      <c r="B428" s="1"/>
      <c r="C428" s="1"/>
    </row>
    <row r="429" spans="1:3" ht="18" customHeight="1">
      <c r="A429" s="1"/>
      <c r="B429" s="1"/>
      <c r="C429" s="1"/>
    </row>
    <row r="430" spans="1:3" ht="18" customHeight="1">
      <c r="A430" s="1"/>
      <c r="B430" s="1"/>
      <c r="C430" s="1"/>
    </row>
    <row r="431" spans="1:3" ht="18" customHeight="1">
      <c r="A431" s="1"/>
      <c r="B431" s="1"/>
      <c r="C431" s="1"/>
    </row>
    <row r="432" spans="1:3" ht="18" customHeight="1">
      <c r="A432" s="1"/>
      <c r="B432" s="1"/>
      <c r="C432" s="1"/>
    </row>
    <row r="433" spans="1:3" ht="18" customHeight="1">
      <c r="A433" s="1"/>
      <c r="B433" s="1"/>
      <c r="C433" s="1"/>
    </row>
    <row r="434" spans="1:3" ht="18" customHeight="1">
      <c r="A434" s="1"/>
      <c r="B434" s="1"/>
      <c r="C434" s="1"/>
    </row>
    <row r="435" spans="1:3" ht="18" customHeight="1">
      <c r="A435" s="1"/>
      <c r="B435" s="1"/>
      <c r="C435" s="1"/>
    </row>
    <row r="436" spans="1:3" ht="18" customHeight="1">
      <c r="A436" s="1"/>
      <c r="B436" s="1"/>
      <c r="C436" s="1"/>
    </row>
    <row r="437" spans="1:3" ht="18" customHeight="1">
      <c r="A437" s="1"/>
      <c r="B437" s="1"/>
      <c r="C437" s="1"/>
    </row>
    <row r="438" spans="1:3" ht="18" customHeight="1">
      <c r="A438" s="1"/>
      <c r="B438" s="1"/>
      <c r="C438" s="1"/>
    </row>
    <row r="439" spans="1:3" ht="18" customHeight="1">
      <c r="A439" s="1"/>
      <c r="B439" s="1"/>
      <c r="C439" s="1"/>
    </row>
    <row r="440" spans="1:3" ht="18" customHeight="1">
      <c r="A440" s="1"/>
      <c r="B440" s="1"/>
      <c r="C440" s="1"/>
    </row>
    <row r="441" spans="1:3" ht="18" customHeight="1">
      <c r="A441" s="1"/>
      <c r="B441" s="1"/>
      <c r="C441" s="1"/>
    </row>
    <row r="442" spans="1:3" ht="18" customHeight="1">
      <c r="A442" s="1"/>
      <c r="B442" s="1"/>
      <c r="C442" s="1"/>
    </row>
    <row r="443" spans="1:3" ht="18" customHeight="1">
      <c r="A443" s="1"/>
      <c r="B443" s="1"/>
      <c r="C443" s="1"/>
    </row>
    <row r="444" spans="1:3" ht="18" customHeight="1">
      <c r="A444" s="1"/>
      <c r="B444" s="1"/>
      <c r="C444" s="1"/>
    </row>
    <row r="445" spans="1:3" ht="18" customHeight="1">
      <c r="A445" s="1"/>
      <c r="B445" s="1"/>
      <c r="C445" s="1"/>
    </row>
    <row r="446" spans="1:3" ht="18" customHeight="1">
      <c r="A446" s="1"/>
      <c r="B446" s="1"/>
      <c r="C446" s="1"/>
    </row>
    <row r="447" spans="1:3" ht="18" customHeight="1">
      <c r="A447" s="1"/>
      <c r="B447" s="1"/>
      <c r="C447" s="1"/>
    </row>
    <row r="448" spans="1:3" ht="18" customHeight="1">
      <c r="A448" s="1"/>
      <c r="B448" s="1"/>
      <c r="C448" s="1"/>
    </row>
    <row r="449" spans="1:3" ht="18" customHeight="1">
      <c r="A449" s="1"/>
      <c r="B449" s="1"/>
      <c r="C449" s="1"/>
    </row>
    <row r="450" spans="1:3" ht="18" customHeight="1">
      <c r="A450" s="1"/>
      <c r="B450" s="1"/>
      <c r="C450" s="1"/>
    </row>
    <row r="451" spans="1:3" ht="18" customHeight="1">
      <c r="A451" s="1"/>
      <c r="B451" s="1"/>
      <c r="C451" s="1"/>
    </row>
    <row r="452" spans="1:3" ht="18" customHeight="1">
      <c r="A452" s="1"/>
      <c r="B452" s="1"/>
      <c r="C452" s="1"/>
    </row>
    <row r="453" spans="1:3" ht="18" customHeight="1">
      <c r="A453" s="1"/>
      <c r="B453" s="1"/>
      <c r="C453" s="1"/>
    </row>
    <row r="454" spans="1:3" ht="18" customHeight="1">
      <c r="A454" s="1"/>
      <c r="B454" s="1"/>
      <c r="C454" s="1"/>
    </row>
    <row r="455" spans="1:3" ht="18" customHeight="1">
      <c r="A455" s="1"/>
      <c r="B455" s="1"/>
      <c r="C455" s="1"/>
    </row>
    <row r="456" spans="1:3" ht="18" customHeight="1">
      <c r="A456" s="1"/>
      <c r="B456" s="1"/>
      <c r="C456" s="1"/>
    </row>
    <row r="457" spans="1:3" ht="18" customHeight="1">
      <c r="A457" s="1"/>
      <c r="B457" s="1"/>
      <c r="C457" s="1"/>
    </row>
    <row r="458" spans="1:3" ht="18" customHeight="1">
      <c r="A458" s="1"/>
      <c r="B458" s="1"/>
      <c r="C458" s="1"/>
    </row>
    <row r="459" spans="1:3" ht="18" customHeight="1">
      <c r="A459" s="1"/>
      <c r="B459" s="1"/>
      <c r="C459" s="1"/>
    </row>
    <row r="460" spans="1:3" ht="18" customHeight="1">
      <c r="A460" s="1"/>
      <c r="B460" s="1"/>
      <c r="C460" s="1"/>
    </row>
    <row r="461" spans="1:3" ht="18" customHeight="1">
      <c r="A461" s="1"/>
      <c r="B461" s="1"/>
      <c r="C461" s="1"/>
    </row>
    <row r="462" spans="1:3" ht="18" customHeight="1">
      <c r="A462" s="1"/>
      <c r="B462" s="1"/>
      <c r="C462" s="1"/>
    </row>
    <row r="463" spans="1:3" ht="18" customHeight="1">
      <c r="A463" s="1"/>
      <c r="B463" s="1"/>
      <c r="C463" s="1"/>
    </row>
    <row r="464" spans="1:3" ht="18" customHeight="1">
      <c r="A464" s="1"/>
      <c r="B464" s="1"/>
      <c r="C464" s="1"/>
    </row>
    <row r="465" spans="1:3" ht="18" customHeight="1">
      <c r="A465" s="1"/>
      <c r="B465" s="1"/>
      <c r="C465" s="1"/>
    </row>
    <row r="466" spans="1:3" ht="18" customHeight="1">
      <c r="A466" s="1"/>
      <c r="B466" s="1"/>
      <c r="C466" s="1"/>
    </row>
    <row r="467" spans="1:3" ht="18" customHeight="1">
      <c r="A467" s="1"/>
      <c r="B467" s="1"/>
      <c r="C467" s="1"/>
    </row>
    <row r="468" spans="1:3" ht="18" customHeight="1">
      <c r="A468" s="1"/>
      <c r="B468" s="1"/>
      <c r="C468" s="1"/>
    </row>
    <row r="469" spans="1:3" ht="18" customHeight="1">
      <c r="A469" s="1"/>
      <c r="B469" s="1"/>
      <c r="C469" s="1"/>
    </row>
    <row r="470" spans="1:3" ht="18" customHeight="1">
      <c r="A470" s="1"/>
      <c r="B470" s="1"/>
      <c r="C470" s="1"/>
    </row>
    <row r="471" spans="1:3" ht="18" customHeight="1">
      <c r="A471" s="1"/>
      <c r="B471" s="1"/>
      <c r="C471" s="1"/>
    </row>
    <row r="472" spans="1:3" ht="18" customHeight="1">
      <c r="A472" s="1"/>
      <c r="B472" s="1"/>
      <c r="C472" s="1"/>
    </row>
    <row r="473" spans="1:3" ht="18" customHeight="1">
      <c r="A473" s="1"/>
      <c r="B473" s="1"/>
      <c r="C473" s="1"/>
    </row>
    <row r="474" spans="1:3" ht="18" customHeight="1">
      <c r="A474" s="1"/>
      <c r="B474" s="1"/>
      <c r="C474" s="1"/>
    </row>
    <row r="475" spans="1:3" ht="18" customHeight="1">
      <c r="A475" s="1"/>
      <c r="B475" s="1"/>
      <c r="C475" s="1"/>
    </row>
    <row r="476" spans="1:3" ht="18" customHeight="1">
      <c r="A476" s="1"/>
      <c r="B476" s="1"/>
      <c r="C476" s="1"/>
    </row>
    <row r="477" spans="1:3" ht="18" customHeight="1">
      <c r="A477" s="1"/>
      <c r="B477" s="1"/>
      <c r="C477" s="1"/>
    </row>
    <row r="478" spans="1:3" ht="18" customHeight="1">
      <c r="A478" s="1"/>
      <c r="B478" s="1"/>
      <c r="C478" s="1"/>
    </row>
    <row r="479" spans="1:3" ht="18" customHeight="1">
      <c r="A479" s="1"/>
      <c r="B479" s="1"/>
      <c r="C479" s="1"/>
    </row>
    <row r="480" spans="1:3" ht="18" customHeight="1">
      <c r="A480" s="1"/>
      <c r="B480" s="1"/>
      <c r="C480" s="1"/>
    </row>
    <row r="481" spans="1:3" ht="18" customHeight="1">
      <c r="A481" s="1"/>
      <c r="B481" s="1"/>
      <c r="C481" s="1"/>
    </row>
    <row r="482" spans="1:3" ht="18" customHeight="1">
      <c r="A482" s="1"/>
      <c r="B482" s="1"/>
      <c r="C482" s="1"/>
    </row>
    <row r="483" spans="1:3" ht="18" customHeight="1">
      <c r="A483" s="1"/>
      <c r="B483" s="1"/>
      <c r="C483" s="1"/>
    </row>
    <row r="484" spans="1:3" ht="18" customHeight="1">
      <c r="A484" s="1"/>
      <c r="B484" s="1"/>
      <c r="C484" s="1"/>
    </row>
    <row r="485" spans="1:3" ht="18" customHeight="1">
      <c r="A485" s="1"/>
      <c r="B485" s="1"/>
      <c r="C485" s="1"/>
    </row>
    <row r="486" spans="1:3" ht="18" customHeight="1">
      <c r="A486" s="1"/>
      <c r="B486" s="1"/>
      <c r="C486" s="1"/>
    </row>
    <row r="487" spans="1:3" ht="18" customHeight="1">
      <c r="A487" s="1"/>
      <c r="B487" s="1"/>
      <c r="C487" s="1"/>
    </row>
    <row r="488" spans="1:3" ht="18" customHeight="1">
      <c r="A488" s="1"/>
      <c r="B488" s="1"/>
      <c r="C488" s="1"/>
    </row>
    <row r="489" spans="1:3" ht="18" customHeight="1">
      <c r="A489" s="1"/>
      <c r="B489" s="1"/>
      <c r="C489" s="1"/>
    </row>
    <row r="490" spans="1:3" ht="18" customHeight="1">
      <c r="A490" s="1"/>
      <c r="B490" s="1"/>
      <c r="C490" s="1"/>
    </row>
    <row r="491" spans="1:3" ht="18" customHeight="1">
      <c r="A491" s="1"/>
      <c r="B491" s="1"/>
      <c r="C491" s="1"/>
    </row>
    <row r="492" spans="1:3" ht="18" customHeight="1">
      <c r="A492" s="1"/>
      <c r="B492" s="1"/>
      <c r="C492" s="1"/>
    </row>
    <row r="493" spans="1:3" ht="18" customHeight="1">
      <c r="A493" s="1"/>
      <c r="B493" s="1"/>
      <c r="C493" s="1"/>
    </row>
    <row r="494" spans="1:3" ht="18" customHeight="1">
      <c r="A494" s="1"/>
      <c r="B494" s="1"/>
      <c r="C494" s="1"/>
    </row>
    <row r="495" spans="1:3" ht="18" customHeight="1">
      <c r="A495" s="1"/>
      <c r="B495" s="1"/>
      <c r="C495" s="1"/>
    </row>
    <row r="496" spans="1:3" ht="18" customHeight="1">
      <c r="A496" s="1"/>
      <c r="B496" s="1"/>
      <c r="C496" s="1"/>
    </row>
    <row r="497" spans="1:3" ht="18" customHeight="1">
      <c r="A497" s="1"/>
      <c r="B497" s="1"/>
      <c r="C497" s="1"/>
    </row>
    <row r="498" spans="1:3" ht="18" customHeight="1">
      <c r="A498" s="1"/>
      <c r="B498" s="1"/>
      <c r="C498" s="1"/>
    </row>
    <row r="499" spans="1:3" ht="18" customHeight="1">
      <c r="A499" s="1"/>
      <c r="B499" s="1"/>
      <c r="C499" s="1"/>
    </row>
    <row r="500" spans="1:3" ht="18" customHeight="1">
      <c r="A500" s="1"/>
      <c r="B500" s="1"/>
      <c r="C500" s="1"/>
    </row>
    <row r="501" spans="1:3" ht="18" customHeight="1">
      <c r="A501" s="1"/>
      <c r="B501" s="1"/>
      <c r="C501" s="1"/>
    </row>
    <row r="502" spans="1:3" ht="18" customHeight="1">
      <c r="A502" s="1"/>
      <c r="B502" s="1"/>
      <c r="C502" s="1"/>
    </row>
    <row r="503" spans="1:3" ht="18" customHeight="1">
      <c r="A503" s="1"/>
      <c r="B503" s="1"/>
      <c r="C503" s="1"/>
    </row>
    <row r="504" spans="1:3" ht="18" customHeight="1">
      <c r="A504" s="1"/>
      <c r="B504" s="1"/>
      <c r="C504" s="1"/>
    </row>
    <row r="505" spans="1:3" ht="18" customHeight="1">
      <c r="A505" s="1"/>
      <c r="B505" s="1"/>
      <c r="C505" s="1"/>
    </row>
    <row r="506" spans="1:3" ht="18" customHeight="1">
      <c r="A506" s="1"/>
      <c r="B506" s="1"/>
      <c r="C506" s="1"/>
    </row>
    <row r="507" spans="1:3" ht="18" customHeight="1">
      <c r="A507" s="1"/>
      <c r="B507" s="1"/>
      <c r="C507" s="1"/>
    </row>
    <row r="508" spans="1:3" ht="18" customHeight="1">
      <c r="A508" s="1"/>
      <c r="B508" s="1"/>
      <c r="C508" s="1"/>
    </row>
    <row r="509" spans="1:3" ht="18" customHeight="1">
      <c r="A509" s="1"/>
      <c r="B509" s="1"/>
      <c r="C509" s="1"/>
    </row>
    <row r="510" spans="1:3" ht="18" customHeight="1">
      <c r="A510" s="1"/>
      <c r="B510" s="1"/>
      <c r="C510" s="1"/>
    </row>
    <row r="511" spans="1:3" ht="18" customHeight="1">
      <c r="A511" s="1"/>
      <c r="B511" s="1"/>
      <c r="C511" s="1"/>
    </row>
    <row r="512" spans="1:3" ht="18" customHeight="1">
      <c r="A512" s="1"/>
      <c r="B512" s="1"/>
      <c r="C512" s="1"/>
    </row>
    <row r="513" spans="1:3" ht="18" customHeight="1">
      <c r="A513" s="1"/>
      <c r="B513" s="1"/>
      <c r="C513" s="1"/>
    </row>
    <row r="514" spans="1:3" ht="18" customHeight="1">
      <c r="A514" s="1"/>
      <c r="B514" s="1"/>
      <c r="C514" s="1"/>
    </row>
    <row r="515" spans="1:3" ht="18" customHeight="1">
      <c r="A515" s="1"/>
      <c r="B515" s="1"/>
      <c r="C515" s="1"/>
    </row>
    <row r="516" spans="1:3" ht="18" customHeight="1">
      <c r="A516" s="1"/>
      <c r="B516" s="1"/>
      <c r="C516" s="1"/>
    </row>
    <row r="517" spans="1:3" ht="18" customHeight="1">
      <c r="A517" s="1"/>
      <c r="B517" s="1"/>
      <c r="C517" s="1"/>
    </row>
    <row r="518" spans="1:3" ht="18" customHeight="1">
      <c r="A518" s="1"/>
      <c r="B518" s="1"/>
      <c r="C518" s="1"/>
    </row>
    <row r="519" spans="1:3" ht="18" customHeight="1">
      <c r="A519" s="1"/>
      <c r="B519" s="1"/>
      <c r="C519" s="1"/>
    </row>
    <row r="520" spans="1:3" ht="18" customHeight="1">
      <c r="A520" s="1"/>
      <c r="B520" s="1"/>
      <c r="C520" s="1"/>
    </row>
  </sheetData>
  <mergeCells count="1">
    <mergeCell ref="C6:D6"/>
  </mergeCells>
  <pageMargins left="0.31496062992125984" right="0.35433070866141736" top="0.11811023622047245" bottom="0.11811023622047245" header="0.11811023622047245" footer="0.11811023622047245"/>
  <pageSetup paperSize="5" scale="85" orientation="portrait" horizontalDpi="12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S392"/>
  <sheetViews>
    <sheetView tabSelected="1" workbookViewId="0">
      <pane xSplit="2" ySplit="5" topLeftCell="I74" activePane="bottomRight" state="frozen"/>
      <selection pane="topRight" activeCell="C1" sqref="C1"/>
      <selection pane="bottomLeft" activeCell="A6" sqref="A6"/>
      <selection pane="bottomRight" activeCell="K88" sqref="K88"/>
    </sheetView>
  </sheetViews>
  <sheetFormatPr defaultRowHeight="15"/>
  <cols>
    <col min="1" max="1" width="11" customWidth="1"/>
    <col min="2" max="2" width="37.28515625" customWidth="1"/>
    <col min="3" max="3" width="9.7109375" customWidth="1"/>
    <col min="4" max="4" width="31.42578125" customWidth="1"/>
    <col min="5" max="5" width="7" customWidth="1"/>
    <col min="6" max="6" width="12" customWidth="1"/>
    <col min="7" max="7" width="18.140625" customWidth="1"/>
    <col min="8" max="10" width="17.85546875" customWidth="1"/>
    <col min="11" max="11" width="18.42578125" customWidth="1"/>
    <col min="12" max="12" width="19.5703125" customWidth="1"/>
  </cols>
  <sheetData>
    <row r="1" spans="1:19" ht="20.100000000000001" customHeight="1">
      <c r="A1" s="70" t="s">
        <v>649</v>
      </c>
      <c r="B1" s="70"/>
      <c r="C1" s="70"/>
      <c r="D1" s="71"/>
      <c r="E1" s="71"/>
      <c r="F1" s="71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</row>
    <row r="2" spans="1:19" ht="20.100000000000001" customHeight="1">
      <c r="A2" s="72"/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13"/>
      <c r="N2" s="13"/>
      <c r="O2" s="13"/>
      <c r="P2" s="13"/>
      <c r="Q2" s="13"/>
      <c r="R2" s="13"/>
      <c r="S2" s="13"/>
    </row>
    <row r="3" spans="1:19" ht="20.100000000000001" customHeight="1">
      <c r="A3" s="73" t="s">
        <v>147</v>
      </c>
      <c r="B3" s="73" t="s">
        <v>144</v>
      </c>
      <c r="C3" s="73" t="s">
        <v>27</v>
      </c>
      <c r="D3" s="73" t="s">
        <v>13</v>
      </c>
      <c r="E3" s="117" t="s">
        <v>145</v>
      </c>
      <c r="F3" s="112"/>
      <c r="G3" s="113"/>
      <c r="H3" s="112" t="s">
        <v>324</v>
      </c>
      <c r="I3" s="112"/>
      <c r="J3" s="112"/>
      <c r="K3" s="113"/>
      <c r="L3" s="73" t="s">
        <v>146</v>
      </c>
      <c r="M3" s="13"/>
      <c r="N3" s="13"/>
      <c r="O3" s="13"/>
      <c r="P3" s="13"/>
      <c r="Q3" s="13"/>
      <c r="R3" s="13"/>
      <c r="S3" s="13"/>
    </row>
    <row r="4" spans="1:19" ht="20.100000000000001" customHeight="1">
      <c r="A4" s="81"/>
      <c r="B4" s="81"/>
      <c r="C4" s="81"/>
      <c r="D4" s="81"/>
      <c r="E4" s="77" t="s">
        <v>148</v>
      </c>
      <c r="F4" s="117" t="s">
        <v>9</v>
      </c>
      <c r="G4" s="113"/>
      <c r="H4" s="83" t="s">
        <v>241</v>
      </c>
      <c r="I4" s="83" t="s">
        <v>278</v>
      </c>
      <c r="J4" s="83" t="s">
        <v>322</v>
      </c>
      <c r="K4" s="83" t="s">
        <v>440</v>
      </c>
      <c r="L4" s="82"/>
      <c r="M4" s="13"/>
      <c r="N4" s="13"/>
      <c r="O4" s="13"/>
      <c r="P4" s="13"/>
      <c r="Q4" s="13"/>
      <c r="R4" s="13"/>
      <c r="S4" s="13"/>
    </row>
    <row r="5" spans="1:19" ht="20.100000000000001" customHeight="1">
      <c r="A5" s="77"/>
      <c r="B5" s="69"/>
      <c r="C5" s="69"/>
      <c r="D5" s="69"/>
      <c r="E5" s="77"/>
      <c r="F5" s="77" t="s">
        <v>150</v>
      </c>
      <c r="G5" s="77" t="s">
        <v>151</v>
      </c>
      <c r="H5" s="74"/>
      <c r="I5" s="74"/>
      <c r="J5" s="74"/>
      <c r="K5" s="74"/>
      <c r="L5" s="69"/>
      <c r="M5" s="13"/>
      <c r="N5" s="13"/>
      <c r="O5" s="13"/>
      <c r="P5" s="13"/>
      <c r="Q5" s="13"/>
      <c r="R5" s="13"/>
      <c r="S5" s="13"/>
    </row>
    <row r="6" spans="1:19" ht="5.0999999999999996" customHeight="1">
      <c r="A6" s="12"/>
      <c r="B6" s="12"/>
      <c r="C6" s="12"/>
      <c r="D6" s="12"/>
      <c r="E6" s="12"/>
      <c r="F6" s="12"/>
      <c r="G6" s="12"/>
      <c r="H6" s="75"/>
      <c r="I6" s="75"/>
      <c r="J6" s="75"/>
      <c r="K6" s="75"/>
      <c r="L6" s="12"/>
      <c r="M6" s="13"/>
      <c r="N6" s="13"/>
      <c r="O6" s="13"/>
      <c r="P6" s="13"/>
      <c r="Q6" s="13"/>
      <c r="R6" s="13"/>
      <c r="S6" s="13"/>
    </row>
    <row r="7" spans="1:19" ht="20.100000000000001" customHeight="1">
      <c r="A7" s="76" t="s">
        <v>245</v>
      </c>
      <c r="B7" s="46"/>
      <c r="C7" s="45"/>
      <c r="D7" s="45"/>
      <c r="E7" s="88"/>
      <c r="F7" s="54"/>
      <c r="G7" s="54"/>
      <c r="H7" s="85"/>
      <c r="I7" s="85"/>
      <c r="J7" s="85"/>
      <c r="K7" s="85"/>
      <c r="L7" s="54"/>
      <c r="M7" s="13"/>
      <c r="N7" s="13"/>
      <c r="O7" s="13"/>
      <c r="P7" s="13"/>
      <c r="Q7" s="13"/>
      <c r="R7" s="13"/>
      <c r="S7" s="13"/>
    </row>
    <row r="8" spans="1:19" ht="20.100000000000001" customHeight="1">
      <c r="A8" s="46">
        <v>1</v>
      </c>
      <c r="B8" s="46" t="s">
        <v>48</v>
      </c>
      <c r="C8" s="45" t="s">
        <v>260</v>
      </c>
      <c r="D8" s="45" t="s">
        <v>262</v>
      </c>
      <c r="E8" s="88" t="s">
        <v>538</v>
      </c>
      <c r="F8" s="54"/>
      <c r="G8" s="54">
        <f>-24634600+2463460</f>
        <v>-22171140</v>
      </c>
      <c r="H8" s="85">
        <v>24634600</v>
      </c>
      <c r="I8" s="85"/>
      <c r="J8" s="85"/>
      <c r="K8" s="85"/>
      <c r="L8" s="54">
        <f t="shared" ref="L8" si="0">SUM(G8:K8)</f>
        <v>2463460</v>
      </c>
      <c r="M8" s="13"/>
      <c r="N8" s="13"/>
      <c r="O8" s="13"/>
      <c r="P8" s="13"/>
      <c r="Q8" s="13"/>
      <c r="R8" s="13"/>
      <c r="S8" s="13"/>
    </row>
    <row r="9" spans="1:19" ht="20.100000000000001" customHeight="1">
      <c r="A9" s="46"/>
      <c r="B9" s="80" t="s">
        <v>246</v>
      </c>
      <c r="C9" s="45"/>
      <c r="D9" s="45"/>
      <c r="E9" s="88"/>
      <c r="F9" s="94">
        <f t="shared" ref="F9:L9" si="1">SUM(F8:F8)</f>
        <v>0</v>
      </c>
      <c r="G9" s="94">
        <f t="shared" si="1"/>
        <v>-22171140</v>
      </c>
      <c r="H9" s="94">
        <f t="shared" si="1"/>
        <v>24634600</v>
      </c>
      <c r="I9" s="94">
        <f t="shared" si="1"/>
        <v>0</v>
      </c>
      <c r="J9" s="94">
        <f t="shared" ref="J9" si="2">SUM(J8:J8)</f>
        <v>0</v>
      </c>
      <c r="K9" s="94">
        <f t="shared" si="1"/>
        <v>0</v>
      </c>
      <c r="L9" s="94">
        <f t="shared" si="1"/>
        <v>2463460</v>
      </c>
      <c r="M9" s="13"/>
      <c r="N9" s="13"/>
      <c r="O9" s="13"/>
      <c r="P9" s="13"/>
      <c r="Q9" s="13"/>
      <c r="R9" s="13"/>
      <c r="S9" s="13"/>
    </row>
    <row r="10" spans="1:19" ht="20.100000000000001" customHeight="1">
      <c r="A10" s="76"/>
      <c r="B10" s="46"/>
      <c r="C10" s="45"/>
      <c r="D10" s="45"/>
      <c r="E10" s="88"/>
      <c r="F10" s="95"/>
      <c r="G10" s="54"/>
      <c r="H10" s="85"/>
      <c r="I10" s="85"/>
      <c r="J10" s="85"/>
      <c r="K10" s="85"/>
      <c r="L10" s="54"/>
      <c r="M10" s="13"/>
      <c r="N10" s="13"/>
      <c r="O10" s="13"/>
      <c r="P10" s="13"/>
      <c r="Q10" s="13"/>
      <c r="R10" s="13"/>
      <c r="S10" s="13"/>
    </row>
    <row r="11" spans="1:19" ht="20.100000000000001" customHeight="1">
      <c r="A11" s="76" t="s">
        <v>292</v>
      </c>
      <c r="B11" s="46"/>
      <c r="C11" s="45"/>
      <c r="D11" s="45"/>
      <c r="E11" s="88"/>
      <c r="F11" s="95"/>
      <c r="G11" s="54"/>
      <c r="H11" s="85"/>
      <c r="I11" s="85"/>
      <c r="J11" s="85"/>
      <c r="K11" s="85"/>
      <c r="L11" s="54"/>
      <c r="M11" s="13"/>
      <c r="N11" s="13"/>
      <c r="O11" s="13"/>
      <c r="P11" s="13"/>
      <c r="Q11" s="13"/>
      <c r="R11" s="13"/>
      <c r="S11" s="13"/>
    </row>
    <row r="12" spans="1:19" ht="20.100000000000001" customHeight="1">
      <c r="A12" s="46">
        <v>1</v>
      </c>
      <c r="B12" s="46" t="s">
        <v>48</v>
      </c>
      <c r="C12" s="45" t="s">
        <v>289</v>
      </c>
      <c r="D12" s="45" t="s">
        <v>293</v>
      </c>
      <c r="E12" s="88" t="s">
        <v>538</v>
      </c>
      <c r="F12" s="95"/>
      <c r="G12" s="54">
        <f>-73876050+7387605</f>
        <v>-66488445</v>
      </c>
      <c r="H12" s="85"/>
      <c r="I12" s="85">
        <v>73876050</v>
      </c>
      <c r="J12" s="85"/>
      <c r="K12" s="85"/>
      <c r="L12" s="54">
        <f t="shared" ref="L12:L15" si="3">SUM(G12:K12)</f>
        <v>7387605</v>
      </c>
      <c r="M12" s="13"/>
      <c r="N12" s="13"/>
      <c r="O12" s="13"/>
      <c r="P12" s="13"/>
      <c r="Q12" s="13"/>
      <c r="R12" s="13"/>
      <c r="S12" s="13"/>
    </row>
    <row r="13" spans="1:19" ht="20.100000000000001" customHeight="1">
      <c r="A13" s="46">
        <f t="shared" ref="A13:A15" si="4">+A12+1</f>
        <v>2</v>
      </c>
      <c r="B13" s="46" t="s">
        <v>48</v>
      </c>
      <c r="C13" s="45" t="s">
        <v>287</v>
      </c>
      <c r="D13" s="45" t="s">
        <v>293</v>
      </c>
      <c r="E13" s="88" t="s">
        <v>538</v>
      </c>
      <c r="F13" s="95"/>
      <c r="G13" s="54">
        <f t="shared" ref="G13:G14" si="5">-73876050+7387605</f>
        <v>-66488445</v>
      </c>
      <c r="H13" s="85"/>
      <c r="I13" s="85">
        <v>73876050</v>
      </c>
      <c r="J13" s="85"/>
      <c r="K13" s="85"/>
      <c r="L13" s="54">
        <f t="shared" si="3"/>
        <v>7387605</v>
      </c>
      <c r="M13" s="13"/>
      <c r="N13" s="13"/>
      <c r="O13" s="13"/>
      <c r="P13" s="13"/>
      <c r="Q13" s="13"/>
      <c r="R13" s="13"/>
      <c r="S13" s="13"/>
    </row>
    <row r="14" spans="1:19" ht="20.100000000000001" customHeight="1">
      <c r="A14" s="46">
        <f t="shared" si="4"/>
        <v>3</v>
      </c>
      <c r="B14" s="46" t="s">
        <v>48</v>
      </c>
      <c r="C14" s="45" t="s">
        <v>284</v>
      </c>
      <c r="D14" s="45" t="s">
        <v>293</v>
      </c>
      <c r="E14" s="88" t="s">
        <v>538</v>
      </c>
      <c r="F14" s="95"/>
      <c r="G14" s="54">
        <f t="shared" si="5"/>
        <v>-66488445</v>
      </c>
      <c r="H14" s="85"/>
      <c r="I14" s="85">
        <v>73876050</v>
      </c>
      <c r="J14" s="85"/>
      <c r="K14" s="85"/>
      <c r="L14" s="54">
        <f t="shared" si="3"/>
        <v>7387605</v>
      </c>
      <c r="M14" s="13"/>
      <c r="N14" s="13"/>
      <c r="O14" s="13"/>
      <c r="P14" s="13"/>
      <c r="Q14" s="13"/>
      <c r="R14" s="13"/>
      <c r="S14" s="13"/>
    </row>
    <row r="15" spans="1:19" ht="20.100000000000001" customHeight="1">
      <c r="A15" s="46">
        <f t="shared" si="4"/>
        <v>4</v>
      </c>
      <c r="B15" s="46" t="s">
        <v>48</v>
      </c>
      <c r="C15" s="45" t="s">
        <v>313</v>
      </c>
      <c r="D15" s="45" t="s">
        <v>320</v>
      </c>
      <c r="E15" s="88"/>
      <c r="F15" s="95"/>
      <c r="G15" s="54"/>
      <c r="H15" s="85"/>
      <c r="I15" s="85">
        <v>73803900</v>
      </c>
      <c r="J15" s="85"/>
      <c r="K15" s="85"/>
      <c r="L15" s="54">
        <f t="shared" si="3"/>
        <v>73803900</v>
      </c>
      <c r="M15" s="13"/>
      <c r="N15" s="13"/>
      <c r="O15" s="13"/>
      <c r="P15" s="13"/>
      <c r="Q15" s="13"/>
      <c r="R15" s="13"/>
      <c r="S15" s="13"/>
    </row>
    <row r="16" spans="1:19" ht="20.100000000000001" customHeight="1">
      <c r="A16" s="46"/>
      <c r="B16" s="80" t="s">
        <v>294</v>
      </c>
      <c r="C16" s="45"/>
      <c r="D16" s="45"/>
      <c r="E16" s="88"/>
      <c r="F16" s="98">
        <f>SUM(F12:F15)</f>
        <v>0</v>
      </c>
      <c r="G16" s="94">
        <f>SUM(G12:G15)</f>
        <v>-199465335</v>
      </c>
      <c r="H16" s="94">
        <f>SUM(H12:H15)</f>
        <v>0</v>
      </c>
      <c r="I16" s="94">
        <f>SUM(I12:I15)</f>
        <v>295432050</v>
      </c>
      <c r="J16" s="94">
        <f>SUM(J12:J15)</f>
        <v>0</v>
      </c>
      <c r="K16" s="94">
        <f>SUM(K12:K15)</f>
        <v>0</v>
      </c>
      <c r="L16" s="94">
        <f>SUM(L12:L15)</f>
        <v>95966715</v>
      </c>
      <c r="M16" s="13"/>
      <c r="N16" s="13"/>
      <c r="O16" s="13"/>
      <c r="P16" s="13"/>
      <c r="Q16" s="13"/>
      <c r="R16" s="13"/>
      <c r="S16" s="13"/>
    </row>
    <row r="17" spans="1:19" ht="20.100000000000001" customHeight="1">
      <c r="A17" s="46"/>
      <c r="B17" s="46"/>
      <c r="C17" s="45"/>
      <c r="D17" s="45"/>
      <c r="E17" s="88"/>
      <c r="F17" s="95"/>
      <c r="G17" s="54"/>
      <c r="H17" s="85"/>
      <c r="I17" s="85"/>
      <c r="J17" s="85"/>
      <c r="K17" s="85"/>
      <c r="L17" s="54"/>
      <c r="M17" s="13"/>
      <c r="N17" s="13"/>
      <c r="O17" s="13"/>
      <c r="P17" s="13"/>
      <c r="Q17" s="13"/>
      <c r="R17" s="13"/>
      <c r="S17" s="13"/>
    </row>
    <row r="18" spans="1:19" ht="20.100000000000001" customHeight="1">
      <c r="A18" s="76" t="s">
        <v>323</v>
      </c>
      <c r="B18" s="46"/>
      <c r="C18" s="45"/>
      <c r="D18" s="45"/>
      <c r="E18" s="88"/>
      <c r="F18" s="95"/>
      <c r="G18" s="54"/>
      <c r="H18" s="85"/>
      <c r="I18" s="85"/>
      <c r="J18" s="85"/>
      <c r="K18" s="85"/>
      <c r="L18" s="54"/>
      <c r="M18" s="13"/>
      <c r="N18" s="13"/>
      <c r="O18" s="13"/>
      <c r="P18" s="13"/>
      <c r="Q18" s="13"/>
      <c r="R18" s="13"/>
      <c r="S18" s="13"/>
    </row>
    <row r="19" spans="1:19" ht="20.100000000000001" customHeight="1">
      <c r="A19" s="46">
        <v>1</v>
      </c>
      <c r="B19" s="46" t="s">
        <v>39</v>
      </c>
      <c r="C19" s="45" t="s">
        <v>325</v>
      </c>
      <c r="D19" s="45" t="s">
        <v>326</v>
      </c>
      <c r="E19" s="88" t="s">
        <v>600</v>
      </c>
      <c r="F19" s="95"/>
      <c r="G19" s="54">
        <v>-19282100</v>
      </c>
      <c r="H19" s="85"/>
      <c r="I19" s="85"/>
      <c r="J19" s="85">
        <f>19282100+4000000</f>
        <v>23282100</v>
      </c>
      <c r="K19" s="85"/>
      <c r="L19" s="54">
        <f t="shared" ref="L19:L29" si="6">SUM(G19:K19)</f>
        <v>4000000</v>
      </c>
      <c r="M19" s="13"/>
      <c r="N19" s="13"/>
      <c r="O19" s="13"/>
      <c r="P19" s="13"/>
      <c r="Q19" s="13"/>
      <c r="R19" s="13"/>
      <c r="S19" s="13"/>
    </row>
    <row r="20" spans="1:19" ht="20.100000000000001" customHeight="1">
      <c r="A20" s="46">
        <f>+A19+1</f>
        <v>2</v>
      </c>
      <c r="B20" s="46" t="s">
        <v>39</v>
      </c>
      <c r="C20" s="45" t="s">
        <v>377</v>
      </c>
      <c r="D20" s="45" t="s">
        <v>383</v>
      </c>
      <c r="E20" s="88"/>
      <c r="F20" s="95"/>
      <c r="G20" s="54"/>
      <c r="H20" s="85"/>
      <c r="I20" s="85"/>
      <c r="J20" s="85">
        <v>9651925</v>
      </c>
      <c r="K20" s="85"/>
      <c r="L20" s="54">
        <f t="shared" si="6"/>
        <v>9651925</v>
      </c>
      <c r="M20" s="13"/>
      <c r="N20" s="13"/>
      <c r="O20" s="13"/>
      <c r="P20" s="13"/>
      <c r="Q20" s="13"/>
      <c r="R20" s="13"/>
      <c r="S20" s="13"/>
    </row>
    <row r="21" spans="1:19" ht="20.100000000000001" customHeight="1">
      <c r="A21" s="46">
        <f>+A20+1</f>
        <v>3</v>
      </c>
      <c r="B21" s="46" t="s">
        <v>39</v>
      </c>
      <c r="C21" s="45" t="s">
        <v>321</v>
      </c>
      <c r="D21" s="45" t="s">
        <v>398</v>
      </c>
      <c r="E21" s="88"/>
      <c r="F21" s="95"/>
      <c r="G21" s="54"/>
      <c r="H21" s="85"/>
      <c r="I21" s="85"/>
      <c r="J21" s="85">
        <v>11648875</v>
      </c>
      <c r="K21" s="85"/>
      <c r="L21" s="54">
        <f t="shared" si="6"/>
        <v>11648875</v>
      </c>
      <c r="M21" s="13"/>
      <c r="N21" s="13"/>
      <c r="O21" s="13"/>
      <c r="P21" s="13"/>
      <c r="Q21" s="13"/>
      <c r="R21" s="13"/>
      <c r="S21" s="13"/>
    </row>
    <row r="22" spans="1:19" ht="20.100000000000001" customHeight="1">
      <c r="A22" s="46">
        <f>+A21+1</f>
        <v>4</v>
      </c>
      <c r="B22" s="46" t="s">
        <v>46</v>
      </c>
      <c r="C22" s="45" t="s">
        <v>271</v>
      </c>
      <c r="D22" s="45" t="s">
        <v>382</v>
      </c>
      <c r="E22" s="88"/>
      <c r="F22" s="95"/>
      <c r="G22" s="54"/>
      <c r="H22" s="85"/>
      <c r="I22" s="85"/>
      <c r="J22" s="85">
        <v>10993125</v>
      </c>
      <c r="K22" s="85"/>
      <c r="L22" s="54">
        <f t="shared" si="6"/>
        <v>10993125</v>
      </c>
      <c r="M22" s="13"/>
      <c r="N22" s="13"/>
      <c r="O22" s="13"/>
      <c r="P22" s="13"/>
      <c r="Q22" s="13"/>
      <c r="R22" s="13"/>
      <c r="S22" s="13"/>
    </row>
    <row r="23" spans="1:19" ht="20.100000000000001" customHeight="1">
      <c r="A23" s="46">
        <f t="shared" ref="A23:A29" si="7">+A22+1</f>
        <v>5</v>
      </c>
      <c r="B23" s="46" t="s">
        <v>46</v>
      </c>
      <c r="C23" s="45" t="s">
        <v>270</v>
      </c>
      <c r="D23" s="45" t="s">
        <v>382</v>
      </c>
      <c r="E23" s="88"/>
      <c r="F23" s="95"/>
      <c r="G23" s="54"/>
      <c r="H23" s="85"/>
      <c r="I23" s="85"/>
      <c r="J23" s="85">
        <v>12325625</v>
      </c>
      <c r="K23" s="85"/>
      <c r="L23" s="54">
        <f t="shared" si="6"/>
        <v>12325625</v>
      </c>
      <c r="M23" s="13"/>
      <c r="N23" s="13"/>
      <c r="O23" s="13"/>
      <c r="P23" s="13"/>
      <c r="Q23" s="13"/>
      <c r="R23" s="13"/>
      <c r="S23" s="13"/>
    </row>
    <row r="24" spans="1:19" ht="20.100000000000001" customHeight="1">
      <c r="A24" s="46">
        <f t="shared" si="7"/>
        <v>6</v>
      </c>
      <c r="B24" s="46" t="s">
        <v>48</v>
      </c>
      <c r="C24" s="45" t="s">
        <v>260</v>
      </c>
      <c r="D24" s="45" t="s">
        <v>433</v>
      </c>
      <c r="E24" s="88" t="s">
        <v>539</v>
      </c>
      <c r="F24" s="95"/>
      <c r="G24" s="54">
        <f>-24651250+2465125</f>
        <v>-22186125</v>
      </c>
      <c r="H24" s="85"/>
      <c r="I24" s="85"/>
      <c r="J24" s="85">
        <v>24651250</v>
      </c>
      <c r="K24" s="85"/>
      <c r="L24" s="54">
        <f t="shared" si="6"/>
        <v>2465125</v>
      </c>
      <c r="M24" s="13"/>
      <c r="N24" s="13"/>
      <c r="O24" s="13"/>
      <c r="P24" s="13"/>
      <c r="Q24" s="13"/>
      <c r="R24" s="13"/>
      <c r="S24" s="13"/>
    </row>
    <row r="25" spans="1:19" ht="20.100000000000001" customHeight="1">
      <c r="A25" s="46">
        <f t="shared" si="7"/>
        <v>7</v>
      </c>
      <c r="B25" s="46" t="s">
        <v>48</v>
      </c>
      <c r="C25" s="45" t="s">
        <v>374</v>
      </c>
      <c r="D25" s="45" t="s">
        <v>384</v>
      </c>
      <c r="E25" s="88"/>
      <c r="F25" s="95"/>
      <c r="G25" s="54"/>
      <c r="H25" s="85"/>
      <c r="I25" s="85"/>
      <c r="J25" s="85">
        <v>73953750</v>
      </c>
      <c r="K25" s="85"/>
      <c r="L25" s="54">
        <f t="shared" si="6"/>
        <v>73953750</v>
      </c>
      <c r="M25" s="13"/>
      <c r="N25" s="13"/>
      <c r="O25" s="13"/>
      <c r="P25" s="13"/>
      <c r="Q25" s="13"/>
      <c r="R25" s="13"/>
      <c r="S25" s="13"/>
    </row>
    <row r="26" spans="1:19" ht="20.100000000000001" customHeight="1">
      <c r="A26" s="46">
        <f t="shared" si="7"/>
        <v>8</v>
      </c>
      <c r="B26" s="46" t="s">
        <v>48</v>
      </c>
      <c r="C26" s="45" t="s">
        <v>423</v>
      </c>
      <c r="D26" s="45" t="s">
        <v>424</v>
      </c>
      <c r="E26" s="88"/>
      <c r="F26" s="95"/>
      <c r="G26" s="54"/>
      <c r="H26" s="85"/>
      <c r="I26" s="85"/>
      <c r="J26" s="85">
        <v>73953750</v>
      </c>
      <c r="K26" s="85"/>
      <c r="L26" s="54">
        <f t="shared" si="6"/>
        <v>73953750</v>
      </c>
      <c r="M26" s="13"/>
      <c r="N26" s="13"/>
      <c r="O26" s="13"/>
      <c r="P26" s="13"/>
      <c r="Q26" s="13"/>
      <c r="R26" s="13"/>
      <c r="S26" s="13"/>
    </row>
    <row r="27" spans="1:19" ht="20.100000000000001" customHeight="1">
      <c r="A27" s="46">
        <f t="shared" si="7"/>
        <v>9</v>
      </c>
      <c r="B27" s="46" t="s">
        <v>48</v>
      </c>
      <c r="C27" s="45" t="s">
        <v>431</v>
      </c>
      <c r="D27" s="45" t="s">
        <v>434</v>
      </c>
      <c r="E27" s="88"/>
      <c r="F27" s="95"/>
      <c r="G27" s="54"/>
      <c r="H27" s="85"/>
      <c r="I27" s="85"/>
      <c r="J27" s="85">
        <v>73887150</v>
      </c>
      <c r="K27" s="85"/>
      <c r="L27" s="54">
        <f t="shared" si="6"/>
        <v>73887150</v>
      </c>
      <c r="M27" s="13"/>
      <c r="N27" s="13"/>
      <c r="O27" s="13"/>
      <c r="P27" s="13"/>
      <c r="Q27" s="13"/>
      <c r="R27" s="13"/>
      <c r="S27" s="13"/>
    </row>
    <row r="28" spans="1:19" ht="20.100000000000001" customHeight="1">
      <c r="A28" s="46">
        <f t="shared" si="7"/>
        <v>10</v>
      </c>
      <c r="B28" s="46" t="s">
        <v>53</v>
      </c>
      <c r="C28" s="45" t="s">
        <v>389</v>
      </c>
      <c r="D28" s="45" t="s">
        <v>393</v>
      </c>
      <c r="E28" s="88"/>
      <c r="F28" s="95"/>
      <c r="G28" s="54"/>
      <c r="H28" s="85"/>
      <c r="I28" s="85"/>
      <c r="J28" s="85">
        <f>335487600+4000000</f>
        <v>339487600</v>
      </c>
      <c r="K28" s="85"/>
      <c r="L28" s="54">
        <f t="shared" si="6"/>
        <v>339487600</v>
      </c>
      <c r="M28" s="13"/>
      <c r="N28" s="13"/>
      <c r="O28" s="13"/>
      <c r="P28" s="13"/>
      <c r="Q28" s="13"/>
      <c r="R28" s="13"/>
      <c r="S28" s="13"/>
    </row>
    <row r="29" spans="1:19" ht="20.100000000000001" customHeight="1">
      <c r="A29" s="46">
        <f t="shared" si="7"/>
        <v>11</v>
      </c>
      <c r="B29" s="46" t="s">
        <v>53</v>
      </c>
      <c r="C29" s="45" t="s">
        <v>386</v>
      </c>
      <c r="D29" s="45" t="s">
        <v>394</v>
      </c>
      <c r="E29" s="88"/>
      <c r="F29" s="95"/>
      <c r="G29" s="54"/>
      <c r="H29" s="85"/>
      <c r="I29" s="85"/>
      <c r="J29" s="85">
        <f>335487600+4000000</f>
        <v>339487600</v>
      </c>
      <c r="K29" s="85"/>
      <c r="L29" s="54">
        <f t="shared" si="6"/>
        <v>339487600</v>
      </c>
      <c r="M29" s="13"/>
      <c r="N29" s="13"/>
      <c r="O29" s="13"/>
      <c r="P29" s="13"/>
      <c r="Q29" s="13"/>
      <c r="R29" s="13"/>
      <c r="S29" s="13"/>
    </row>
    <row r="30" spans="1:19" ht="20.100000000000001" customHeight="1">
      <c r="A30" s="46"/>
      <c r="B30" s="80" t="s">
        <v>327</v>
      </c>
      <c r="C30" s="45"/>
      <c r="D30" s="45"/>
      <c r="E30" s="88"/>
      <c r="F30" s="98">
        <f>SUM(F19:F29)</f>
        <v>0</v>
      </c>
      <c r="G30" s="94">
        <f>SUM(G19:G29)</f>
        <v>-41468225</v>
      </c>
      <c r="H30" s="94">
        <f>SUM(H19:H29)</f>
        <v>0</v>
      </c>
      <c r="I30" s="94">
        <f>SUM(I19:I29)</f>
        <v>0</v>
      </c>
      <c r="J30" s="94">
        <f>SUM(J19:J29)</f>
        <v>993322750</v>
      </c>
      <c r="K30" s="94">
        <f>SUM(K19:K29)</f>
        <v>0</v>
      </c>
      <c r="L30" s="94">
        <f>SUM(L19:L29)</f>
        <v>951854525</v>
      </c>
      <c r="M30" s="13"/>
      <c r="N30" s="13"/>
      <c r="O30" s="13"/>
      <c r="P30" s="13"/>
      <c r="Q30" s="13"/>
      <c r="R30" s="13"/>
      <c r="S30" s="13"/>
    </row>
    <row r="31" spans="1:19" ht="20.100000000000001" customHeight="1">
      <c r="A31" s="76"/>
      <c r="B31" s="46"/>
      <c r="C31" s="45"/>
      <c r="D31" s="45"/>
      <c r="E31" s="88"/>
      <c r="F31" s="95"/>
      <c r="G31" s="54"/>
      <c r="H31" s="85"/>
      <c r="I31" s="85"/>
      <c r="J31" s="85"/>
      <c r="K31" s="85"/>
      <c r="L31" s="54"/>
      <c r="M31" s="13"/>
      <c r="N31" s="13"/>
      <c r="O31" s="13"/>
      <c r="P31" s="13"/>
      <c r="Q31" s="13"/>
      <c r="R31" s="13"/>
      <c r="S31" s="13"/>
    </row>
    <row r="32" spans="1:19" ht="20.100000000000001" customHeight="1">
      <c r="A32" s="76" t="s">
        <v>468</v>
      </c>
      <c r="B32" s="46"/>
      <c r="C32" s="45"/>
      <c r="D32" s="45"/>
      <c r="E32" s="88"/>
      <c r="F32" s="95"/>
      <c r="G32" s="54"/>
      <c r="H32" s="85"/>
      <c r="I32" s="85"/>
      <c r="J32" s="85"/>
      <c r="K32" s="85"/>
      <c r="L32" s="54"/>
      <c r="M32" s="13"/>
      <c r="N32" s="13"/>
      <c r="O32" s="13"/>
      <c r="P32" s="13"/>
      <c r="Q32" s="13"/>
      <c r="R32" s="13"/>
      <c r="S32" s="13"/>
    </row>
    <row r="33" spans="1:19" ht="20.100000000000001" customHeight="1">
      <c r="A33" s="46">
        <v>1</v>
      </c>
      <c r="B33" s="46" t="s">
        <v>46</v>
      </c>
      <c r="C33" s="45" t="s">
        <v>256</v>
      </c>
      <c r="D33" s="45" t="s">
        <v>469</v>
      </c>
      <c r="E33" s="88"/>
      <c r="F33" s="95"/>
      <c r="G33" s="54"/>
      <c r="H33" s="85"/>
      <c r="I33" s="85"/>
      <c r="J33" s="85"/>
      <c r="K33" s="85">
        <v>12319150</v>
      </c>
      <c r="L33" s="54">
        <f>SUM(G33:K33)</f>
        <v>12319150</v>
      </c>
      <c r="M33" s="13"/>
      <c r="N33" s="13"/>
      <c r="O33" s="13"/>
      <c r="P33" s="13"/>
      <c r="Q33" s="13"/>
      <c r="R33" s="13"/>
      <c r="S33" s="13"/>
    </row>
    <row r="34" spans="1:19" ht="20.100000000000001" customHeight="1">
      <c r="A34" s="46">
        <f t="shared" ref="A34:A76" si="8">+A33+1</f>
        <v>2</v>
      </c>
      <c r="B34" s="46" t="s">
        <v>46</v>
      </c>
      <c r="C34" s="45" t="s">
        <v>220</v>
      </c>
      <c r="D34" s="45" t="s">
        <v>470</v>
      </c>
      <c r="E34" s="88"/>
      <c r="F34" s="95"/>
      <c r="G34" s="54"/>
      <c r="H34" s="85"/>
      <c r="I34" s="85"/>
      <c r="J34" s="85"/>
      <c r="K34" s="85">
        <v>12319150</v>
      </c>
      <c r="L34" s="54">
        <f>SUM(G34:K34)</f>
        <v>12319150</v>
      </c>
      <c r="M34" s="13"/>
      <c r="N34" s="13"/>
      <c r="O34" s="13"/>
      <c r="P34" s="13"/>
      <c r="Q34" s="13"/>
      <c r="R34" s="13"/>
      <c r="S34" s="13"/>
    </row>
    <row r="35" spans="1:19" ht="20.100000000000001" customHeight="1">
      <c r="A35" s="46">
        <f t="shared" si="8"/>
        <v>3</v>
      </c>
      <c r="B35" s="46" t="s">
        <v>46</v>
      </c>
      <c r="C35" s="45" t="s">
        <v>219</v>
      </c>
      <c r="D35" s="45" t="s">
        <v>470</v>
      </c>
      <c r="E35" s="88"/>
      <c r="F35" s="95"/>
      <c r="G35" s="54"/>
      <c r="H35" s="85"/>
      <c r="I35" s="85"/>
      <c r="J35" s="85"/>
      <c r="K35" s="85">
        <v>12319150</v>
      </c>
      <c r="L35" s="54">
        <f t="shared" ref="L35:L77" si="9">SUM(G35:K35)</f>
        <v>12319150</v>
      </c>
      <c r="M35" s="13"/>
      <c r="N35" s="13"/>
      <c r="O35" s="13"/>
      <c r="P35" s="13"/>
      <c r="Q35" s="13"/>
      <c r="R35" s="13"/>
      <c r="S35" s="13"/>
    </row>
    <row r="36" spans="1:19" ht="20.100000000000001" customHeight="1">
      <c r="A36" s="46">
        <f t="shared" si="8"/>
        <v>4</v>
      </c>
      <c r="B36" s="46" t="s">
        <v>46</v>
      </c>
      <c r="C36" s="45" t="s">
        <v>218</v>
      </c>
      <c r="D36" s="45" t="s">
        <v>470</v>
      </c>
      <c r="E36" s="88"/>
      <c r="F36" s="95"/>
      <c r="G36" s="54"/>
      <c r="H36" s="85"/>
      <c r="I36" s="85"/>
      <c r="J36" s="85"/>
      <c r="K36" s="85">
        <v>12319150</v>
      </c>
      <c r="L36" s="54">
        <f t="shared" si="9"/>
        <v>12319150</v>
      </c>
      <c r="M36" s="13"/>
      <c r="N36" s="13"/>
      <c r="O36" s="13"/>
      <c r="P36" s="13"/>
      <c r="Q36" s="13"/>
      <c r="R36" s="13"/>
      <c r="S36" s="13"/>
    </row>
    <row r="37" spans="1:19" ht="20.100000000000001" customHeight="1">
      <c r="A37" s="46">
        <f t="shared" si="8"/>
        <v>5</v>
      </c>
      <c r="B37" s="46" t="s">
        <v>46</v>
      </c>
      <c r="C37" s="45" t="s">
        <v>217</v>
      </c>
      <c r="D37" s="45" t="s">
        <v>470</v>
      </c>
      <c r="E37" s="88"/>
      <c r="F37" s="95"/>
      <c r="G37" s="54"/>
      <c r="H37" s="85"/>
      <c r="I37" s="85"/>
      <c r="J37" s="85"/>
      <c r="K37" s="85">
        <v>12319150</v>
      </c>
      <c r="L37" s="54">
        <f t="shared" si="9"/>
        <v>12319150</v>
      </c>
      <c r="M37" s="13"/>
      <c r="N37" s="13"/>
      <c r="O37" s="13"/>
      <c r="P37" s="13"/>
      <c r="Q37" s="13"/>
      <c r="R37" s="13"/>
      <c r="S37" s="13"/>
    </row>
    <row r="38" spans="1:19" ht="20.100000000000001" customHeight="1">
      <c r="A38" s="46">
        <f t="shared" si="8"/>
        <v>6</v>
      </c>
      <c r="B38" s="46" t="s">
        <v>46</v>
      </c>
      <c r="C38" s="45" t="s">
        <v>243</v>
      </c>
      <c r="D38" s="45" t="s">
        <v>471</v>
      </c>
      <c r="E38" s="88"/>
      <c r="F38" s="95"/>
      <c r="G38" s="54"/>
      <c r="H38" s="85"/>
      <c r="I38" s="85"/>
      <c r="J38" s="85"/>
      <c r="K38" s="85">
        <v>12319150</v>
      </c>
      <c r="L38" s="54">
        <f t="shared" si="9"/>
        <v>12319150</v>
      </c>
      <c r="M38" s="13"/>
      <c r="N38" s="13"/>
      <c r="O38" s="13"/>
      <c r="P38" s="13"/>
      <c r="Q38" s="13"/>
      <c r="R38" s="13"/>
      <c r="S38" s="13"/>
    </row>
    <row r="39" spans="1:19" ht="20.100000000000001" customHeight="1">
      <c r="A39" s="46">
        <f t="shared" si="8"/>
        <v>7</v>
      </c>
      <c r="B39" s="46" t="s">
        <v>46</v>
      </c>
      <c r="C39" s="45" t="s">
        <v>295</v>
      </c>
      <c r="D39" s="45" t="s">
        <v>472</v>
      </c>
      <c r="E39" s="88"/>
      <c r="F39" s="95"/>
      <c r="G39" s="54"/>
      <c r="H39" s="85"/>
      <c r="I39" s="85"/>
      <c r="J39" s="85"/>
      <c r="K39" s="85">
        <v>6159575</v>
      </c>
      <c r="L39" s="54">
        <f t="shared" si="9"/>
        <v>6159575</v>
      </c>
      <c r="M39" s="13"/>
      <c r="N39" s="13"/>
      <c r="O39" s="13"/>
      <c r="P39" s="13"/>
      <c r="Q39" s="13"/>
      <c r="R39" s="13"/>
      <c r="S39" s="13"/>
    </row>
    <row r="40" spans="1:19" ht="20.100000000000001" customHeight="1">
      <c r="A40" s="46">
        <f t="shared" si="8"/>
        <v>8</v>
      </c>
      <c r="B40" s="46" t="s">
        <v>46</v>
      </c>
      <c r="C40" s="45" t="s">
        <v>242</v>
      </c>
      <c r="D40" s="45" t="s">
        <v>473</v>
      </c>
      <c r="E40" s="88"/>
      <c r="F40" s="95"/>
      <c r="G40" s="54"/>
      <c r="H40" s="85"/>
      <c r="I40" s="85"/>
      <c r="J40" s="85"/>
      <c r="K40" s="85">
        <v>12319150</v>
      </c>
      <c r="L40" s="54">
        <f t="shared" si="9"/>
        <v>12319150</v>
      </c>
      <c r="M40" s="13"/>
      <c r="N40" s="13"/>
      <c r="O40" s="13"/>
      <c r="P40" s="13"/>
      <c r="Q40" s="13"/>
      <c r="R40" s="13"/>
      <c r="S40" s="13"/>
    </row>
    <row r="41" spans="1:19" ht="20.100000000000001" customHeight="1">
      <c r="A41" s="46">
        <f t="shared" si="8"/>
        <v>9</v>
      </c>
      <c r="B41" s="46" t="s">
        <v>46</v>
      </c>
      <c r="C41" s="45" t="s">
        <v>201</v>
      </c>
      <c r="D41" s="45" t="s">
        <v>534</v>
      </c>
      <c r="E41" s="88"/>
      <c r="F41" s="95"/>
      <c r="G41" s="54"/>
      <c r="H41" s="85"/>
      <c r="I41" s="85"/>
      <c r="J41" s="85"/>
      <c r="K41" s="85">
        <v>10987350</v>
      </c>
      <c r="L41" s="54">
        <f t="shared" si="9"/>
        <v>10987350</v>
      </c>
      <c r="M41" s="13"/>
      <c r="N41" s="13"/>
      <c r="O41" s="13"/>
      <c r="P41" s="13"/>
      <c r="Q41" s="13"/>
      <c r="R41" s="13"/>
      <c r="S41" s="13"/>
    </row>
    <row r="42" spans="1:19" ht="20.100000000000001" customHeight="1">
      <c r="A42" s="46">
        <f t="shared" si="8"/>
        <v>10</v>
      </c>
      <c r="B42" s="46" t="s">
        <v>46</v>
      </c>
      <c r="C42" s="45" t="s">
        <v>175</v>
      </c>
      <c r="D42" s="45" t="s">
        <v>535</v>
      </c>
      <c r="E42" s="88"/>
      <c r="F42" s="95"/>
      <c r="G42" s="54"/>
      <c r="H42" s="85"/>
      <c r="I42" s="85"/>
      <c r="J42" s="85"/>
      <c r="K42" s="85">
        <v>12319150</v>
      </c>
      <c r="L42" s="54">
        <f t="shared" si="9"/>
        <v>12319150</v>
      </c>
      <c r="M42" s="13"/>
      <c r="N42" s="13"/>
      <c r="O42" s="13"/>
      <c r="P42" s="13"/>
      <c r="Q42" s="13"/>
      <c r="R42" s="13"/>
      <c r="S42" s="13"/>
    </row>
    <row r="43" spans="1:19" ht="20.100000000000001" customHeight="1">
      <c r="A43" s="46">
        <f t="shared" si="8"/>
        <v>11</v>
      </c>
      <c r="B43" s="46" t="s">
        <v>46</v>
      </c>
      <c r="C43" s="45" t="s">
        <v>266</v>
      </c>
      <c r="D43" s="45" t="s">
        <v>572</v>
      </c>
      <c r="E43" s="88"/>
      <c r="F43" s="95"/>
      <c r="G43" s="54"/>
      <c r="H43" s="85"/>
      <c r="I43" s="85"/>
      <c r="J43" s="85"/>
      <c r="K43" s="85">
        <v>12319150</v>
      </c>
      <c r="L43" s="54">
        <f t="shared" si="9"/>
        <v>12319150</v>
      </c>
      <c r="M43" s="13"/>
      <c r="N43" s="13"/>
      <c r="O43" s="13"/>
      <c r="P43" s="13"/>
      <c r="Q43" s="13"/>
      <c r="R43" s="13"/>
      <c r="S43" s="13"/>
    </row>
    <row r="44" spans="1:19" ht="20.100000000000001" customHeight="1">
      <c r="A44" s="46">
        <f t="shared" si="8"/>
        <v>12</v>
      </c>
      <c r="B44" s="46" t="s">
        <v>46</v>
      </c>
      <c r="C44" s="45" t="s">
        <v>271</v>
      </c>
      <c r="D44" s="45" t="s">
        <v>593</v>
      </c>
      <c r="E44" s="88"/>
      <c r="F44" s="95"/>
      <c r="G44" s="54"/>
      <c r="H44" s="85"/>
      <c r="I44" s="85"/>
      <c r="J44" s="85"/>
      <c r="K44" s="85">
        <v>10987350</v>
      </c>
      <c r="L44" s="54">
        <f t="shared" si="9"/>
        <v>10987350</v>
      </c>
      <c r="M44" s="13"/>
      <c r="N44" s="13"/>
      <c r="O44" s="13"/>
      <c r="P44" s="13"/>
      <c r="Q44" s="13"/>
      <c r="R44" s="13"/>
      <c r="S44" s="13"/>
    </row>
    <row r="45" spans="1:19" ht="20.100000000000001" customHeight="1">
      <c r="A45" s="46">
        <f t="shared" si="8"/>
        <v>13</v>
      </c>
      <c r="B45" s="46" t="s">
        <v>46</v>
      </c>
      <c r="C45" s="45" t="s">
        <v>270</v>
      </c>
      <c r="D45" s="45" t="s">
        <v>593</v>
      </c>
      <c r="E45" s="88"/>
      <c r="F45" s="95"/>
      <c r="G45" s="54"/>
      <c r="H45" s="85"/>
      <c r="I45" s="85"/>
      <c r="J45" s="85"/>
      <c r="K45" s="85">
        <v>12319150</v>
      </c>
      <c r="L45" s="54">
        <f t="shared" si="9"/>
        <v>12319150</v>
      </c>
      <c r="M45" s="13"/>
      <c r="N45" s="13"/>
      <c r="O45" s="13"/>
      <c r="P45" s="13"/>
      <c r="Q45" s="13"/>
      <c r="R45" s="13"/>
      <c r="S45" s="13"/>
    </row>
    <row r="46" spans="1:19" ht="20.100000000000001" customHeight="1">
      <c r="A46" s="46">
        <f t="shared" si="8"/>
        <v>14</v>
      </c>
      <c r="B46" s="46" t="s">
        <v>35</v>
      </c>
      <c r="C46" s="45" t="s">
        <v>79</v>
      </c>
      <c r="D46" s="45" t="s">
        <v>473</v>
      </c>
      <c r="E46" s="88"/>
      <c r="F46" s="95"/>
      <c r="G46" s="54"/>
      <c r="H46" s="85"/>
      <c r="I46" s="85"/>
      <c r="J46" s="85"/>
      <c r="K46" s="85">
        <v>12985050</v>
      </c>
      <c r="L46" s="54">
        <f t="shared" si="9"/>
        <v>12985050</v>
      </c>
      <c r="M46" s="13"/>
      <c r="N46" s="13"/>
      <c r="O46" s="13"/>
      <c r="P46" s="13"/>
      <c r="Q46" s="13"/>
      <c r="R46" s="13"/>
      <c r="S46" s="13"/>
    </row>
    <row r="47" spans="1:19" ht="20.100000000000001" customHeight="1">
      <c r="A47" s="46">
        <f t="shared" si="8"/>
        <v>15</v>
      </c>
      <c r="B47" s="46" t="s">
        <v>35</v>
      </c>
      <c r="C47" s="45" t="s">
        <v>303</v>
      </c>
      <c r="D47" s="45" t="s">
        <v>518</v>
      </c>
      <c r="E47" s="88"/>
      <c r="F47" s="95"/>
      <c r="G47" s="54"/>
      <c r="H47" s="85"/>
      <c r="I47" s="85"/>
      <c r="J47" s="85"/>
      <c r="K47" s="85">
        <v>13983900</v>
      </c>
      <c r="L47" s="54">
        <f t="shared" si="9"/>
        <v>13983900</v>
      </c>
      <c r="M47" s="13"/>
      <c r="N47" s="13"/>
      <c r="O47" s="13"/>
      <c r="P47" s="13"/>
      <c r="Q47" s="13"/>
      <c r="R47" s="13"/>
      <c r="S47" s="13"/>
    </row>
    <row r="48" spans="1:19" ht="20.100000000000001" customHeight="1">
      <c r="A48" s="46">
        <f>+A47+1</f>
        <v>16</v>
      </c>
      <c r="B48" s="46" t="s">
        <v>41</v>
      </c>
      <c r="C48" s="45" t="s">
        <v>501</v>
      </c>
      <c r="D48" s="45" t="s">
        <v>503</v>
      </c>
      <c r="E48" s="88"/>
      <c r="F48" s="95"/>
      <c r="G48" s="54"/>
      <c r="H48" s="85"/>
      <c r="I48" s="85"/>
      <c r="J48" s="85"/>
      <c r="K48" s="85">
        <v>27957300</v>
      </c>
      <c r="L48" s="54">
        <f t="shared" si="9"/>
        <v>27957300</v>
      </c>
      <c r="M48" s="13"/>
      <c r="N48" s="13"/>
      <c r="O48" s="13"/>
      <c r="P48" s="13"/>
      <c r="Q48" s="13"/>
      <c r="R48" s="13"/>
      <c r="S48" s="13"/>
    </row>
    <row r="49" spans="1:19" ht="20.100000000000001" customHeight="1">
      <c r="A49" s="46">
        <f t="shared" si="8"/>
        <v>17</v>
      </c>
      <c r="B49" s="46" t="s">
        <v>41</v>
      </c>
      <c r="C49" s="45" t="s">
        <v>575</v>
      </c>
      <c r="D49" s="45" t="s">
        <v>579</v>
      </c>
      <c r="E49" s="88"/>
      <c r="F49" s="95"/>
      <c r="G49" s="54"/>
      <c r="H49" s="85"/>
      <c r="I49" s="85"/>
      <c r="J49" s="85"/>
      <c r="K49" s="85">
        <v>27957300</v>
      </c>
      <c r="L49" s="54">
        <f t="shared" si="9"/>
        <v>27957300</v>
      </c>
      <c r="M49" s="13"/>
      <c r="N49" s="13"/>
      <c r="O49" s="13"/>
      <c r="P49" s="13"/>
      <c r="Q49" s="13"/>
      <c r="R49" s="13"/>
      <c r="S49" s="13"/>
    </row>
    <row r="50" spans="1:19" ht="20.100000000000001" customHeight="1">
      <c r="A50" s="46">
        <f t="shared" si="8"/>
        <v>18</v>
      </c>
      <c r="B50" s="46" t="s">
        <v>41</v>
      </c>
      <c r="C50" s="45" t="s">
        <v>578</v>
      </c>
      <c r="D50" s="45" t="s">
        <v>579</v>
      </c>
      <c r="E50" s="88"/>
      <c r="F50" s="95"/>
      <c r="G50" s="54"/>
      <c r="H50" s="85"/>
      <c r="I50" s="85"/>
      <c r="J50" s="85"/>
      <c r="K50" s="85">
        <v>27957300</v>
      </c>
      <c r="L50" s="54">
        <f t="shared" si="9"/>
        <v>27957300</v>
      </c>
      <c r="M50" s="13"/>
      <c r="N50" s="13"/>
      <c r="O50" s="13"/>
      <c r="P50" s="13"/>
      <c r="Q50" s="13"/>
      <c r="R50" s="13"/>
      <c r="S50" s="13"/>
    </row>
    <row r="51" spans="1:19" ht="20.100000000000001" customHeight="1">
      <c r="A51" s="46">
        <f t="shared" si="8"/>
        <v>19</v>
      </c>
      <c r="B51" s="46" t="s">
        <v>41</v>
      </c>
      <c r="C51" s="45" t="s">
        <v>640</v>
      </c>
      <c r="D51" s="45" t="s">
        <v>644</v>
      </c>
      <c r="E51" s="88"/>
      <c r="F51" s="95"/>
      <c r="G51" s="54"/>
      <c r="H51" s="85"/>
      <c r="I51" s="85"/>
      <c r="J51" s="85"/>
      <c r="K51" s="85">
        <v>27957300</v>
      </c>
      <c r="L51" s="54">
        <f t="shared" si="9"/>
        <v>27957300</v>
      </c>
      <c r="M51" s="13"/>
      <c r="N51" s="13"/>
      <c r="O51" s="13"/>
      <c r="P51" s="13"/>
      <c r="Q51" s="13"/>
      <c r="R51" s="13"/>
      <c r="S51" s="13"/>
    </row>
    <row r="52" spans="1:19" ht="20.100000000000001" customHeight="1">
      <c r="A52" s="46">
        <f t="shared" si="8"/>
        <v>20</v>
      </c>
      <c r="B52" s="46" t="s">
        <v>41</v>
      </c>
      <c r="C52" s="45" t="s">
        <v>637</v>
      </c>
      <c r="D52" s="45" t="s">
        <v>644</v>
      </c>
      <c r="E52" s="88"/>
      <c r="F52" s="95"/>
      <c r="G52" s="54"/>
      <c r="H52" s="85"/>
      <c r="I52" s="85"/>
      <c r="J52" s="85"/>
      <c r="K52" s="85">
        <v>31951200</v>
      </c>
      <c r="L52" s="54">
        <f t="shared" si="9"/>
        <v>31951200</v>
      </c>
      <c r="M52" s="13"/>
      <c r="N52" s="13"/>
      <c r="O52" s="13"/>
      <c r="P52" s="13"/>
      <c r="Q52" s="13"/>
      <c r="R52" s="13"/>
      <c r="S52" s="13"/>
    </row>
    <row r="53" spans="1:19" ht="20.100000000000001" customHeight="1">
      <c r="A53" s="46">
        <f t="shared" si="8"/>
        <v>21</v>
      </c>
      <c r="B53" s="46" t="s">
        <v>41</v>
      </c>
      <c r="C53" s="45" t="s">
        <v>634</v>
      </c>
      <c r="D53" s="45" t="s">
        <v>645</v>
      </c>
      <c r="E53" s="88"/>
      <c r="F53" s="95"/>
      <c r="G53" s="54"/>
      <c r="H53" s="85"/>
      <c r="I53" s="85"/>
      <c r="J53" s="85"/>
      <c r="K53" s="85">
        <v>27957300</v>
      </c>
      <c r="L53" s="54">
        <f t="shared" si="9"/>
        <v>27957300</v>
      </c>
      <c r="M53" s="13"/>
      <c r="N53" s="13"/>
      <c r="O53" s="13"/>
      <c r="P53" s="13"/>
      <c r="Q53" s="13"/>
      <c r="R53" s="13"/>
      <c r="S53" s="13"/>
    </row>
    <row r="54" spans="1:19" ht="20.100000000000001" customHeight="1">
      <c r="A54" s="46">
        <f t="shared" si="8"/>
        <v>22</v>
      </c>
      <c r="B54" s="46" t="s">
        <v>31</v>
      </c>
      <c r="C54" s="45" t="s">
        <v>436</v>
      </c>
      <c r="D54" s="45" t="s">
        <v>473</v>
      </c>
      <c r="E54" s="88" t="s">
        <v>650</v>
      </c>
      <c r="F54" s="95"/>
      <c r="G54" s="54">
        <v>-10654400</v>
      </c>
      <c r="H54" s="85"/>
      <c r="I54" s="85"/>
      <c r="J54" s="85"/>
      <c r="K54" s="85">
        <v>10654400</v>
      </c>
      <c r="L54" s="54">
        <f t="shared" si="9"/>
        <v>0</v>
      </c>
      <c r="M54" s="13"/>
      <c r="N54" s="13"/>
      <c r="O54" s="13"/>
      <c r="P54" s="13"/>
      <c r="Q54" s="13"/>
      <c r="R54" s="13"/>
      <c r="S54" s="13"/>
    </row>
    <row r="55" spans="1:19" ht="20.100000000000001" customHeight="1">
      <c r="A55" s="46">
        <f t="shared" si="8"/>
        <v>23</v>
      </c>
      <c r="B55" s="46" t="s">
        <v>48</v>
      </c>
      <c r="C55" s="45" t="s">
        <v>437</v>
      </c>
      <c r="D55" s="45" t="s">
        <v>474</v>
      </c>
      <c r="E55" s="88"/>
      <c r="F55" s="95"/>
      <c r="G55" s="54"/>
      <c r="H55" s="85"/>
      <c r="I55" s="85"/>
      <c r="J55" s="85"/>
      <c r="K55" s="85">
        <v>65899350</v>
      </c>
      <c r="L55" s="54">
        <f t="shared" si="9"/>
        <v>65899350</v>
      </c>
      <c r="M55" s="13"/>
      <c r="N55" s="13"/>
      <c r="O55" s="13"/>
      <c r="P55" s="13"/>
      <c r="Q55" s="13"/>
      <c r="R55" s="13"/>
      <c r="S55" s="13"/>
    </row>
    <row r="56" spans="1:19" ht="20.100000000000001" customHeight="1">
      <c r="A56" s="46">
        <f t="shared" si="8"/>
        <v>24</v>
      </c>
      <c r="B56" s="46" t="s">
        <v>48</v>
      </c>
      <c r="C56" s="45" t="s">
        <v>438</v>
      </c>
      <c r="D56" s="45" t="s">
        <v>475</v>
      </c>
      <c r="E56" s="88"/>
      <c r="F56" s="95"/>
      <c r="G56" s="54"/>
      <c r="H56" s="85"/>
      <c r="I56" s="85"/>
      <c r="J56" s="85"/>
      <c r="K56" s="85">
        <v>54916125</v>
      </c>
      <c r="L56" s="54">
        <f t="shared" si="9"/>
        <v>54916125</v>
      </c>
      <c r="M56" s="13"/>
      <c r="N56" s="13"/>
      <c r="O56" s="13"/>
      <c r="P56" s="13"/>
      <c r="Q56" s="13"/>
      <c r="R56" s="13"/>
      <c r="S56" s="13"/>
    </row>
    <row r="57" spans="1:19" ht="20.100000000000001" customHeight="1">
      <c r="A57" s="46">
        <f t="shared" si="8"/>
        <v>25</v>
      </c>
      <c r="B57" s="46" t="s">
        <v>48</v>
      </c>
      <c r="C57" s="45" t="s">
        <v>439</v>
      </c>
      <c r="D57" s="45" t="s">
        <v>474</v>
      </c>
      <c r="E57" s="88"/>
      <c r="F57" s="95"/>
      <c r="G57" s="54"/>
      <c r="H57" s="85"/>
      <c r="I57" s="85"/>
      <c r="J57" s="85"/>
      <c r="K57" s="85">
        <v>73887150</v>
      </c>
      <c r="L57" s="54">
        <f t="shared" si="9"/>
        <v>73887150</v>
      </c>
      <c r="M57" s="13"/>
      <c r="N57" s="13"/>
      <c r="O57" s="13"/>
      <c r="P57" s="13"/>
      <c r="Q57" s="13"/>
      <c r="R57" s="13"/>
      <c r="S57" s="13"/>
    </row>
    <row r="58" spans="1:19" ht="20.100000000000001" customHeight="1">
      <c r="A58" s="46">
        <f t="shared" si="8"/>
        <v>26</v>
      </c>
      <c r="B58" s="46" t="s">
        <v>48</v>
      </c>
      <c r="C58" s="45" t="s">
        <v>560</v>
      </c>
      <c r="D58" s="45" t="s">
        <v>562</v>
      </c>
      <c r="E58" s="88"/>
      <c r="F58" s="95"/>
      <c r="G58" s="54"/>
      <c r="H58" s="85"/>
      <c r="I58" s="85"/>
      <c r="J58" s="85"/>
      <c r="K58" s="85">
        <v>74225700</v>
      </c>
      <c r="L58" s="54">
        <f t="shared" si="9"/>
        <v>74225700</v>
      </c>
      <c r="M58" s="13"/>
      <c r="N58" s="13"/>
      <c r="O58" s="13"/>
      <c r="P58" s="13"/>
      <c r="Q58" s="13"/>
      <c r="R58" s="13"/>
      <c r="S58" s="13"/>
    </row>
    <row r="59" spans="1:19" ht="20.100000000000001" customHeight="1">
      <c r="A59" s="46">
        <f t="shared" si="8"/>
        <v>27</v>
      </c>
      <c r="B59" s="46" t="s">
        <v>48</v>
      </c>
      <c r="C59" s="45" t="s">
        <v>549</v>
      </c>
      <c r="D59" s="45" t="s">
        <v>564</v>
      </c>
      <c r="E59" s="88"/>
      <c r="F59" s="95"/>
      <c r="G59" s="54"/>
      <c r="H59" s="85"/>
      <c r="I59" s="85"/>
      <c r="J59" s="85"/>
      <c r="K59" s="85">
        <v>58176900</v>
      </c>
      <c r="L59" s="54">
        <f t="shared" si="9"/>
        <v>58176900</v>
      </c>
      <c r="M59" s="13"/>
      <c r="N59" s="13"/>
      <c r="O59" s="13"/>
      <c r="P59" s="13"/>
      <c r="Q59" s="13"/>
      <c r="R59" s="13"/>
      <c r="S59" s="13"/>
    </row>
    <row r="60" spans="1:19" ht="20.100000000000001" customHeight="1">
      <c r="A60" s="46">
        <f t="shared" si="8"/>
        <v>28</v>
      </c>
      <c r="B60" s="46" t="s">
        <v>45</v>
      </c>
      <c r="C60" s="45" t="s">
        <v>216</v>
      </c>
      <c r="D60" s="45" t="s">
        <v>470</v>
      </c>
      <c r="E60" s="88" t="s">
        <v>651</v>
      </c>
      <c r="F60" s="95"/>
      <c r="G60" s="54">
        <v>-12985050</v>
      </c>
      <c r="H60" s="85"/>
      <c r="I60" s="85"/>
      <c r="J60" s="85"/>
      <c r="K60" s="85">
        <v>12985050</v>
      </c>
      <c r="L60" s="54">
        <f t="shared" si="9"/>
        <v>0</v>
      </c>
      <c r="M60" s="13"/>
      <c r="N60" s="13"/>
      <c r="O60" s="13"/>
      <c r="P60" s="13"/>
      <c r="Q60" s="13"/>
      <c r="R60" s="13"/>
      <c r="S60" s="13"/>
    </row>
    <row r="61" spans="1:19" ht="20.100000000000001" customHeight="1">
      <c r="A61" s="46">
        <f t="shared" si="8"/>
        <v>29</v>
      </c>
      <c r="B61" s="46" t="s">
        <v>25</v>
      </c>
      <c r="C61" s="45" t="s">
        <v>32</v>
      </c>
      <c r="D61" s="45" t="s">
        <v>490</v>
      </c>
      <c r="E61" s="88"/>
      <c r="F61" s="95"/>
      <c r="G61" s="54"/>
      <c r="H61" s="85"/>
      <c r="I61" s="85"/>
      <c r="J61" s="85"/>
      <c r="K61" s="85">
        <v>12319150</v>
      </c>
      <c r="L61" s="54">
        <f t="shared" si="9"/>
        <v>12319150</v>
      </c>
      <c r="M61" s="13"/>
      <c r="N61" s="13"/>
      <c r="O61" s="13"/>
      <c r="P61" s="13"/>
      <c r="Q61" s="13"/>
      <c r="R61" s="13"/>
      <c r="S61" s="13"/>
    </row>
    <row r="62" spans="1:19" ht="20.100000000000001" customHeight="1">
      <c r="A62" s="46">
        <f t="shared" si="8"/>
        <v>30</v>
      </c>
      <c r="B62" s="46" t="s">
        <v>308</v>
      </c>
      <c r="C62" s="45" t="s">
        <v>499</v>
      </c>
      <c r="D62" s="45" t="s">
        <v>504</v>
      </c>
      <c r="E62" s="88" t="s">
        <v>650</v>
      </c>
      <c r="F62" s="95"/>
      <c r="G62" s="54">
        <v>-143834400</v>
      </c>
      <c r="H62" s="85"/>
      <c r="I62" s="85"/>
      <c r="J62" s="85"/>
      <c r="K62" s="85">
        <v>143834400</v>
      </c>
      <c r="L62" s="54">
        <f t="shared" si="9"/>
        <v>0</v>
      </c>
      <c r="M62" s="13"/>
      <c r="N62" s="13"/>
      <c r="O62" s="13"/>
      <c r="P62" s="13"/>
      <c r="Q62" s="13"/>
      <c r="R62" s="13"/>
      <c r="S62" s="13"/>
    </row>
    <row r="63" spans="1:19" ht="20.100000000000001" customHeight="1">
      <c r="A63" s="46">
        <f t="shared" si="8"/>
        <v>31</v>
      </c>
      <c r="B63" s="46" t="s">
        <v>172</v>
      </c>
      <c r="C63" s="45" t="s">
        <v>495</v>
      </c>
      <c r="D63" s="45" t="s">
        <v>505</v>
      </c>
      <c r="E63" s="88"/>
      <c r="F63" s="95"/>
      <c r="G63" s="54"/>
      <c r="H63" s="85"/>
      <c r="I63" s="85"/>
      <c r="J63" s="85"/>
      <c r="K63" s="85">
        <v>38622200</v>
      </c>
      <c r="L63" s="54">
        <f t="shared" si="9"/>
        <v>38622200</v>
      </c>
      <c r="M63" s="13"/>
      <c r="N63" s="13"/>
      <c r="O63" s="13"/>
      <c r="P63" s="13"/>
      <c r="Q63" s="13"/>
      <c r="R63" s="13"/>
      <c r="S63" s="13"/>
    </row>
    <row r="64" spans="1:19" ht="20.100000000000001" customHeight="1">
      <c r="A64" s="46">
        <f t="shared" si="8"/>
        <v>32</v>
      </c>
      <c r="B64" s="46" t="s">
        <v>181</v>
      </c>
      <c r="C64" s="45" t="s">
        <v>556</v>
      </c>
      <c r="D64" s="45" t="s">
        <v>597</v>
      </c>
      <c r="E64" s="88"/>
      <c r="F64" s="95"/>
      <c r="G64" s="54"/>
      <c r="H64" s="85"/>
      <c r="I64" s="85"/>
      <c r="J64" s="85"/>
      <c r="K64" s="85">
        <v>52158600</v>
      </c>
      <c r="L64" s="54">
        <f t="shared" si="9"/>
        <v>52158600</v>
      </c>
      <c r="M64" s="13"/>
      <c r="N64" s="13"/>
      <c r="O64" s="13"/>
      <c r="P64" s="13"/>
      <c r="Q64" s="13"/>
      <c r="R64" s="13"/>
      <c r="S64" s="13"/>
    </row>
    <row r="65" spans="1:19" ht="20.100000000000001" customHeight="1">
      <c r="A65" s="46">
        <f t="shared" si="8"/>
        <v>33</v>
      </c>
      <c r="B65" s="46" t="s">
        <v>263</v>
      </c>
      <c r="C65" s="45" t="s">
        <v>553</v>
      </c>
      <c r="D65" s="45" t="s">
        <v>563</v>
      </c>
      <c r="E65" s="88"/>
      <c r="F65" s="95"/>
      <c r="G65" s="54"/>
      <c r="H65" s="85"/>
      <c r="I65" s="85"/>
      <c r="J65" s="85"/>
      <c r="K65" s="85">
        <v>9361800</v>
      </c>
      <c r="L65" s="54">
        <f t="shared" si="9"/>
        <v>9361800</v>
      </c>
      <c r="M65" s="13"/>
      <c r="N65" s="13"/>
      <c r="O65" s="13"/>
      <c r="P65" s="13"/>
      <c r="Q65" s="13"/>
      <c r="R65" s="13"/>
      <c r="S65" s="13"/>
    </row>
    <row r="66" spans="1:19" ht="20.100000000000001" customHeight="1">
      <c r="A66" s="46">
        <f t="shared" si="8"/>
        <v>34</v>
      </c>
      <c r="B66" s="46" t="s">
        <v>54</v>
      </c>
      <c r="C66" s="45" t="s">
        <v>567</v>
      </c>
      <c r="D66" s="45" t="s">
        <v>571</v>
      </c>
      <c r="E66" s="88"/>
      <c r="F66" s="95"/>
      <c r="G66" s="54"/>
      <c r="H66" s="85"/>
      <c r="I66" s="85"/>
      <c r="J66" s="85"/>
      <c r="K66" s="85">
        <v>36109800</v>
      </c>
      <c r="L66" s="54">
        <f t="shared" si="9"/>
        <v>36109800</v>
      </c>
      <c r="M66" s="13"/>
      <c r="N66" s="13"/>
      <c r="O66" s="13"/>
      <c r="P66" s="13"/>
      <c r="Q66" s="13"/>
      <c r="R66" s="13"/>
      <c r="S66" s="13"/>
    </row>
    <row r="67" spans="1:19" ht="20.100000000000001" customHeight="1">
      <c r="A67" s="46">
        <f t="shared" si="8"/>
        <v>35</v>
      </c>
      <c r="B67" s="46" t="s">
        <v>39</v>
      </c>
      <c r="C67" s="45" t="s">
        <v>377</v>
      </c>
      <c r="D67" s="45" t="s">
        <v>595</v>
      </c>
      <c r="E67" s="88"/>
      <c r="F67" s="95"/>
      <c r="G67" s="54"/>
      <c r="H67" s="85"/>
      <c r="I67" s="85"/>
      <c r="J67" s="85"/>
      <c r="K67" s="85">
        <v>9696150</v>
      </c>
      <c r="L67" s="54">
        <f t="shared" si="9"/>
        <v>9696150</v>
      </c>
      <c r="M67" s="13"/>
      <c r="N67" s="13"/>
      <c r="O67" s="13"/>
      <c r="P67" s="13"/>
      <c r="Q67" s="13"/>
      <c r="R67" s="13"/>
      <c r="S67" s="13"/>
    </row>
    <row r="68" spans="1:19" ht="20.100000000000001" customHeight="1">
      <c r="A68" s="46">
        <f t="shared" si="8"/>
        <v>36</v>
      </c>
      <c r="B68" s="46" t="s">
        <v>39</v>
      </c>
      <c r="C68" s="45" t="s">
        <v>321</v>
      </c>
      <c r="D68" s="45" t="s">
        <v>643</v>
      </c>
      <c r="E68" s="88"/>
      <c r="F68" s="95"/>
      <c r="G68" s="54"/>
      <c r="H68" s="85"/>
      <c r="I68" s="85"/>
      <c r="J68" s="85"/>
      <c r="K68" s="85">
        <v>11702250</v>
      </c>
      <c r="L68" s="54">
        <f t="shared" si="9"/>
        <v>11702250</v>
      </c>
      <c r="M68" s="13"/>
      <c r="N68" s="13"/>
      <c r="O68" s="13"/>
      <c r="P68" s="13"/>
      <c r="Q68" s="13"/>
      <c r="R68" s="13"/>
      <c r="S68" s="13"/>
    </row>
    <row r="69" spans="1:19" ht="20.100000000000001" customHeight="1">
      <c r="A69" s="46">
        <f t="shared" si="8"/>
        <v>37</v>
      </c>
      <c r="B69" s="46" t="s">
        <v>582</v>
      </c>
      <c r="C69" s="45" t="s">
        <v>583</v>
      </c>
      <c r="D69" s="45" t="s">
        <v>596</v>
      </c>
      <c r="E69" s="88"/>
      <c r="F69" s="95"/>
      <c r="G69" s="54"/>
      <c r="H69" s="85"/>
      <c r="I69" s="85"/>
      <c r="J69" s="85"/>
      <c r="K69" s="85">
        <v>144439200</v>
      </c>
      <c r="L69" s="54">
        <f t="shared" si="9"/>
        <v>144439200</v>
      </c>
      <c r="M69" s="13"/>
      <c r="N69" s="13"/>
      <c r="O69" s="13"/>
      <c r="P69" s="13"/>
      <c r="Q69" s="13"/>
      <c r="R69" s="13"/>
      <c r="S69" s="13"/>
    </row>
    <row r="70" spans="1:19" ht="20.100000000000001" customHeight="1">
      <c r="A70" s="46">
        <f t="shared" si="8"/>
        <v>38</v>
      </c>
      <c r="B70" s="46" t="s">
        <v>30</v>
      </c>
      <c r="C70" s="45" t="s">
        <v>631</v>
      </c>
      <c r="D70" s="45" t="s">
        <v>646</v>
      </c>
      <c r="E70" s="88"/>
      <c r="F70" s="95"/>
      <c r="G70" s="54"/>
      <c r="H70" s="85"/>
      <c r="I70" s="85"/>
      <c r="J70" s="85"/>
      <c r="K70" s="85">
        <v>28085400</v>
      </c>
      <c r="L70" s="54">
        <f t="shared" si="9"/>
        <v>28085400</v>
      </c>
      <c r="M70" s="13"/>
      <c r="N70" s="13"/>
      <c r="O70" s="13"/>
      <c r="P70" s="13"/>
      <c r="Q70" s="13"/>
      <c r="R70" s="13"/>
      <c r="S70" s="13"/>
    </row>
    <row r="71" spans="1:19" ht="20.100000000000001" customHeight="1">
      <c r="A71" s="46">
        <f t="shared" si="8"/>
        <v>39</v>
      </c>
      <c r="B71" s="46" t="s">
        <v>491</v>
      </c>
      <c r="C71" s="45" t="s">
        <v>486</v>
      </c>
      <c r="D71" s="45" t="s">
        <v>492</v>
      </c>
      <c r="E71" s="88"/>
      <c r="F71" s="95"/>
      <c r="G71" s="54"/>
      <c r="H71" s="85"/>
      <c r="I71" s="85"/>
      <c r="J71" s="85"/>
      <c r="K71" s="85">
        <v>12319150</v>
      </c>
      <c r="L71" s="54">
        <f t="shared" si="9"/>
        <v>12319150</v>
      </c>
      <c r="M71" s="13"/>
      <c r="N71" s="13"/>
      <c r="O71" s="13"/>
      <c r="P71" s="13"/>
      <c r="Q71" s="13"/>
      <c r="R71" s="13"/>
      <c r="S71" s="13"/>
    </row>
    <row r="72" spans="1:19" ht="20.100000000000001" customHeight="1">
      <c r="A72" s="46">
        <f t="shared" si="8"/>
        <v>40</v>
      </c>
      <c r="B72" s="46" t="s">
        <v>476</v>
      </c>
      <c r="C72" s="45" t="s">
        <v>341</v>
      </c>
      <c r="D72" s="45" t="s">
        <v>470</v>
      </c>
      <c r="E72" s="88" t="s">
        <v>601</v>
      </c>
      <c r="F72" s="95"/>
      <c r="G72" s="54">
        <v>-14283555</v>
      </c>
      <c r="H72" s="85"/>
      <c r="I72" s="85"/>
      <c r="J72" s="85"/>
      <c r="K72" s="85">
        <v>12985050</v>
      </c>
      <c r="L72" s="54">
        <v>0</v>
      </c>
      <c r="M72" s="13"/>
      <c r="N72" s="13"/>
      <c r="O72" s="13"/>
      <c r="P72" s="13"/>
      <c r="Q72" s="13"/>
      <c r="R72" s="13"/>
      <c r="S72" s="13"/>
    </row>
    <row r="73" spans="1:19" ht="20.100000000000001" customHeight="1">
      <c r="A73" s="46">
        <f>+A72+1</f>
        <v>41</v>
      </c>
      <c r="B73" s="46" t="s">
        <v>510</v>
      </c>
      <c r="C73" s="45" t="s">
        <v>511</v>
      </c>
      <c r="D73" s="45" t="s">
        <v>519</v>
      </c>
      <c r="E73" s="88"/>
      <c r="F73" s="95"/>
      <c r="G73" s="54"/>
      <c r="H73" s="85"/>
      <c r="I73" s="85"/>
      <c r="J73" s="85"/>
      <c r="K73" s="85">
        <v>10896545</v>
      </c>
      <c r="L73" s="54">
        <f t="shared" si="9"/>
        <v>10896545</v>
      </c>
      <c r="M73" s="13"/>
      <c r="N73" s="13"/>
      <c r="O73" s="13"/>
      <c r="P73" s="13"/>
      <c r="Q73" s="13"/>
      <c r="R73" s="13"/>
      <c r="S73" s="13"/>
    </row>
    <row r="74" spans="1:19" ht="20.100000000000001" customHeight="1">
      <c r="A74" s="46">
        <f t="shared" si="8"/>
        <v>42</v>
      </c>
      <c r="B74" s="46" t="s">
        <v>527</v>
      </c>
      <c r="C74" s="45" t="s">
        <v>307</v>
      </c>
      <c r="D74" s="45" t="s">
        <v>536</v>
      </c>
      <c r="E74" s="88"/>
      <c r="F74" s="95"/>
      <c r="G74" s="54"/>
      <c r="H74" s="85"/>
      <c r="I74" s="85"/>
      <c r="J74" s="85"/>
      <c r="K74" s="85">
        <v>13650950</v>
      </c>
      <c r="L74" s="54">
        <f t="shared" si="9"/>
        <v>13650950</v>
      </c>
      <c r="M74" s="13"/>
      <c r="N74" s="13"/>
      <c r="O74" s="13"/>
      <c r="P74" s="13"/>
      <c r="Q74" s="13"/>
      <c r="R74" s="13"/>
      <c r="S74" s="13"/>
    </row>
    <row r="75" spans="1:19" ht="20.100000000000001" customHeight="1">
      <c r="A75" s="46">
        <f>+A74+1</f>
        <v>43</v>
      </c>
      <c r="B75" s="46" t="s">
        <v>594</v>
      </c>
      <c r="C75" s="45" t="s">
        <v>581</v>
      </c>
      <c r="D75" s="45" t="s">
        <v>595</v>
      </c>
      <c r="E75" s="88"/>
      <c r="F75" s="95"/>
      <c r="G75" s="54"/>
      <c r="H75" s="85"/>
      <c r="I75" s="85"/>
      <c r="J75" s="85"/>
      <c r="K75" s="85">
        <f>13708350+4000000</f>
        <v>17708350</v>
      </c>
      <c r="L75" s="54">
        <f t="shared" si="9"/>
        <v>17708350</v>
      </c>
      <c r="M75" s="13"/>
      <c r="N75" s="13"/>
      <c r="O75" s="13"/>
      <c r="P75" s="13"/>
      <c r="Q75" s="13"/>
      <c r="R75" s="13"/>
      <c r="S75" s="13"/>
    </row>
    <row r="76" spans="1:19" ht="20.100000000000001" customHeight="1">
      <c r="A76" s="46">
        <f t="shared" si="8"/>
        <v>44</v>
      </c>
      <c r="B76" s="46" t="s">
        <v>606</v>
      </c>
      <c r="C76" s="45" t="s">
        <v>607</v>
      </c>
      <c r="D76" s="45" t="s">
        <v>609</v>
      </c>
      <c r="E76" s="88"/>
      <c r="F76" s="95"/>
      <c r="G76" s="54"/>
      <c r="H76" s="85"/>
      <c r="I76" s="85"/>
      <c r="J76" s="85"/>
      <c r="K76" s="85">
        <v>74225700</v>
      </c>
      <c r="L76" s="54">
        <f t="shared" si="9"/>
        <v>74225700</v>
      </c>
      <c r="M76" s="13"/>
      <c r="N76" s="13"/>
      <c r="O76" s="13"/>
      <c r="P76" s="13"/>
      <c r="Q76" s="13"/>
      <c r="R76" s="13"/>
      <c r="S76" s="13"/>
    </row>
    <row r="77" spans="1:19" ht="20.100000000000001" customHeight="1">
      <c r="A77" s="46">
        <f>+A76+1</f>
        <v>45</v>
      </c>
      <c r="B77" s="46" t="s">
        <v>648</v>
      </c>
      <c r="C77" s="45" t="s">
        <v>429</v>
      </c>
      <c r="D77" s="45" t="s">
        <v>643</v>
      </c>
      <c r="E77" s="88"/>
      <c r="F77" s="95"/>
      <c r="G77" s="54"/>
      <c r="H77" s="85"/>
      <c r="I77" s="85"/>
      <c r="J77" s="85"/>
      <c r="K77" s="85">
        <v>9696150</v>
      </c>
      <c r="L77" s="54">
        <f t="shared" si="9"/>
        <v>9696150</v>
      </c>
      <c r="M77" s="13"/>
      <c r="N77" s="13"/>
      <c r="O77" s="13"/>
      <c r="P77" s="13"/>
      <c r="Q77" s="13"/>
      <c r="R77" s="13"/>
      <c r="S77" s="13"/>
    </row>
    <row r="78" spans="1:19" ht="20.100000000000001" customHeight="1">
      <c r="A78" s="46"/>
      <c r="B78" s="46"/>
      <c r="C78" s="45"/>
      <c r="D78" s="45"/>
      <c r="E78" s="88"/>
      <c r="F78" s="95"/>
      <c r="G78" s="54"/>
      <c r="H78" s="85"/>
      <c r="I78" s="85"/>
      <c r="J78" s="85"/>
      <c r="K78" s="85"/>
      <c r="L78" s="54"/>
      <c r="M78" s="13"/>
      <c r="N78" s="13"/>
      <c r="O78" s="13"/>
      <c r="P78" s="13"/>
      <c r="Q78" s="13"/>
      <c r="R78" s="13"/>
      <c r="S78" s="13"/>
    </row>
    <row r="79" spans="1:19" ht="20.100000000000001" customHeight="1">
      <c r="A79" s="46"/>
      <c r="B79" s="46"/>
      <c r="C79" s="45"/>
      <c r="D79" s="45"/>
      <c r="E79" s="84"/>
      <c r="F79" s="54"/>
      <c r="G79" s="54"/>
      <c r="H79" s="85"/>
      <c r="I79" s="85"/>
      <c r="J79" s="85"/>
      <c r="K79" s="85"/>
      <c r="L79" s="54"/>
      <c r="M79" s="13"/>
      <c r="N79" s="13"/>
      <c r="O79" s="13"/>
      <c r="P79" s="13"/>
      <c r="Q79" s="13"/>
      <c r="R79" s="13"/>
      <c r="S79" s="13"/>
    </row>
    <row r="80" spans="1:19" ht="20.100000000000001" customHeight="1">
      <c r="A80" s="46"/>
      <c r="B80" s="46"/>
      <c r="C80" s="45"/>
      <c r="D80" s="45"/>
      <c r="E80" s="84"/>
      <c r="F80" s="86"/>
      <c r="G80" s="86"/>
      <c r="H80" s="87"/>
      <c r="I80" s="87"/>
      <c r="J80" s="87"/>
      <c r="K80" s="87"/>
      <c r="L80" s="86"/>
      <c r="M80" s="13"/>
      <c r="N80" s="13"/>
      <c r="O80" s="13"/>
      <c r="P80" s="13"/>
      <c r="Q80" s="13"/>
      <c r="R80" s="13"/>
      <c r="S80" s="13"/>
    </row>
    <row r="81" spans="1:19" ht="20.100000000000001" customHeight="1">
      <c r="A81" s="46"/>
      <c r="B81" s="80" t="s">
        <v>477</v>
      </c>
      <c r="C81" s="45"/>
      <c r="D81" s="45"/>
      <c r="E81" s="84"/>
      <c r="F81" s="98">
        <f>SUM(F33:F80)</f>
        <v>0</v>
      </c>
      <c r="G81" s="94">
        <f t="shared" ref="G81:L81" si="10">SUM(G33:G80)</f>
        <v>-181757405</v>
      </c>
      <c r="H81" s="94">
        <f t="shared" si="10"/>
        <v>0</v>
      </c>
      <c r="I81" s="94">
        <f t="shared" si="10"/>
        <v>0</v>
      </c>
      <c r="J81" s="94">
        <f t="shared" si="10"/>
        <v>0</v>
      </c>
      <c r="K81" s="94">
        <f t="shared" si="10"/>
        <v>1338587945</v>
      </c>
      <c r="L81" s="94">
        <f t="shared" si="10"/>
        <v>1158129045</v>
      </c>
      <c r="M81" s="13"/>
      <c r="N81" s="13"/>
      <c r="O81" s="13"/>
      <c r="P81" s="13"/>
      <c r="Q81" s="13"/>
      <c r="R81" s="13"/>
      <c r="S81" s="13"/>
    </row>
    <row r="82" spans="1:19" ht="20.100000000000001" customHeight="1" thickBot="1">
      <c r="A82" s="89"/>
      <c r="B82" s="89"/>
      <c r="C82" s="90"/>
      <c r="D82" s="90"/>
      <c r="E82" s="91"/>
      <c r="F82" s="91"/>
      <c r="G82" s="92"/>
      <c r="H82" s="93"/>
      <c r="I82" s="93"/>
      <c r="J82" s="93"/>
      <c r="K82" s="93"/>
      <c r="L82" s="92"/>
      <c r="M82" s="13"/>
      <c r="N82" s="13"/>
      <c r="O82" s="13"/>
      <c r="P82" s="13"/>
      <c r="Q82" s="13"/>
      <c r="R82" s="13"/>
      <c r="S82" s="13"/>
    </row>
    <row r="83" spans="1:19" ht="24.95" customHeight="1" thickTop="1" thickBot="1">
      <c r="A83" s="114" t="s">
        <v>28</v>
      </c>
      <c r="B83" s="115"/>
      <c r="C83" s="115"/>
      <c r="D83" s="116"/>
      <c r="E83" s="78"/>
      <c r="F83" s="99">
        <f>+F81+F30+F16+F9</f>
        <v>0</v>
      </c>
      <c r="G83" s="49">
        <f>+G81+G30+G16+G9</f>
        <v>-444862105</v>
      </c>
      <c r="H83" s="49">
        <f>+H81+H30+H16+H9</f>
        <v>24634600</v>
      </c>
      <c r="I83" s="49">
        <f>+I81+I30+I16+I9</f>
        <v>295432050</v>
      </c>
      <c r="J83" s="49">
        <f>+J81+J30+J16+J9</f>
        <v>993322750</v>
      </c>
      <c r="K83" s="49">
        <f>+K81+K30+K16+K9</f>
        <v>1338587945</v>
      </c>
      <c r="L83" s="49">
        <f>+L81+L30+L16+L9</f>
        <v>2208413745</v>
      </c>
      <c r="M83" s="13"/>
      <c r="N83" s="13"/>
      <c r="O83" s="13"/>
      <c r="P83" s="13"/>
      <c r="Q83" s="13"/>
      <c r="R83" s="13"/>
      <c r="S83" s="13"/>
    </row>
    <row r="84" spans="1:19" ht="20.100000000000001" customHeight="1" thickTop="1">
      <c r="A84" s="13"/>
      <c r="B84" s="13"/>
      <c r="C84" s="13"/>
      <c r="D84" s="13"/>
      <c r="E84" s="79"/>
      <c r="F84" s="79"/>
      <c r="G84" s="79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</row>
    <row r="85" spans="1:19" ht="20.100000000000001" customHeight="1">
      <c r="A85" s="13"/>
      <c r="B85" s="13"/>
      <c r="C85" s="13"/>
      <c r="D85" s="13"/>
      <c r="E85" s="79"/>
      <c r="F85" s="79"/>
      <c r="G85" s="79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</row>
    <row r="86" spans="1:19" ht="20.100000000000001" customHeight="1">
      <c r="A86" s="13"/>
      <c r="B86" s="13"/>
      <c r="C86" s="13"/>
      <c r="D86" s="13"/>
      <c r="E86" s="79"/>
      <c r="F86" s="79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</row>
    <row r="87" spans="1:19" ht="20.100000000000001" customHeight="1">
      <c r="A87" s="13"/>
      <c r="B87" s="13"/>
      <c r="C87" s="13"/>
      <c r="D87" s="13"/>
      <c r="E87" s="79"/>
      <c r="F87" s="79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</row>
    <row r="88" spans="1:19" ht="20.100000000000001" customHeight="1">
      <c r="A88" s="13"/>
      <c r="B88" s="13"/>
      <c r="C88" s="13"/>
      <c r="D88" s="13"/>
      <c r="E88" s="79"/>
      <c r="F88" s="79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</row>
    <row r="89" spans="1:19" ht="20.100000000000001" customHeight="1">
      <c r="A89" s="13"/>
      <c r="B89" s="13"/>
      <c r="C89" s="13"/>
      <c r="D89" s="13"/>
      <c r="E89" s="79"/>
      <c r="F89" s="79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</row>
    <row r="90" spans="1:19" ht="20.100000000000001" customHeight="1">
      <c r="A90" s="13"/>
      <c r="B90" s="13"/>
      <c r="C90" s="13"/>
      <c r="D90" s="13"/>
      <c r="E90" s="79"/>
      <c r="F90" s="79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</row>
    <row r="91" spans="1:19" ht="20.100000000000001" customHeight="1">
      <c r="A91" s="13"/>
      <c r="B91" s="13"/>
      <c r="C91" s="13"/>
      <c r="D91" s="13"/>
      <c r="E91" s="79"/>
      <c r="F91" s="79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</row>
    <row r="92" spans="1:19" ht="20.100000000000001" customHeight="1">
      <c r="A92" s="13"/>
      <c r="B92" s="13"/>
      <c r="C92" s="13"/>
      <c r="D92" s="13"/>
      <c r="E92" s="79"/>
      <c r="F92" s="79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</row>
    <row r="93" spans="1:19" ht="20.100000000000001" customHeight="1">
      <c r="A93" s="13"/>
      <c r="B93" s="13"/>
      <c r="C93" s="13"/>
      <c r="D93" s="13"/>
      <c r="E93" s="79"/>
      <c r="F93" s="79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</row>
    <row r="94" spans="1:19" ht="20.100000000000001" customHeight="1">
      <c r="A94" s="13"/>
      <c r="B94" s="13"/>
      <c r="C94" s="13"/>
      <c r="D94" s="13"/>
      <c r="E94" s="79"/>
      <c r="F94" s="79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</row>
    <row r="95" spans="1:19" ht="20.100000000000001" customHeight="1">
      <c r="A95" s="13"/>
      <c r="B95" s="13"/>
      <c r="C95" s="13"/>
      <c r="D95" s="13"/>
      <c r="E95" s="79"/>
      <c r="F95" s="79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</row>
    <row r="96" spans="1:19" ht="20.100000000000001" customHeight="1">
      <c r="A96" s="13"/>
      <c r="B96" s="13"/>
      <c r="C96" s="13"/>
      <c r="D96" s="13"/>
      <c r="E96" s="79"/>
      <c r="F96" s="79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</row>
    <row r="97" spans="1:19" ht="20.100000000000001" customHeight="1">
      <c r="A97" s="13"/>
      <c r="B97" s="13"/>
      <c r="C97" s="13"/>
      <c r="D97" s="13"/>
      <c r="E97" s="79"/>
      <c r="F97" s="79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</row>
    <row r="98" spans="1:19" ht="20.100000000000001" customHeight="1">
      <c r="A98" s="13"/>
      <c r="B98" s="13"/>
      <c r="C98" s="13"/>
      <c r="D98" s="13"/>
      <c r="E98" s="79"/>
      <c r="F98" s="79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</row>
    <row r="99" spans="1:19" ht="20.100000000000001" customHeight="1">
      <c r="A99" s="13"/>
      <c r="B99" s="13"/>
      <c r="C99" s="13"/>
      <c r="D99" s="13"/>
      <c r="E99" s="79"/>
      <c r="F99" s="79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</row>
    <row r="100" spans="1:19" ht="20.100000000000001" customHeight="1">
      <c r="A100" s="13"/>
      <c r="B100" s="13"/>
      <c r="C100" s="13"/>
      <c r="D100" s="13"/>
      <c r="E100" s="79"/>
      <c r="F100" s="79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</row>
    <row r="101" spans="1:19" ht="20.100000000000001" customHeight="1">
      <c r="A101" s="13"/>
      <c r="B101" s="13"/>
      <c r="C101" s="13"/>
      <c r="D101" s="13"/>
      <c r="E101" s="79"/>
      <c r="F101" s="79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</row>
    <row r="102" spans="1:19" ht="20.100000000000001" customHeight="1">
      <c r="A102" s="13"/>
      <c r="B102" s="13"/>
      <c r="C102" s="13"/>
      <c r="D102" s="13"/>
      <c r="E102" s="79"/>
      <c r="F102" s="79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</row>
    <row r="103" spans="1:19" ht="20.100000000000001" customHeight="1">
      <c r="A103" s="13"/>
      <c r="B103" s="13"/>
      <c r="C103" s="13"/>
      <c r="D103" s="13"/>
      <c r="E103" s="79"/>
      <c r="F103" s="79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</row>
    <row r="104" spans="1:19" ht="20.100000000000001" customHeight="1">
      <c r="A104" s="13"/>
      <c r="B104" s="13"/>
      <c r="C104" s="13"/>
      <c r="D104" s="13"/>
      <c r="E104" s="79"/>
      <c r="F104" s="79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</row>
    <row r="105" spans="1:19" ht="20.100000000000001" customHeight="1">
      <c r="A105" s="13"/>
      <c r="B105" s="13"/>
      <c r="C105" s="13"/>
      <c r="D105" s="13"/>
      <c r="E105" s="79"/>
      <c r="F105" s="79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</row>
    <row r="106" spans="1:19" ht="20.100000000000001" customHeight="1">
      <c r="A106" s="13"/>
      <c r="B106" s="13"/>
      <c r="C106" s="13"/>
      <c r="D106" s="13"/>
      <c r="E106" s="79"/>
      <c r="F106" s="79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</row>
    <row r="107" spans="1:19" ht="20.100000000000001" customHeight="1">
      <c r="A107" s="13"/>
      <c r="B107" s="13"/>
      <c r="C107" s="13"/>
      <c r="D107" s="13"/>
      <c r="E107" s="79"/>
      <c r="F107" s="79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</row>
    <row r="108" spans="1:19" ht="20.100000000000001" customHeight="1">
      <c r="A108" s="13"/>
      <c r="B108" s="13"/>
      <c r="C108" s="13"/>
      <c r="D108" s="13"/>
      <c r="E108" s="79"/>
      <c r="F108" s="79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</row>
    <row r="109" spans="1:19" ht="20.100000000000001" customHeight="1">
      <c r="A109" s="13"/>
      <c r="B109" s="13"/>
      <c r="C109" s="13"/>
      <c r="D109" s="13"/>
      <c r="E109" s="79"/>
      <c r="F109" s="79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</row>
    <row r="110" spans="1:19" ht="20.100000000000001" customHeight="1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</row>
    <row r="111" spans="1:19" ht="20.100000000000001" customHeight="1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</row>
    <row r="112" spans="1:19" ht="20.100000000000001" customHeight="1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</row>
    <row r="113" spans="1:19" ht="20.100000000000001" customHeight="1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</row>
    <row r="114" spans="1:19" ht="20.100000000000001" customHeight="1">
      <c r="A114" s="13"/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</row>
    <row r="115" spans="1:19" ht="20.100000000000001" customHeight="1">
      <c r="A115" s="13"/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</row>
    <row r="116" spans="1:19" ht="20.100000000000001" customHeight="1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</row>
    <row r="117" spans="1:19" ht="20.100000000000001" customHeight="1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</row>
    <row r="118" spans="1:19" ht="20.100000000000001" customHeight="1">
      <c r="A118" s="13"/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</row>
    <row r="119" spans="1:19" ht="20.100000000000001" customHeight="1">
      <c r="A119" s="13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</row>
    <row r="120" spans="1:19" ht="20.100000000000001" customHeight="1">
      <c r="A120" s="13"/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</row>
    <row r="121" spans="1:19" ht="20.100000000000001" customHeight="1">
      <c r="A121" s="13"/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</row>
    <row r="122" spans="1:19" ht="20.100000000000001" customHeight="1">
      <c r="A122" s="13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</row>
    <row r="123" spans="1:19" ht="20.100000000000001" customHeight="1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</row>
    <row r="124" spans="1:19" ht="20.100000000000001" customHeight="1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</row>
    <row r="125" spans="1:19" ht="20.100000000000001" customHeight="1">
      <c r="A125" s="13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</row>
    <row r="126" spans="1:19" ht="20.100000000000001" customHeight="1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</row>
    <row r="127" spans="1:19" ht="20.100000000000001" customHeight="1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</row>
    <row r="128" spans="1:19" ht="20.100000000000001" customHeight="1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</row>
    <row r="129" spans="1:19" ht="20.100000000000001" customHeight="1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</row>
    <row r="130" spans="1:19" ht="20.100000000000001" customHeight="1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</row>
    <row r="131" spans="1:19" ht="20.100000000000001" customHeight="1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</row>
    <row r="132" spans="1:19" ht="20.100000000000001" customHeight="1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</row>
    <row r="133" spans="1:19" ht="20.100000000000001" customHeight="1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</row>
    <row r="134" spans="1:19" ht="20.100000000000001" customHeight="1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</row>
    <row r="135" spans="1:19" ht="20.100000000000001" customHeight="1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</row>
    <row r="136" spans="1:19" ht="20.100000000000001" customHeight="1">
      <c r="A136" s="13"/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</row>
    <row r="137" spans="1:19" ht="20.100000000000001" customHeight="1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</row>
    <row r="138" spans="1:19" ht="20.100000000000001" customHeight="1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</row>
    <row r="139" spans="1:19" ht="20.100000000000001" customHeight="1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</row>
    <row r="140" spans="1:19" ht="20.100000000000001" customHeight="1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</row>
    <row r="141" spans="1:19" ht="20.100000000000001" customHeight="1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</row>
    <row r="142" spans="1:19" ht="20.100000000000001" customHeight="1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</row>
    <row r="143" spans="1:19" ht="20.100000000000001" customHeight="1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</row>
    <row r="144" spans="1:19" ht="20.100000000000001" customHeight="1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</row>
    <row r="145" spans="1:19" ht="20.100000000000001" customHeight="1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</row>
    <row r="146" spans="1:19" ht="20.100000000000001" customHeight="1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</row>
    <row r="147" spans="1:19" ht="20.100000000000001" customHeight="1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</row>
    <row r="148" spans="1:19" ht="20.100000000000001" customHeight="1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</row>
    <row r="149" spans="1:19" ht="20.100000000000001" customHeight="1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</row>
    <row r="150" spans="1:19" ht="20.100000000000001" customHeight="1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</row>
    <row r="151" spans="1:19" ht="20.100000000000001" customHeight="1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</row>
    <row r="152" spans="1:19" ht="20.100000000000001" customHeight="1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</row>
    <row r="153" spans="1:19" ht="20.100000000000001" customHeight="1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</row>
    <row r="154" spans="1:19" ht="20.100000000000001" customHeight="1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</row>
    <row r="155" spans="1:19" ht="20.100000000000001" customHeight="1">
      <c r="A155" s="13"/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</row>
    <row r="156" spans="1:19" ht="20.100000000000001" customHeight="1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</row>
    <row r="157" spans="1:19" ht="20.100000000000001" customHeight="1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</row>
    <row r="158" spans="1:19" ht="20.100000000000001" customHeight="1">
      <c r="A158" s="13"/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</row>
    <row r="159" spans="1:19" ht="20.100000000000001" customHeight="1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</row>
    <row r="160" spans="1:19" ht="20.100000000000001" customHeight="1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</row>
    <row r="161" spans="1:19" ht="20.100000000000001" customHeight="1">
      <c r="A161" s="13"/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</row>
    <row r="162" spans="1:19" ht="20.100000000000001" customHeight="1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</row>
    <row r="163" spans="1:19" ht="20.100000000000001" customHeight="1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</row>
    <row r="164" spans="1:19" ht="20.100000000000001" customHeight="1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</row>
    <row r="165" spans="1:19" ht="20.100000000000001" customHeight="1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</row>
    <row r="166" spans="1:19" ht="20.100000000000001" customHeight="1">
      <c r="A166" s="13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</row>
    <row r="167" spans="1:19" ht="20.100000000000001" customHeight="1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</row>
    <row r="168" spans="1:19" ht="20.100000000000001" customHeight="1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</row>
    <row r="169" spans="1:19" ht="20.100000000000001" customHeight="1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</row>
    <row r="170" spans="1:19" ht="20.100000000000001" customHeight="1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</row>
    <row r="171" spans="1:19" ht="20.100000000000001" customHeight="1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</row>
    <row r="172" spans="1:19" ht="20.100000000000001" customHeight="1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</row>
    <row r="173" spans="1:19" ht="20.100000000000001" customHeight="1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</row>
    <row r="174" spans="1:19" ht="20.100000000000001" customHeight="1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</row>
    <row r="175" spans="1:19" ht="20.100000000000001" customHeight="1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</row>
    <row r="176" spans="1:19" ht="20.100000000000001" customHeight="1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</row>
    <row r="177" spans="1:19" ht="20.100000000000001" customHeight="1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</row>
    <row r="178" spans="1:19" ht="20.100000000000001" customHeight="1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</row>
    <row r="179" spans="1:19" ht="20.100000000000001" customHeight="1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</row>
    <row r="180" spans="1:19" ht="20.100000000000001" customHeight="1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</row>
    <row r="181" spans="1:19" ht="20.100000000000001" customHeight="1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</row>
    <row r="182" spans="1:19" ht="20.100000000000001" customHeight="1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</row>
    <row r="183" spans="1:19" ht="20.100000000000001" customHeight="1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</row>
    <row r="184" spans="1:19" ht="20.100000000000001" customHeight="1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</row>
    <row r="185" spans="1:19" ht="20.100000000000001" customHeight="1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</row>
    <row r="186" spans="1:19" ht="20.100000000000001" customHeight="1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</row>
    <row r="187" spans="1:19" ht="20.100000000000001" customHeight="1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</row>
    <row r="188" spans="1:19" ht="20.100000000000001" customHeight="1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</row>
    <row r="189" spans="1:19" ht="20.100000000000001" customHeight="1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</row>
    <row r="190" spans="1:19" ht="20.100000000000001" customHeight="1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</row>
    <row r="191" spans="1:19" ht="20.100000000000001" customHeight="1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</row>
    <row r="192" spans="1:19" ht="20.100000000000001" customHeight="1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</row>
    <row r="193" spans="1:19" ht="20.100000000000001" customHeight="1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</row>
    <row r="194" spans="1:19" ht="20.100000000000001" customHeight="1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</row>
    <row r="195" spans="1:19" ht="20.100000000000001" customHeight="1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</row>
    <row r="196" spans="1:19" ht="20.100000000000001" customHeight="1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</row>
    <row r="197" spans="1:19" ht="20.100000000000001" customHeight="1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</row>
    <row r="198" spans="1:19" ht="20.100000000000001" customHeight="1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</row>
    <row r="199" spans="1:19" ht="20.100000000000001" customHeight="1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</row>
    <row r="200" spans="1:19" ht="20.100000000000001" customHeight="1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</row>
    <row r="201" spans="1:19" ht="20.100000000000001" customHeight="1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</row>
    <row r="202" spans="1:19" ht="20.100000000000001" customHeight="1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</row>
    <row r="203" spans="1:19" ht="20.100000000000001" customHeight="1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</row>
    <row r="204" spans="1:19" ht="20.100000000000001" customHeight="1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</row>
    <row r="205" spans="1:19" ht="20.100000000000001" customHeight="1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</row>
    <row r="206" spans="1:19" ht="20.100000000000001" customHeight="1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</row>
    <row r="207" spans="1:19" ht="20.100000000000001" customHeight="1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</row>
    <row r="208" spans="1:19" ht="20.100000000000001" customHeight="1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</row>
    <row r="209" spans="1:19" ht="20.100000000000001" customHeight="1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</row>
    <row r="210" spans="1:19" ht="20.100000000000001" customHeight="1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</row>
    <row r="211" spans="1:19" ht="20.100000000000001" customHeight="1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</row>
    <row r="212" spans="1:19" ht="20.100000000000001" customHeight="1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</row>
    <row r="213" spans="1:19" ht="20.100000000000001" customHeight="1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</row>
    <row r="214" spans="1:19" ht="20.100000000000001" customHeight="1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</row>
    <row r="215" spans="1:19" ht="20.100000000000001" customHeight="1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</row>
    <row r="216" spans="1:19" ht="20.100000000000001" customHeight="1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</row>
    <row r="217" spans="1:19" ht="20.100000000000001" customHeight="1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</row>
    <row r="218" spans="1:19" ht="20.100000000000001" customHeight="1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</row>
    <row r="219" spans="1:19" ht="20.100000000000001" customHeight="1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</row>
    <row r="220" spans="1:19" ht="20.100000000000001" customHeight="1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</row>
    <row r="221" spans="1:19" ht="20.100000000000001" customHeight="1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</row>
    <row r="222" spans="1:19" ht="20.100000000000001" customHeight="1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</row>
    <row r="223" spans="1:19" ht="20.100000000000001" customHeight="1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</row>
    <row r="224" spans="1:19" ht="20.100000000000001" customHeight="1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</row>
    <row r="225" spans="1:19" ht="20.100000000000001" customHeight="1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</row>
    <row r="226" spans="1:19" ht="20.100000000000001" customHeight="1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</row>
    <row r="227" spans="1:19" ht="20.100000000000001" customHeight="1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</row>
    <row r="228" spans="1:19" ht="20.100000000000001" customHeight="1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</row>
    <row r="229" spans="1:19" ht="20.100000000000001" customHeight="1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</row>
    <row r="230" spans="1:19" ht="20.100000000000001" customHeight="1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</row>
    <row r="231" spans="1:19" ht="20.100000000000001" customHeight="1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</row>
    <row r="232" spans="1:19" ht="20.100000000000001" customHeight="1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</row>
    <row r="233" spans="1:19" ht="20.100000000000001" customHeight="1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</row>
    <row r="234" spans="1:19" ht="20.100000000000001" customHeight="1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</row>
    <row r="235" spans="1:19" ht="20.100000000000001" customHeight="1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</row>
    <row r="236" spans="1:19" ht="20.100000000000001" customHeight="1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</row>
    <row r="237" spans="1:19" ht="20.100000000000001" customHeight="1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</row>
    <row r="238" spans="1:19" ht="20.100000000000001" customHeight="1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</row>
    <row r="239" spans="1:19" ht="20.100000000000001" customHeight="1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</row>
    <row r="240" spans="1:19" ht="20.100000000000001" customHeight="1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</row>
    <row r="241" spans="1:19" ht="20.100000000000001" customHeight="1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</row>
    <row r="242" spans="1:19" ht="20.100000000000001" customHeight="1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</row>
    <row r="243" spans="1:19" ht="20.100000000000001" customHeight="1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</row>
    <row r="244" spans="1:19" ht="20.100000000000001" customHeight="1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</row>
    <row r="245" spans="1:19" ht="20.100000000000001" customHeight="1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</row>
    <row r="246" spans="1:19" ht="20.100000000000001" customHeight="1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</row>
    <row r="247" spans="1:19" ht="20.100000000000001" customHeight="1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</row>
    <row r="248" spans="1:19" ht="20.100000000000001" customHeight="1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</row>
    <row r="249" spans="1:19" ht="20.100000000000001" customHeight="1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</row>
    <row r="250" spans="1:19" ht="20.100000000000001" customHeight="1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</row>
    <row r="251" spans="1:19" ht="20.100000000000001" customHeight="1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</row>
    <row r="252" spans="1:19" ht="20.100000000000001" customHeight="1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</row>
    <row r="253" spans="1:19" ht="20.100000000000001" customHeight="1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</row>
    <row r="254" spans="1:19" ht="20.100000000000001" customHeight="1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</row>
    <row r="255" spans="1:19" ht="20.100000000000001" customHeight="1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</row>
    <row r="256" spans="1:19" ht="20.100000000000001" customHeight="1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</row>
    <row r="257" spans="1:19" ht="20.100000000000001" customHeight="1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</row>
    <row r="258" spans="1:19" ht="20.100000000000001" customHeight="1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</row>
    <row r="259" spans="1:19" ht="20.100000000000001" customHeight="1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</row>
    <row r="260" spans="1:19" ht="20.100000000000001" customHeight="1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</row>
    <row r="261" spans="1:19" ht="20.100000000000001" customHeight="1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</row>
    <row r="262" spans="1:19" ht="20.100000000000001" customHeight="1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</row>
    <row r="263" spans="1:19" ht="20.100000000000001" customHeight="1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</row>
    <row r="264" spans="1:19" ht="20.100000000000001" customHeight="1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</row>
    <row r="265" spans="1:19" ht="20.100000000000001" customHeight="1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</row>
    <row r="266" spans="1:19" ht="20.100000000000001" customHeight="1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</row>
    <row r="267" spans="1:19" ht="20.100000000000001" customHeight="1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</row>
    <row r="268" spans="1:19" ht="20.100000000000001" customHeight="1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</row>
    <row r="269" spans="1:19" ht="20.100000000000001" customHeight="1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</row>
    <row r="270" spans="1:19" ht="20.100000000000001" customHeight="1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</row>
    <row r="271" spans="1:19" ht="20.100000000000001" customHeight="1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</row>
    <row r="272" spans="1:19" ht="20.100000000000001" customHeight="1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</row>
    <row r="273" spans="1:19" ht="20.100000000000001" customHeight="1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</row>
    <row r="274" spans="1:19" ht="20.100000000000001" customHeight="1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</row>
    <row r="275" spans="1:19" ht="20.100000000000001" customHeight="1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</row>
    <row r="276" spans="1:19" ht="20.100000000000001" customHeight="1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</row>
    <row r="277" spans="1:19" ht="20.100000000000001" customHeight="1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</row>
    <row r="278" spans="1:19" ht="20.100000000000001" customHeight="1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</row>
    <row r="279" spans="1:19" ht="20.100000000000001" customHeight="1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</row>
    <row r="280" spans="1:19" ht="20.100000000000001" customHeight="1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</row>
    <row r="281" spans="1:19" ht="20.100000000000001" customHeight="1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</row>
    <row r="282" spans="1:19" ht="20.100000000000001" customHeight="1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</row>
    <row r="283" spans="1:19" ht="20.100000000000001" customHeight="1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</row>
    <row r="284" spans="1:19" ht="20.100000000000001" customHeight="1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</row>
    <row r="285" spans="1:19" ht="20.100000000000001" customHeight="1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</row>
    <row r="286" spans="1:19" ht="20.100000000000001" customHeight="1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</row>
    <row r="287" spans="1:19" ht="20.100000000000001" customHeight="1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</row>
    <row r="288" spans="1:19" ht="20.100000000000001" customHeight="1"/>
    <row r="289" ht="20.100000000000001" customHeight="1"/>
    <row r="290" ht="20.100000000000001" customHeight="1"/>
    <row r="291" ht="20.100000000000001" customHeight="1"/>
    <row r="292" ht="20.100000000000001" customHeight="1"/>
    <row r="293" ht="20.100000000000001" customHeight="1"/>
    <row r="294" ht="20.100000000000001" customHeight="1"/>
    <row r="295" ht="20.100000000000001" customHeight="1"/>
    <row r="296" ht="20.100000000000001" customHeight="1"/>
    <row r="297" ht="20.100000000000001" customHeight="1"/>
    <row r="298" ht="20.100000000000001" customHeight="1"/>
    <row r="299" ht="20.100000000000001" customHeight="1"/>
    <row r="300" ht="20.100000000000001" customHeight="1"/>
    <row r="301" ht="20.100000000000001" customHeight="1"/>
    <row r="302" ht="20.100000000000001" customHeight="1"/>
    <row r="303" ht="20.100000000000001" customHeight="1"/>
    <row r="304" ht="20.100000000000001" customHeight="1"/>
    <row r="305" ht="20.100000000000001" customHeight="1"/>
    <row r="306" ht="20.100000000000001" customHeight="1"/>
    <row r="307" ht="20.100000000000001" customHeight="1"/>
    <row r="308" ht="20.100000000000001" customHeight="1"/>
    <row r="309" ht="20.100000000000001" customHeight="1"/>
    <row r="310" ht="20.100000000000001" customHeight="1"/>
    <row r="311" ht="20.100000000000001" customHeight="1"/>
    <row r="312" ht="20.100000000000001" customHeight="1"/>
    <row r="313" ht="20.100000000000001" customHeight="1"/>
    <row r="314" ht="20.100000000000001" customHeight="1"/>
    <row r="315" ht="20.100000000000001" customHeight="1"/>
    <row r="316" ht="20.100000000000001" customHeight="1"/>
    <row r="317" ht="20.100000000000001" customHeight="1"/>
    <row r="318" ht="20.100000000000001" customHeight="1"/>
    <row r="319" ht="20.100000000000001" customHeight="1"/>
    <row r="320" ht="20.100000000000001" customHeight="1"/>
    <row r="321" ht="20.100000000000001" customHeight="1"/>
    <row r="322" ht="20.100000000000001" customHeight="1"/>
    <row r="323" ht="20.100000000000001" customHeight="1"/>
    <row r="324" ht="20.100000000000001" customHeight="1"/>
    <row r="325" ht="20.100000000000001" customHeight="1"/>
    <row r="326" ht="20.100000000000001" customHeight="1"/>
    <row r="327" ht="20.100000000000001" customHeight="1"/>
    <row r="328" ht="20.100000000000001" customHeight="1"/>
    <row r="329" ht="20.100000000000001" customHeight="1"/>
    <row r="330" ht="20.100000000000001" customHeight="1"/>
    <row r="331" ht="20.100000000000001" customHeight="1"/>
    <row r="332" ht="20.100000000000001" customHeight="1"/>
    <row r="333" ht="20.100000000000001" customHeight="1"/>
    <row r="334" ht="20.100000000000001" customHeight="1"/>
    <row r="335" ht="20.100000000000001" customHeight="1"/>
    <row r="336" ht="20.100000000000001" customHeight="1"/>
    <row r="337" ht="20.100000000000001" customHeight="1"/>
    <row r="338" ht="20.100000000000001" customHeight="1"/>
    <row r="339" ht="20.100000000000001" customHeight="1"/>
    <row r="340" ht="20.100000000000001" customHeight="1"/>
    <row r="341" ht="20.100000000000001" customHeight="1"/>
    <row r="342" ht="20.100000000000001" customHeight="1"/>
    <row r="343" ht="20.100000000000001" customHeight="1"/>
    <row r="344" ht="20.100000000000001" customHeight="1"/>
    <row r="345" ht="20.100000000000001" customHeight="1"/>
    <row r="346" ht="20.100000000000001" customHeight="1"/>
    <row r="347" ht="20.100000000000001" customHeight="1"/>
    <row r="348" ht="20.100000000000001" customHeight="1"/>
    <row r="349" ht="20.100000000000001" customHeight="1"/>
    <row r="350" ht="20.100000000000001" customHeight="1"/>
    <row r="351" ht="20.100000000000001" customHeight="1"/>
    <row r="352" ht="20.100000000000001" customHeight="1"/>
    <row r="353" ht="20.100000000000001" customHeight="1"/>
    <row r="354" ht="20.100000000000001" customHeight="1"/>
    <row r="355" ht="20.100000000000001" customHeight="1"/>
    <row r="356" ht="20.100000000000001" customHeight="1"/>
    <row r="357" ht="20.100000000000001" customHeight="1"/>
    <row r="358" ht="20.100000000000001" customHeight="1"/>
    <row r="359" ht="20.100000000000001" customHeight="1"/>
    <row r="360" ht="20.100000000000001" customHeight="1"/>
    <row r="361" ht="20.100000000000001" customHeight="1"/>
    <row r="362" ht="20.100000000000001" customHeight="1"/>
    <row r="363" ht="20.100000000000001" customHeight="1"/>
    <row r="364" ht="20.100000000000001" customHeight="1"/>
    <row r="365" ht="20.100000000000001" customHeight="1"/>
    <row r="366" ht="20.100000000000001" customHeight="1"/>
    <row r="367" ht="20.100000000000001" customHeight="1"/>
    <row r="368" ht="20.100000000000001" customHeight="1"/>
    <row r="369" ht="20.100000000000001" customHeight="1"/>
    <row r="370" ht="20.100000000000001" customHeight="1"/>
    <row r="371" ht="20.100000000000001" customHeight="1"/>
    <row r="372" ht="20.100000000000001" customHeight="1"/>
    <row r="373" ht="20.100000000000001" customHeight="1"/>
    <row r="374" ht="20.100000000000001" customHeight="1"/>
    <row r="375" ht="20.100000000000001" customHeight="1"/>
    <row r="376" ht="20.100000000000001" customHeight="1"/>
    <row r="377" ht="20.100000000000001" customHeight="1"/>
    <row r="378" ht="20.100000000000001" customHeight="1"/>
    <row r="379" ht="20.100000000000001" customHeight="1"/>
    <row r="380" ht="20.100000000000001" customHeight="1"/>
    <row r="381" ht="20.100000000000001" customHeight="1"/>
    <row r="382" ht="20.100000000000001" customHeight="1"/>
    <row r="383" ht="20.100000000000001" customHeight="1"/>
    <row r="384" ht="20.100000000000001" customHeight="1"/>
    <row r="385" ht="20.100000000000001" customHeight="1"/>
    <row r="386" ht="20.100000000000001" customHeight="1"/>
    <row r="387" ht="20.100000000000001" customHeight="1"/>
    <row r="388" ht="20.100000000000001" customHeight="1"/>
    <row r="389" ht="20.100000000000001" customHeight="1"/>
    <row r="390" ht="20.100000000000001" customHeight="1"/>
    <row r="391" ht="20.100000000000001" customHeight="1"/>
    <row r="392" ht="20.100000000000001" customHeight="1"/>
  </sheetData>
  <mergeCells count="4">
    <mergeCell ref="H3:K3"/>
    <mergeCell ref="A83:D83"/>
    <mergeCell ref="E3:G3"/>
    <mergeCell ref="F4:G4"/>
  </mergeCells>
  <pageMargins left="0.35433070866141736" right="0.15748031496062992" top="0.11811023622047245" bottom="0.11811023622047245" header="0.11811023622047245" footer="0.11811023622047245"/>
  <pageSetup paperSize="5" scale="60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691"/>
  <sheetViews>
    <sheetView topLeftCell="A70" workbookViewId="0"/>
  </sheetViews>
  <sheetFormatPr defaultRowHeight="15"/>
  <cols>
    <col min="1" max="1" width="7.140625" customWidth="1"/>
    <col min="2" max="2" width="93.42578125" bestFit="1" customWidth="1"/>
    <col min="3" max="3" width="20.28515625" customWidth="1"/>
  </cols>
  <sheetData>
    <row r="1" spans="1:10" ht="15.75" customHeight="1">
      <c r="A1" s="40" t="s">
        <v>125</v>
      </c>
    </row>
    <row r="2" spans="1:10" ht="4.5" customHeight="1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18" hidden="1">
      <c r="A3" s="26"/>
      <c r="B3" s="3" t="s">
        <v>38</v>
      </c>
      <c r="C3" s="14"/>
      <c r="D3" s="1"/>
      <c r="E3" s="1"/>
      <c r="F3" s="1"/>
      <c r="G3" s="1"/>
      <c r="H3" s="1"/>
      <c r="I3" s="1"/>
      <c r="J3" s="1"/>
    </row>
    <row r="4" spans="1:10" ht="19.5" hidden="1">
      <c r="A4" s="26"/>
      <c r="B4" s="34" t="s">
        <v>68</v>
      </c>
      <c r="C4" s="42"/>
      <c r="D4" s="1"/>
      <c r="E4" s="1"/>
      <c r="F4" s="1"/>
      <c r="G4" s="1"/>
      <c r="H4" s="1"/>
      <c r="I4" s="1"/>
      <c r="J4" s="1"/>
    </row>
    <row r="5" spans="1:10" ht="20.25" hidden="1">
      <c r="A5" s="1"/>
      <c r="B5" s="43" t="s">
        <v>23</v>
      </c>
      <c r="C5" s="68"/>
      <c r="D5" s="1"/>
      <c r="E5" s="1"/>
      <c r="F5" s="1"/>
      <c r="G5" s="1"/>
      <c r="H5" s="1"/>
      <c r="I5" s="1"/>
      <c r="J5" s="1"/>
    </row>
    <row r="6" spans="1:10" ht="16.5" hidden="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6.5">
      <c r="A7" s="1"/>
      <c r="B7" s="34" t="s">
        <v>126</v>
      </c>
      <c r="C7" s="36">
        <f>288822000+4000000+308434000+292822000+308434000</f>
        <v>1202512000</v>
      </c>
      <c r="D7" s="1"/>
      <c r="E7" s="1"/>
      <c r="F7" s="1"/>
      <c r="G7" s="1"/>
      <c r="H7" s="1"/>
      <c r="I7" s="1"/>
      <c r="J7" s="1"/>
    </row>
    <row r="8" spans="1:10" ht="16.5">
      <c r="A8" s="1"/>
      <c r="B8" s="34" t="s">
        <v>60</v>
      </c>
      <c r="C8" s="36">
        <v>36174900</v>
      </c>
      <c r="D8" s="1"/>
      <c r="E8" s="1"/>
      <c r="F8" s="1"/>
      <c r="G8" s="1"/>
      <c r="H8" s="1"/>
      <c r="I8" s="1"/>
      <c r="J8" s="1"/>
    </row>
    <row r="9" spans="1:10" ht="16.5">
      <c r="A9" s="1"/>
      <c r="B9" s="34" t="s">
        <v>58</v>
      </c>
      <c r="C9" s="36">
        <v>10428800</v>
      </c>
      <c r="D9" s="1"/>
      <c r="E9" s="1"/>
      <c r="F9" s="1"/>
      <c r="G9" s="1"/>
      <c r="H9" s="1"/>
      <c r="I9" s="1"/>
      <c r="J9" s="1"/>
    </row>
    <row r="10" spans="1:10" ht="16.5">
      <c r="A10" s="1"/>
      <c r="B10" s="34" t="s">
        <v>127</v>
      </c>
      <c r="C10" s="36">
        <f>27375600*3</f>
        <v>82126800</v>
      </c>
      <c r="D10" s="1"/>
      <c r="E10" s="1"/>
      <c r="F10" s="1"/>
      <c r="G10" s="1"/>
      <c r="H10" s="1"/>
      <c r="I10" s="1"/>
      <c r="J10" s="1"/>
    </row>
    <row r="11" spans="1:10" ht="16.5">
      <c r="A11" s="1"/>
      <c r="B11" s="34" t="s">
        <v>97</v>
      </c>
      <c r="C11" s="36">
        <f>13013325+4000000</f>
        <v>17013325</v>
      </c>
      <c r="D11" s="1"/>
      <c r="E11" s="1"/>
      <c r="F11" s="1"/>
      <c r="G11" s="1"/>
      <c r="H11" s="1"/>
      <c r="I11" s="1"/>
      <c r="J11" s="1"/>
    </row>
    <row r="12" spans="1:10" ht="16.5">
      <c r="A12" s="1"/>
      <c r="B12" s="34" t="s">
        <v>128</v>
      </c>
      <c r="C12" s="36">
        <f>12058300+24116600</f>
        <v>36174900</v>
      </c>
      <c r="D12" s="1"/>
      <c r="E12" s="1"/>
      <c r="F12" s="1"/>
      <c r="G12" s="1"/>
      <c r="H12" s="1"/>
      <c r="I12" s="1"/>
      <c r="J12" s="1"/>
    </row>
    <row r="13" spans="1:10" ht="18.75">
      <c r="A13" s="1"/>
      <c r="B13" s="34" t="s">
        <v>49</v>
      </c>
      <c r="C13" s="42">
        <f>57720150-51948135</f>
        <v>5772015</v>
      </c>
      <c r="D13" s="1"/>
      <c r="E13" s="1"/>
      <c r="F13" s="1"/>
      <c r="G13" s="1"/>
      <c r="H13" s="1"/>
      <c r="I13" s="1"/>
      <c r="J13" s="1"/>
    </row>
    <row r="14" spans="1:10" ht="20.25">
      <c r="A14" s="1"/>
      <c r="B14" s="2" t="s">
        <v>24</v>
      </c>
      <c r="C14" s="65">
        <f>SUM(C7:C13)</f>
        <v>1390202740</v>
      </c>
      <c r="D14" s="1"/>
      <c r="E14" s="1"/>
      <c r="F14" s="1"/>
      <c r="G14" s="1"/>
      <c r="H14" s="1"/>
      <c r="I14" s="1"/>
      <c r="J14" s="1"/>
    </row>
    <row r="15" spans="1:10" ht="20.25">
      <c r="A15" s="1"/>
      <c r="B15" s="2"/>
      <c r="C15" s="24"/>
      <c r="D15" s="1"/>
      <c r="E15" s="1"/>
      <c r="F15" s="1"/>
      <c r="G15" s="1"/>
      <c r="H15" s="1"/>
      <c r="I15" s="1"/>
      <c r="J15" s="1"/>
    </row>
    <row r="16" spans="1:10" ht="20.100000000000001" customHeight="1">
      <c r="A16" s="30"/>
      <c r="B16" s="3" t="s">
        <v>50</v>
      </c>
      <c r="C16" s="36"/>
      <c r="D16" s="1"/>
      <c r="E16" s="1"/>
      <c r="F16" s="1"/>
      <c r="G16" s="1"/>
      <c r="H16" s="1"/>
      <c r="I16" s="1"/>
      <c r="J16" s="1"/>
    </row>
    <row r="17" spans="1:10" ht="20.100000000000001" customHeight="1">
      <c r="A17" s="30"/>
      <c r="B17" s="34" t="s">
        <v>51</v>
      </c>
      <c r="C17" s="36">
        <f>43787700-39408930</f>
        <v>4378770</v>
      </c>
      <c r="D17" s="1"/>
      <c r="E17" s="1"/>
      <c r="F17" s="1"/>
      <c r="G17" s="1"/>
      <c r="H17" s="1"/>
      <c r="I17" s="1"/>
      <c r="J17" s="1"/>
    </row>
    <row r="18" spans="1:10" ht="20.100000000000001" customHeight="1">
      <c r="A18" s="30"/>
      <c r="B18" s="34" t="s">
        <v>55</v>
      </c>
      <c r="C18" s="36">
        <f>36224850+4000000-36602365</f>
        <v>3622485</v>
      </c>
      <c r="D18" s="1"/>
      <c r="E18" s="1"/>
      <c r="F18" s="1"/>
      <c r="G18" s="1"/>
      <c r="H18" s="1"/>
      <c r="I18" s="1"/>
      <c r="J18" s="1"/>
    </row>
    <row r="19" spans="1:10" ht="20.100000000000001" customHeight="1">
      <c r="A19" s="30"/>
      <c r="B19" s="34" t="s">
        <v>56</v>
      </c>
      <c r="C19" s="42">
        <f>137067000+4000000</f>
        <v>141067000</v>
      </c>
      <c r="D19" s="1"/>
      <c r="E19" s="1"/>
      <c r="F19" s="1"/>
      <c r="G19" s="1"/>
      <c r="H19" s="1"/>
      <c r="I19" s="1"/>
      <c r="J19" s="1"/>
    </row>
    <row r="20" spans="1:10" ht="20.100000000000001" customHeight="1">
      <c r="A20" s="30"/>
      <c r="B20" s="43" t="s">
        <v>52</v>
      </c>
      <c r="C20" s="65">
        <f>SUM(C17:C19)</f>
        <v>149068255</v>
      </c>
      <c r="D20" s="1"/>
      <c r="E20" s="1"/>
      <c r="F20" s="1"/>
      <c r="G20" s="1"/>
      <c r="H20" s="1"/>
      <c r="I20" s="1"/>
      <c r="J20" s="1"/>
    </row>
    <row r="21" spans="1:10" ht="20.100000000000001" customHeight="1">
      <c r="A21" s="30"/>
      <c r="B21" s="43"/>
      <c r="C21" s="65"/>
      <c r="D21" s="1"/>
      <c r="E21" s="1"/>
      <c r="F21" s="1"/>
      <c r="G21" s="1"/>
      <c r="H21" s="1"/>
      <c r="I21" s="1"/>
      <c r="J21" s="1"/>
    </row>
    <row r="22" spans="1:10" ht="20.100000000000001" customHeight="1">
      <c r="A22" s="30"/>
      <c r="B22" s="3" t="s">
        <v>57</v>
      </c>
      <c r="C22" s="65"/>
      <c r="D22" s="1"/>
      <c r="E22" s="1"/>
      <c r="F22" s="1"/>
      <c r="G22" s="1"/>
      <c r="H22" s="1"/>
      <c r="I22" s="1"/>
      <c r="J22" s="1"/>
    </row>
    <row r="23" spans="1:10" ht="20.100000000000001" customHeight="1">
      <c r="A23" s="30"/>
      <c r="B23" s="34" t="s">
        <v>61</v>
      </c>
      <c r="C23" s="36">
        <v>36174900</v>
      </c>
      <c r="D23" s="1"/>
      <c r="E23" s="1"/>
      <c r="F23" s="1"/>
      <c r="G23" s="1"/>
      <c r="H23" s="1"/>
      <c r="I23" s="1"/>
      <c r="J23" s="1"/>
    </row>
    <row r="24" spans="1:10" ht="20.100000000000001" customHeight="1">
      <c r="A24" s="30"/>
      <c r="B24" s="34" t="s">
        <v>64</v>
      </c>
      <c r="C24" s="36">
        <f>36174900+4000000</f>
        <v>40174900</v>
      </c>
      <c r="D24" s="1"/>
      <c r="E24" s="1"/>
      <c r="F24" s="1"/>
      <c r="G24" s="1"/>
      <c r="H24" s="1"/>
      <c r="I24" s="1"/>
      <c r="J24" s="1"/>
    </row>
    <row r="25" spans="1:10" ht="20.100000000000001" customHeight="1">
      <c r="A25" s="30"/>
      <c r="B25" s="34" t="s">
        <v>69</v>
      </c>
      <c r="C25" s="36">
        <f>36174900+4000000</f>
        <v>40174900</v>
      </c>
      <c r="D25" s="1"/>
      <c r="E25" s="1"/>
      <c r="F25" s="1"/>
      <c r="G25" s="1"/>
      <c r="H25" s="1"/>
      <c r="I25" s="1"/>
      <c r="J25" s="1"/>
    </row>
    <row r="26" spans="1:10" ht="20.100000000000001" customHeight="1">
      <c r="A26" s="30"/>
      <c r="B26" s="34" t="s">
        <v>98</v>
      </c>
      <c r="C26" s="36">
        <v>32264100</v>
      </c>
      <c r="D26" s="1"/>
      <c r="E26" s="1"/>
      <c r="F26" s="1"/>
      <c r="G26" s="1"/>
      <c r="H26" s="1"/>
      <c r="I26" s="1"/>
      <c r="J26" s="1"/>
    </row>
    <row r="27" spans="1:10" ht="20.100000000000001" customHeight="1">
      <c r="A27" s="30"/>
      <c r="B27" s="34" t="s">
        <v>99</v>
      </c>
      <c r="C27" s="36">
        <v>32264100</v>
      </c>
      <c r="D27" s="1"/>
      <c r="E27" s="1"/>
      <c r="F27" s="1"/>
      <c r="G27" s="1"/>
      <c r="H27" s="1"/>
      <c r="I27" s="1"/>
      <c r="J27" s="1"/>
    </row>
    <row r="28" spans="1:10" ht="20.100000000000001" customHeight="1">
      <c r="A28" s="30"/>
      <c r="B28" s="34" t="s">
        <v>100</v>
      </c>
      <c r="C28" s="36">
        <v>32264100</v>
      </c>
      <c r="D28" s="1"/>
      <c r="E28" s="1"/>
      <c r="F28" s="1"/>
      <c r="G28" s="1"/>
      <c r="H28" s="1"/>
      <c r="I28" s="1"/>
      <c r="J28" s="1"/>
    </row>
    <row r="29" spans="1:10" ht="20.100000000000001" customHeight="1">
      <c r="A29" s="30"/>
      <c r="B29" s="34" t="s">
        <v>77</v>
      </c>
      <c r="C29" s="36">
        <v>31286400</v>
      </c>
      <c r="D29" s="1"/>
      <c r="E29" s="1"/>
      <c r="F29" s="1"/>
      <c r="G29" s="1"/>
      <c r="H29" s="1"/>
      <c r="I29" s="1"/>
      <c r="J29" s="1"/>
    </row>
    <row r="30" spans="1:10" ht="20.100000000000001" customHeight="1">
      <c r="A30" s="30"/>
      <c r="B30" s="34" t="s">
        <v>76</v>
      </c>
      <c r="C30" s="36">
        <v>12058300</v>
      </c>
      <c r="D30" s="1"/>
      <c r="E30" s="1"/>
      <c r="F30" s="1"/>
      <c r="G30" s="1"/>
      <c r="H30" s="1"/>
      <c r="I30" s="1"/>
      <c r="J30" s="1"/>
    </row>
    <row r="31" spans="1:10" ht="20.100000000000001" customHeight="1">
      <c r="A31" s="30"/>
      <c r="B31" s="34" t="s">
        <v>62</v>
      </c>
      <c r="C31" s="36">
        <v>12058300</v>
      </c>
      <c r="D31" s="1"/>
      <c r="E31" s="1"/>
      <c r="F31" s="1"/>
      <c r="G31" s="1"/>
      <c r="H31" s="1"/>
      <c r="I31" s="1"/>
      <c r="J31" s="1"/>
    </row>
    <row r="32" spans="1:10" ht="20.100000000000001" customHeight="1">
      <c r="A32" s="30"/>
      <c r="B32" s="34" t="s">
        <v>63</v>
      </c>
      <c r="C32" s="36">
        <v>12058300</v>
      </c>
      <c r="D32" s="1"/>
      <c r="E32" s="1"/>
      <c r="F32" s="1"/>
      <c r="G32" s="1"/>
      <c r="H32" s="1"/>
      <c r="I32" s="1"/>
      <c r="J32" s="1"/>
    </row>
    <row r="33" spans="1:10" ht="20.100000000000001" customHeight="1">
      <c r="A33" s="30"/>
      <c r="B33" s="34" t="s">
        <v>65</v>
      </c>
      <c r="C33" s="36">
        <f>72349800+4000000</f>
        <v>76349800</v>
      </c>
      <c r="D33" s="1"/>
      <c r="E33" s="1"/>
      <c r="F33" s="1"/>
      <c r="G33" s="1"/>
      <c r="H33" s="1"/>
      <c r="I33" s="1"/>
      <c r="J33" s="1"/>
    </row>
    <row r="34" spans="1:10" ht="20.100000000000001" customHeight="1">
      <c r="A34" s="30"/>
      <c r="B34" s="34" t="s">
        <v>71</v>
      </c>
      <c r="C34" s="36">
        <v>29029725</v>
      </c>
      <c r="D34" s="1"/>
      <c r="E34" s="1"/>
      <c r="F34" s="1"/>
      <c r="G34" s="1"/>
      <c r="H34" s="1"/>
      <c r="I34" s="1"/>
      <c r="J34" s="1"/>
    </row>
    <row r="35" spans="1:10" ht="20.100000000000001" customHeight="1">
      <c r="A35" s="30"/>
      <c r="B35" s="34" t="s">
        <v>72</v>
      </c>
      <c r="C35" s="36">
        <v>28028700</v>
      </c>
      <c r="D35" s="1"/>
      <c r="E35" s="1"/>
      <c r="F35" s="1"/>
      <c r="G35" s="1"/>
      <c r="H35" s="1"/>
      <c r="I35" s="1"/>
      <c r="J35" s="1"/>
    </row>
    <row r="36" spans="1:10" ht="20.100000000000001" customHeight="1">
      <c r="A36" s="30"/>
      <c r="B36" s="34" t="s">
        <v>73</v>
      </c>
      <c r="C36" s="36">
        <v>74075850</v>
      </c>
      <c r="D36" s="1"/>
      <c r="E36" s="1"/>
      <c r="F36" s="1"/>
      <c r="G36" s="1"/>
      <c r="H36" s="1"/>
      <c r="I36" s="1"/>
      <c r="J36" s="1"/>
    </row>
    <row r="37" spans="1:10" ht="20.100000000000001" customHeight="1">
      <c r="A37" s="30"/>
      <c r="B37" s="34" t="s">
        <v>78</v>
      </c>
      <c r="C37" s="42">
        <v>28028700</v>
      </c>
      <c r="D37" s="1"/>
      <c r="E37" s="1"/>
      <c r="F37" s="1"/>
      <c r="G37" s="1"/>
      <c r="H37" s="1"/>
      <c r="I37" s="1"/>
      <c r="J37" s="1"/>
    </row>
    <row r="38" spans="1:10" ht="21.95" customHeight="1">
      <c r="A38" s="30"/>
      <c r="B38" s="43" t="s">
        <v>59</v>
      </c>
      <c r="C38" s="65">
        <f>SUM(C23:C37)</f>
        <v>516291075</v>
      </c>
      <c r="D38" s="1"/>
      <c r="E38" s="1"/>
      <c r="F38" s="1"/>
      <c r="G38" s="1"/>
      <c r="H38" s="1"/>
      <c r="I38" s="1"/>
      <c r="J38" s="1"/>
    </row>
    <row r="39" spans="1:10" ht="21.95" customHeight="1">
      <c r="A39" s="30"/>
      <c r="B39" s="43"/>
      <c r="C39" s="65"/>
      <c r="D39" s="1"/>
      <c r="E39" s="1"/>
      <c r="F39" s="1"/>
      <c r="G39" s="1"/>
      <c r="H39" s="1"/>
      <c r="I39" s="1"/>
      <c r="J39" s="1"/>
    </row>
    <row r="40" spans="1:10" ht="21.95" customHeight="1">
      <c r="A40" s="30"/>
      <c r="B40" s="3" t="s">
        <v>80</v>
      </c>
      <c r="C40" s="65"/>
      <c r="D40" s="1"/>
      <c r="E40" s="1"/>
      <c r="F40" s="1"/>
      <c r="G40" s="1"/>
      <c r="H40" s="1"/>
      <c r="I40" s="1"/>
      <c r="J40" s="1"/>
    </row>
    <row r="41" spans="1:10" ht="21.95" customHeight="1">
      <c r="A41" s="30"/>
      <c r="B41" s="34" t="s">
        <v>81</v>
      </c>
      <c r="C41" s="36">
        <v>13242450</v>
      </c>
      <c r="D41" s="1"/>
      <c r="E41" s="1"/>
      <c r="F41" s="1"/>
      <c r="G41" s="1"/>
      <c r="H41" s="1"/>
      <c r="I41" s="1"/>
      <c r="J41" s="1"/>
    </row>
    <row r="42" spans="1:10" ht="21.95" customHeight="1">
      <c r="A42" s="30"/>
      <c r="B42" s="34" t="s">
        <v>114</v>
      </c>
      <c r="C42" s="36">
        <v>13242450</v>
      </c>
      <c r="D42" s="1"/>
      <c r="E42" s="1"/>
      <c r="F42" s="1"/>
      <c r="G42" s="1"/>
      <c r="H42" s="1"/>
      <c r="I42" s="1"/>
      <c r="J42" s="1"/>
    </row>
    <row r="43" spans="1:10" ht="21.95" customHeight="1">
      <c r="A43" s="30"/>
      <c r="B43" s="34" t="s">
        <v>124</v>
      </c>
      <c r="C43" s="36">
        <f>12563350+4000000</f>
        <v>16563350</v>
      </c>
      <c r="D43" s="1"/>
      <c r="E43" s="1"/>
      <c r="F43" s="1"/>
      <c r="G43" s="1"/>
      <c r="H43" s="1"/>
      <c r="I43" s="1"/>
      <c r="J43" s="1"/>
    </row>
    <row r="44" spans="1:10" ht="21.95" customHeight="1">
      <c r="A44" s="30"/>
      <c r="B44" s="34" t="s">
        <v>93</v>
      </c>
      <c r="C44" s="36">
        <v>5377350</v>
      </c>
      <c r="D44" s="1"/>
      <c r="E44" s="1"/>
      <c r="F44" s="1"/>
      <c r="G44" s="1"/>
      <c r="H44" s="1"/>
      <c r="I44" s="1"/>
      <c r="J44" s="1"/>
    </row>
    <row r="45" spans="1:10" ht="21.95" customHeight="1">
      <c r="A45" s="30"/>
      <c r="B45" s="34" t="s">
        <v>122</v>
      </c>
      <c r="C45" s="36">
        <v>29540850</v>
      </c>
      <c r="D45" s="1"/>
      <c r="E45" s="1"/>
      <c r="F45" s="1"/>
      <c r="G45" s="1"/>
      <c r="H45" s="1"/>
      <c r="I45" s="1"/>
      <c r="J45" s="1"/>
    </row>
    <row r="46" spans="1:10" ht="21.95" customHeight="1">
      <c r="A46" s="30"/>
      <c r="B46" s="34" t="s">
        <v>82</v>
      </c>
      <c r="C46" s="36">
        <v>10865600</v>
      </c>
      <c r="D46" s="1"/>
      <c r="E46" s="1"/>
      <c r="F46" s="1"/>
      <c r="G46" s="1"/>
      <c r="H46" s="1"/>
      <c r="I46" s="1"/>
      <c r="J46" s="1"/>
    </row>
    <row r="47" spans="1:10" ht="21.95" customHeight="1">
      <c r="A47" s="30"/>
      <c r="B47" s="34" t="s">
        <v>108</v>
      </c>
      <c r="C47" s="36">
        <v>13242450</v>
      </c>
      <c r="D47" s="1"/>
      <c r="E47" s="1"/>
      <c r="F47" s="1"/>
      <c r="G47" s="1"/>
      <c r="H47" s="1"/>
      <c r="I47" s="1"/>
      <c r="J47" s="1"/>
    </row>
    <row r="48" spans="1:10" ht="21.95" customHeight="1">
      <c r="A48" s="30"/>
      <c r="B48" s="34" t="s">
        <v>83</v>
      </c>
      <c r="C48" s="36">
        <v>14014350</v>
      </c>
      <c r="D48" s="1"/>
      <c r="E48" s="1"/>
      <c r="F48" s="1"/>
      <c r="G48" s="1"/>
      <c r="H48" s="1"/>
      <c r="I48" s="1"/>
      <c r="J48" s="1"/>
    </row>
    <row r="49" spans="1:10" ht="21.95" customHeight="1">
      <c r="A49" s="30"/>
      <c r="B49" s="34" t="s">
        <v>103</v>
      </c>
      <c r="C49" s="36">
        <v>12563350</v>
      </c>
      <c r="D49" s="1"/>
      <c r="E49" s="1"/>
      <c r="F49" s="1"/>
      <c r="G49" s="1"/>
      <c r="H49" s="1"/>
      <c r="I49" s="1"/>
      <c r="J49" s="1"/>
    </row>
    <row r="50" spans="1:10" ht="21.95" customHeight="1">
      <c r="A50" s="30"/>
      <c r="B50" s="34" t="s">
        <v>104</v>
      </c>
      <c r="C50" s="36">
        <v>12563350</v>
      </c>
      <c r="D50" s="1"/>
      <c r="E50" s="1"/>
      <c r="F50" s="1"/>
      <c r="G50" s="1"/>
      <c r="H50" s="1"/>
      <c r="I50" s="1"/>
      <c r="J50" s="1"/>
    </row>
    <row r="51" spans="1:10" ht="21.95" customHeight="1">
      <c r="A51" s="30"/>
      <c r="B51" s="34" t="s">
        <v>107</v>
      </c>
      <c r="C51" s="36">
        <v>40746000</v>
      </c>
      <c r="D51" s="1"/>
      <c r="E51" s="1"/>
      <c r="F51" s="1"/>
      <c r="G51" s="1"/>
      <c r="H51" s="1"/>
      <c r="I51" s="1"/>
      <c r="J51" s="1"/>
    </row>
    <row r="52" spans="1:10" ht="21.95" customHeight="1">
      <c r="A52" s="30"/>
      <c r="B52" s="34" t="s">
        <v>94</v>
      </c>
      <c r="C52" s="36">
        <f>75380100+4000000</f>
        <v>79380100</v>
      </c>
      <c r="D52" s="1"/>
      <c r="E52" s="1"/>
      <c r="F52" s="1"/>
      <c r="G52" s="1"/>
      <c r="H52" s="1"/>
      <c r="I52" s="1"/>
      <c r="J52" s="1"/>
    </row>
    <row r="53" spans="1:10" ht="21.95" customHeight="1">
      <c r="A53" s="30"/>
      <c r="B53" s="34" t="s">
        <v>95</v>
      </c>
      <c r="C53" s="36">
        <f>75380100+4000000</f>
        <v>79380100</v>
      </c>
      <c r="D53" s="1"/>
      <c r="E53" s="1"/>
      <c r="F53" s="1"/>
      <c r="G53" s="1"/>
      <c r="H53" s="1"/>
      <c r="I53" s="1"/>
      <c r="J53" s="1"/>
    </row>
    <row r="54" spans="1:10" ht="21.95" customHeight="1">
      <c r="A54" s="30"/>
      <c r="B54" s="34" t="s">
        <v>96</v>
      </c>
      <c r="C54" s="36">
        <f>75380100+4000000</f>
        <v>79380100</v>
      </c>
      <c r="D54" s="1"/>
      <c r="E54" s="1"/>
      <c r="F54" s="1"/>
      <c r="G54" s="1"/>
      <c r="H54" s="1"/>
      <c r="I54" s="1"/>
      <c r="J54" s="1"/>
    </row>
    <row r="55" spans="1:10" ht="21.95" customHeight="1">
      <c r="A55" s="30"/>
      <c r="B55" s="34" t="s">
        <v>123</v>
      </c>
      <c r="C55" s="36">
        <f>39387800+4000000</f>
        <v>43387800</v>
      </c>
      <c r="D55" s="1"/>
      <c r="E55" s="1"/>
      <c r="F55" s="1"/>
      <c r="G55" s="1"/>
      <c r="H55" s="1"/>
      <c r="I55" s="1"/>
      <c r="J55" s="1"/>
    </row>
    <row r="56" spans="1:10" ht="21.95" customHeight="1">
      <c r="A56" s="30"/>
      <c r="B56" s="34" t="s">
        <v>142</v>
      </c>
      <c r="C56" s="36">
        <v>37257150</v>
      </c>
      <c r="D56" s="1"/>
      <c r="E56" s="1"/>
      <c r="F56" s="1"/>
      <c r="G56" s="1"/>
      <c r="H56" s="1"/>
      <c r="I56" s="1"/>
      <c r="J56" s="1"/>
    </row>
    <row r="57" spans="1:10" ht="21.95" customHeight="1">
      <c r="A57" s="30"/>
      <c r="B57" s="34" t="s">
        <v>117</v>
      </c>
      <c r="C57" s="36">
        <v>13242450</v>
      </c>
      <c r="D57" s="1"/>
      <c r="E57" s="1"/>
      <c r="F57" s="1"/>
      <c r="G57" s="1"/>
      <c r="H57" s="1"/>
      <c r="I57" s="1"/>
      <c r="J57" s="1"/>
    </row>
    <row r="58" spans="1:10" ht="21.95" customHeight="1">
      <c r="A58" s="30"/>
      <c r="B58" s="34" t="s">
        <v>110</v>
      </c>
      <c r="C58" s="36">
        <f>37690050+4000000</f>
        <v>41690050</v>
      </c>
      <c r="D58" s="1"/>
      <c r="E58" s="1"/>
      <c r="F58" s="1"/>
      <c r="G58" s="1"/>
      <c r="H58" s="1"/>
      <c r="I58" s="1"/>
      <c r="J58" s="1"/>
    </row>
    <row r="59" spans="1:10" ht="21.95" customHeight="1">
      <c r="A59" s="30"/>
      <c r="B59" s="34" t="s">
        <v>98</v>
      </c>
      <c r="C59" s="36">
        <v>4074600</v>
      </c>
      <c r="D59" s="1"/>
      <c r="E59" s="1"/>
      <c r="F59" s="1"/>
      <c r="G59" s="1"/>
      <c r="H59" s="1"/>
      <c r="I59" s="1"/>
      <c r="J59" s="1"/>
    </row>
    <row r="60" spans="1:10" ht="21.95" customHeight="1">
      <c r="A60" s="30"/>
      <c r="B60" s="34" t="s">
        <v>130</v>
      </c>
      <c r="C60" s="36">
        <f>33615450+4000000</f>
        <v>37615450</v>
      </c>
      <c r="D60" s="1"/>
      <c r="E60" s="1"/>
      <c r="F60" s="1"/>
      <c r="G60" s="1"/>
      <c r="H60" s="1"/>
      <c r="I60" s="1"/>
      <c r="J60" s="1"/>
    </row>
    <row r="61" spans="1:10" ht="21.95" customHeight="1">
      <c r="A61" s="30"/>
      <c r="B61" s="34" t="s">
        <v>105</v>
      </c>
      <c r="C61" s="36">
        <v>142611000</v>
      </c>
      <c r="D61" s="1"/>
      <c r="E61" s="1"/>
      <c r="F61" s="1"/>
      <c r="G61" s="1"/>
      <c r="H61" s="1"/>
      <c r="I61" s="1"/>
      <c r="J61" s="1"/>
    </row>
    <row r="62" spans="1:10" ht="21.95" customHeight="1">
      <c r="A62" s="30"/>
      <c r="B62" s="34" t="s">
        <v>111</v>
      </c>
      <c r="C62" s="36">
        <v>9676575</v>
      </c>
      <c r="D62" s="1"/>
      <c r="E62" s="1"/>
      <c r="F62" s="1"/>
      <c r="G62" s="1"/>
      <c r="H62" s="1"/>
      <c r="I62" s="1"/>
      <c r="J62" s="1"/>
    </row>
    <row r="63" spans="1:10" ht="21.95" customHeight="1">
      <c r="A63" s="30"/>
      <c r="B63" s="34" t="s">
        <v>112</v>
      </c>
      <c r="C63" s="36">
        <v>9676575</v>
      </c>
      <c r="D63" s="1"/>
      <c r="E63" s="1"/>
      <c r="F63" s="1"/>
      <c r="G63" s="1"/>
      <c r="H63" s="1"/>
      <c r="I63" s="1"/>
      <c r="J63" s="1"/>
    </row>
    <row r="64" spans="1:10" ht="21.95" customHeight="1">
      <c r="A64" s="30"/>
      <c r="B64" s="34" t="s">
        <v>113</v>
      </c>
      <c r="C64" s="36">
        <v>11678625</v>
      </c>
      <c r="D64" s="1"/>
      <c r="E64" s="1"/>
      <c r="F64" s="1"/>
      <c r="G64" s="1"/>
      <c r="H64" s="1"/>
      <c r="I64" s="1"/>
      <c r="J64" s="1"/>
    </row>
    <row r="65" spans="1:10" ht="21.95" customHeight="1">
      <c r="A65" s="30"/>
      <c r="B65" s="34" t="s">
        <v>143</v>
      </c>
      <c r="C65" s="36">
        <v>70486500</v>
      </c>
      <c r="D65" s="1"/>
      <c r="E65" s="1"/>
      <c r="F65" s="1"/>
      <c r="G65" s="1"/>
      <c r="H65" s="1"/>
      <c r="I65" s="1"/>
      <c r="J65" s="1"/>
    </row>
    <row r="66" spans="1:10" ht="21.95" customHeight="1">
      <c r="A66" s="30"/>
      <c r="B66" s="34" t="s">
        <v>84</v>
      </c>
      <c r="C66" s="36">
        <v>27375600</v>
      </c>
      <c r="D66" s="1"/>
      <c r="E66" s="1"/>
      <c r="F66" s="1"/>
      <c r="G66" s="1"/>
      <c r="H66" s="1"/>
      <c r="I66" s="1"/>
      <c r="J66" s="1"/>
    </row>
    <row r="67" spans="1:10" ht="21.95" customHeight="1">
      <c r="A67" s="30"/>
      <c r="B67" s="34" t="s">
        <v>85</v>
      </c>
      <c r="C67" s="36">
        <v>27375600</v>
      </c>
      <c r="D67" s="1"/>
      <c r="E67" s="1"/>
      <c r="F67" s="1"/>
      <c r="G67" s="1"/>
      <c r="H67" s="1"/>
      <c r="I67" s="1"/>
      <c r="J67" s="1"/>
    </row>
    <row r="68" spans="1:10" ht="21.95" customHeight="1">
      <c r="A68" s="30"/>
      <c r="B68" s="34" t="s">
        <v>86</v>
      </c>
      <c r="C68" s="36">
        <v>27375600</v>
      </c>
      <c r="D68" s="1"/>
      <c r="E68" s="1"/>
      <c r="F68" s="1"/>
      <c r="G68" s="1"/>
      <c r="H68" s="1"/>
      <c r="I68" s="1"/>
      <c r="J68" s="1"/>
    </row>
    <row r="69" spans="1:10" ht="21.95" customHeight="1">
      <c r="A69" s="30"/>
      <c r="B69" s="34" t="s">
        <v>102</v>
      </c>
      <c r="C69" s="36">
        <v>27375600</v>
      </c>
      <c r="D69" s="1"/>
      <c r="E69" s="1"/>
      <c r="F69" s="1"/>
      <c r="G69" s="1"/>
      <c r="H69" s="1"/>
      <c r="I69" s="1"/>
      <c r="J69" s="1"/>
    </row>
    <row r="70" spans="1:10" ht="21.95" customHeight="1">
      <c r="A70" s="30"/>
      <c r="B70" s="34" t="s">
        <v>87</v>
      </c>
      <c r="C70" s="36">
        <v>27375600</v>
      </c>
      <c r="D70" s="1"/>
      <c r="E70" s="1"/>
      <c r="F70" s="1"/>
      <c r="G70" s="1"/>
      <c r="H70" s="1"/>
      <c r="I70" s="1"/>
      <c r="J70" s="1"/>
    </row>
    <row r="71" spans="1:10" ht="21.95" customHeight="1">
      <c r="A71" s="30"/>
      <c r="B71" s="34" t="s">
        <v>116</v>
      </c>
      <c r="C71" s="36">
        <v>27375600</v>
      </c>
      <c r="D71" s="1"/>
      <c r="E71" s="1"/>
      <c r="F71" s="1"/>
      <c r="G71" s="1"/>
      <c r="H71" s="1"/>
      <c r="I71" s="1"/>
      <c r="J71" s="1"/>
    </row>
    <row r="72" spans="1:10" ht="21.95" customHeight="1">
      <c r="A72" s="30"/>
      <c r="B72" s="34" t="s">
        <v>129</v>
      </c>
      <c r="C72" s="36">
        <f>6621225+4000000</f>
        <v>10621225</v>
      </c>
      <c r="D72" s="1"/>
      <c r="E72" s="1"/>
      <c r="F72" s="1"/>
      <c r="G72" s="1"/>
      <c r="H72" s="1"/>
      <c r="I72" s="1"/>
      <c r="J72" s="1"/>
    </row>
    <row r="73" spans="1:10" ht="21.95" customHeight="1">
      <c r="A73" s="30"/>
      <c r="B73" s="34" t="s">
        <v>132</v>
      </c>
      <c r="C73" s="36">
        <v>9398200</v>
      </c>
      <c r="D73" s="1"/>
      <c r="E73" s="1"/>
      <c r="F73" s="1"/>
      <c r="G73" s="1"/>
      <c r="H73" s="1"/>
      <c r="I73" s="1"/>
      <c r="J73" s="1"/>
    </row>
    <row r="74" spans="1:10" ht="21.95" customHeight="1">
      <c r="A74" s="30"/>
      <c r="B74" s="34" t="s">
        <v>133</v>
      </c>
      <c r="C74" s="36">
        <v>9398200</v>
      </c>
      <c r="D74" s="1"/>
      <c r="E74" s="1"/>
      <c r="F74" s="1"/>
      <c r="G74" s="1"/>
      <c r="H74" s="1"/>
      <c r="I74" s="1"/>
      <c r="J74" s="1"/>
    </row>
    <row r="75" spans="1:10" ht="21.95" customHeight="1">
      <c r="A75" s="30"/>
      <c r="B75" s="34" t="s">
        <v>134</v>
      </c>
      <c r="C75" s="36">
        <v>9398200</v>
      </c>
      <c r="D75" s="1"/>
      <c r="E75" s="1"/>
      <c r="F75" s="1"/>
      <c r="G75" s="1"/>
      <c r="H75" s="1"/>
      <c r="I75" s="1"/>
      <c r="J75" s="1"/>
    </row>
    <row r="76" spans="1:10" ht="21.95" customHeight="1">
      <c r="A76" s="30"/>
      <c r="B76" s="34" t="s">
        <v>131</v>
      </c>
      <c r="C76" s="36">
        <v>28194600</v>
      </c>
      <c r="D76" s="1"/>
      <c r="E76" s="1"/>
      <c r="F76" s="1"/>
      <c r="G76" s="1"/>
      <c r="H76" s="1"/>
      <c r="I76" s="1"/>
      <c r="J76" s="1"/>
    </row>
    <row r="77" spans="1:10" ht="21.95" customHeight="1">
      <c r="A77" s="30"/>
      <c r="B77" s="34" t="s">
        <v>138</v>
      </c>
      <c r="C77" s="36">
        <v>28194600</v>
      </c>
      <c r="D77" s="1"/>
      <c r="E77" s="1"/>
      <c r="F77" s="1"/>
      <c r="G77" s="1"/>
      <c r="H77" s="1"/>
      <c r="I77" s="1"/>
      <c r="J77" s="1"/>
    </row>
    <row r="78" spans="1:10" ht="21.95" customHeight="1">
      <c r="A78" s="30"/>
      <c r="B78" s="34" t="s">
        <v>135</v>
      </c>
      <c r="C78" s="36">
        <v>9398200</v>
      </c>
      <c r="D78" s="1"/>
      <c r="E78" s="1"/>
      <c r="F78" s="1"/>
      <c r="G78" s="1"/>
      <c r="H78" s="1"/>
      <c r="I78" s="1"/>
      <c r="J78" s="1"/>
    </row>
    <row r="79" spans="1:10" ht="21.95" customHeight="1">
      <c r="A79" s="30"/>
      <c r="B79" s="34" t="s">
        <v>109</v>
      </c>
      <c r="C79" s="36">
        <v>114088800</v>
      </c>
      <c r="D79" s="1"/>
      <c r="E79" s="1"/>
      <c r="F79" s="1"/>
      <c r="G79" s="1"/>
      <c r="H79" s="1"/>
      <c r="I79" s="1"/>
      <c r="J79" s="1"/>
    </row>
    <row r="80" spans="1:10" ht="21.95" customHeight="1">
      <c r="A80" s="30"/>
      <c r="B80" s="34" t="s">
        <v>118</v>
      </c>
      <c r="C80" s="36">
        <v>9846950</v>
      </c>
      <c r="D80" s="1"/>
      <c r="E80" s="1"/>
      <c r="F80" s="1"/>
      <c r="G80" s="1"/>
      <c r="H80" s="1"/>
      <c r="I80" s="1"/>
      <c r="J80" s="1"/>
    </row>
    <row r="81" spans="1:10" ht="21.95" customHeight="1">
      <c r="A81" s="30"/>
      <c r="B81" s="34" t="s">
        <v>141</v>
      </c>
      <c r="C81" s="36">
        <v>58403100</v>
      </c>
      <c r="D81" s="1"/>
      <c r="E81" s="1"/>
      <c r="F81" s="1"/>
      <c r="G81" s="1"/>
      <c r="H81" s="1"/>
      <c r="I81" s="1"/>
      <c r="J81" s="1"/>
    </row>
    <row r="82" spans="1:10" ht="21.95" customHeight="1">
      <c r="A82" s="30"/>
      <c r="B82" s="34" t="s">
        <v>119</v>
      </c>
      <c r="C82" s="36">
        <v>9846950</v>
      </c>
      <c r="D82" s="1"/>
      <c r="E82" s="1"/>
      <c r="F82" s="1"/>
      <c r="G82" s="1"/>
      <c r="H82" s="1"/>
      <c r="I82" s="1"/>
      <c r="J82" s="1"/>
    </row>
    <row r="83" spans="1:10" ht="21.95" customHeight="1">
      <c r="A83" s="30"/>
      <c r="B83" s="34" t="s">
        <v>136</v>
      </c>
      <c r="C83" s="36">
        <v>58403100</v>
      </c>
      <c r="D83" s="1"/>
      <c r="E83" s="1"/>
      <c r="F83" s="1"/>
      <c r="G83" s="1"/>
      <c r="H83" s="1"/>
      <c r="I83" s="1"/>
      <c r="J83" s="1"/>
    </row>
    <row r="84" spans="1:10" ht="21.95" customHeight="1">
      <c r="A84" s="30"/>
      <c r="B84" s="34" t="s">
        <v>120</v>
      </c>
      <c r="C84" s="36">
        <v>11112545</v>
      </c>
      <c r="D84" s="1"/>
      <c r="E84" s="1"/>
      <c r="F84" s="1"/>
      <c r="G84" s="1"/>
      <c r="H84" s="1"/>
      <c r="I84" s="1"/>
      <c r="J84" s="1"/>
    </row>
    <row r="85" spans="1:10" ht="21.95" customHeight="1">
      <c r="A85" s="30"/>
      <c r="B85" s="34" t="s">
        <v>106</v>
      </c>
      <c r="C85" s="42">
        <v>150760200</v>
      </c>
      <c r="D85" s="1"/>
      <c r="E85" s="1"/>
      <c r="F85" s="1"/>
      <c r="G85" s="1"/>
      <c r="H85" s="1"/>
      <c r="I85" s="1"/>
      <c r="J85" s="1"/>
    </row>
    <row r="86" spans="1:10" ht="21.95" customHeight="1">
      <c r="A86" s="30"/>
      <c r="B86" s="43" t="s">
        <v>88</v>
      </c>
      <c r="C86" s="65">
        <f>SUM(C41:C85)</f>
        <v>1522817095</v>
      </c>
      <c r="D86" s="1"/>
      <c r="E86" s="1"/>
      <c r="F86" s="1"/>
      <c r="G86" s="1"/>
      <c r="H86" s="1"/>
      <c r="I86" s="1"/>
      <c r="J86" s="1"/>
    </row>
    <row r="87" spans="1:10" ht="21.95" customHeight="1">
      <c r="A87" s="30"/>
      <c r="B87" s="34"/>
      <c r="C87" s="36"/>
      <c r="D87" s="1"/>
      <c r="E87" s="1"/>
      <c r="F87" s="1"/>
      <c r="G87" s="1"/>
      <c r="H87" s="1"/>
      <c r="I87" s="1"/>
      <c r="J87" s="1"/>
    </row>
    <row r="88" spans="1:10" ht="21.95" customHeight="1">
      <c r="A88" s="30"/>
      <c r="B88" s="34"/>
      <c r="C88" s="36"/>
      <c r="D88" s="1"/>
      <c r="E88" s="1"/>
      <c r="F88" s="1"/>
      <c r="G88" s="1"/>
      <c r="H88" s="1"/>
      <c r="I88" s="1"/>
      <c r="J88" s="1"/>
    </row>
    <row r="89" spans="1:10" ht="21.95" customHeight="1">
      <c r="A89" s="30"/>
      <c r="B89" s="34"/>
      <c r="C89" s="36"/>
      <c r="D89" s="1"/>
      <c r="E89" s="1"/>
      <c r="F89" s="1"/>
      <c r="G89" s="1"/>
      <c r="H89" s="1"/>
      <c r="I89" s="1"/>
      <c r="J89" s="1"/>
    </row>
    <row r="90" spans="1:10" ht="21.95" customHeight="1">
      <c r="A90" s="30"/>
      <c r="B90" s="34"/>
      <c r="C90" s="36"/>
      <c r="D90" s="1"/>
      <c r="E90" s="1"/>
      <c r="F90" s="1"/>
      <c r="G90" s="1"/>
      <c r="H90" s="1"/>
      <c r="I90" s="1"/>
      <c r="J90" s="1"/>
    </row>
    <row r="91" spans="1:10" ht="21.95" customHeight="1">
      <c r="A91" s="30"/>
      <c r="B91" s="34"/>
      <c r="C91" s="36"/>
      <c r="D91" s="1"/>
      <c r="E91" s="1"/>
      <c r="F91" s="1"/>
      <c r="G91" s="1"/>
      <c r="H91" s="1"/>
      <c r="I91" s="1"/>
      <c r="J91" s="1"/>
    </row>
    <row r="92" spans="1:10" ht="21.95" customHeight="1">
      <c r="A92" s="30"/>
      <c r="B92" s="34"/>
      <c r="C92" s="36"/>
      <c r="D92" s="1"/>
      <c r="E92" s="1"/>
      <c r="F92" s="1"/>
      <c r="G92" s="1"/>
      <c r="H92" s="1"/>
      <c r="I92" s="1"/>
      <c r="J92" s="1"/>
    </row>
    <row r="93" spans="1:10" ht="21.95" customHeight="1">
      <c r="A93" s="30"/>
      <c r="B93" s="34"/>
      <c r="C93" s="36"/>
      <c r="D93" s="1"/>
      <c r="E93" s="1"/>
      <c r="F93" s="1"/>
      <c r="G93" s="1"/>
      <c r="H93" s="1"/>
      <c r="I93" s="1"/>
      <c r="J93" s="1"/>
    </row>
    <row r="94" spans="1:10" ht="21.95" customHeight="1">
      <c r="A94" s="30"/>
      <c r="B94" s="34"/>
      <c r="C94" s="36"/>
      <c r="D94" s="1"/>
      <c r="E94" s="1"/>
      <c r="F94" s="1"/>
      <c r="G94" s="1"/>
      <c r="H94" s="1"/>
      <c r="I94" s="1"/>
      <c r="J94" s="1"/>
    </row>
    <row r="95" spans="1:10" ht="21.95" customHeight="1">
      <c r="A95" s="30"/>
      <c r="B95" s="34"/>
      <c r="C95" s="36"/>
      <c r="D95" s="1"/>
      <c r="E95" s="1"/>
      <c r="F95" s="1"/>
      <c r="G95" s="1"/>
      <c r="H95" s="1"/>
      <c r="I95" s="1"/>
      <c r="J95" s="1"/>
    </row>
    <row r="96" spans="1:10" ht="21.95" customHeight="1">
      <c r="A96" s="30"/>
      <c r="B96" s="34"/>
      <c r="C96" s="36"/>
      <c r="D96" s="1"/>
      <c r="E96" s="1"/>
      <c r="F96" s="1"/>
      <c r="G96" s="1"/>
      <c r="H96" s="1"/>
      <c r="I96" s="1"/>
      <c r="J96" s="1"/>
    </row>
    <row r="97" spans="1:10" ht="21.95" customHeight="1">
      <c r="A97" s="30"/>
      <c r="B97" s="34"/>
      <c r="C97" s="36"/>
      <c r="D97" s="1"/>
      <c r="E97" s="1"/>
      <c r="F97" s="1"/>
      <c r="G97" s="1"/>
      <c r="H97" s="1"/>
      <c r="I97" s="1"/>
      <c r="J97" s="1"/>
    </row>
    <row r="98" spans="1:10" ht="21.95" customHeight="1">
      <c r="A98" s="30"/>
      <c r="B98" s="34"/>
      <c r="C98" s="36"/>
      <c r="D98" s="1"/>
      <c r="E98" s="1"/>
      <c r="F98" s="1"/>
      <c r="G98" s="1"/>
      <c r="H98" s="1"/>
      <c r="I98" s="1"/>
      <c r="J98" s="1"/>
    </row>
    <row r="99" spans="1:10" ht="21.95" customHeight="1">
      <c r="A99" s="30"/>
      <c r="B99" s="34"/>
      <c r="C99" s="36"/>
      <c r="D99" s="1"/>
      <c r="E99" s="1"/>
      <c r="F99" s="1"/>
      <c r="G99" s="1"/>
      <c r="H99" s="1"/>
      <c r="I99" s="1"/>
      <c r="J99" s="1"/>
    </row>
    <row r="100" spans="1:10" ht="21.95" customHeight="1">
      <c r="A100" s="30"/>
      <c r="B100" s="34"/>
      <c r="C100" s="36"/>
      <c r="D100" s="1"/>
      <c r="E100" s="1"/>
      <c r="F100" s="1"/>
      <c r="G100" s="1"/>
      <c r="H100" s="1"/>
      <c r="I100" s="1"/>
      <c r="J100" s="1"/>
    </row>
    <row r="101" spans="1:10" ht="21.95" customHeight="1">
      <c r="A101" s="30"/>
      <c r="B101" s="34"/>
      <c r="C101" s="36"/>
      <c r="D101" s="1"/>
      <c r="E101" s="1"/>
      <c r="F101" s="1"/>
      <c r="G101" s="1"/>
      <c r="H101" s="1"/>
      <c r="I101" s="1"/>
      <c r="J101" s="1"/>
    </row>
    <row r="102" spans="1:10" ht="21.95" customHeight="1">
      <c r="A102" s="30"/>
      <c r="B102" s="34"/>
      <c r="C102" s="36"/>
      <c r="D102" s="1"/>
      <c r="E102" s="1"/>
      <c r="F102" s="1"/>
      <c r="G102" s="1"/>
      <c r="H102" s="1"/>
      <c r="I102" s="1"/>
      <c r="J102" s="1"/>
    </row>
    <row r="103" spans="1:10" ht="21.95" customHeight="1">
      <c r="A103" s="30"/>
      <c r="B103" s="34"/>
      <c r="C103" s="36"/>
      <c r="D103" s="1"/>
      <c r="E103" s="1"/>
      <c r="F103" s="1"/>
      <c r="G103" s="1"/>
      <c r="H103" s="1"/>
      <c r="I103" s="1"/>
      <c r="J103" s="1"/>
    </row>
    <row r="104" spans="1:10" ht="21.95" customHeight="1">
      <c r="A104" s="30"/>
      <c r="B104" s="34"/>
      <c r="C104" s="36"/>
      <c r="D104" s="1"/>
      <c r="E104" s="1"/>
      <c r="F104" s="1"/>
      <c r="G104" s="1"/>
      <c r="H104" s="1"/>
      <c r="I104" s="1"/>
      <c r="J104" s="1"/>
    </row>
    <row r="105" spans="1:10" ht="21.95" customHeight="1">
      <c r="A105" s="30"/>
      <c r="B105" s="34"/>
      <c r="C105" s="36"/>
      <c r="D105" s="1"/>
      <c r="E105" s="1"/>
      <c r="F105" s="1"/>
      <c r="G105" s="1"/>
      <c r="H105" s="1"/>
      <c r="I105" s="1"/>
      <c r="J105" s="1"/>
    </row>
    <row r="106" spans="1:10" ht="21.95" customHeight="1">
      <c r="A106" s="30"/>
      <c r="B106" s="34"/>
      <c r="C106" s="36"/>
      <c r="D106" s="1"/>
      <c r="E106" s="1"/>
      <c r="F106" s="1"/>
      <c r="G106" s="1"/>
      <c r="H106" s="1"/>
      <c r="I106" s="1"/>
      <c r="J106" s="1"/>
    </row>
    <row r="107" spans="1:10" ht="21.95" customHeight="1">
      <c r="A107" s="30"/>
      <c r="B107" s="34"/>
      <c r="C107" s="36"/>
      <c r="D107" s="1"/>
      <c r="E107" s="1"/>
      <c r="F107" s="1"/>
      <c r="G107" s="1"/>
      <c r="H107" s="1"/>
      <c r="I107" s="1"/>
      <c r="J107" s="1"/>
    </row>
    <row r="108" spans="1:10" ht="21.95" customHeight="1">
      <c r="A108" s="30"/>
      <c r="B108" s="34"/>
      <c r="C108" s="36"/>
      <c r="D108" s="1"/>
      <c r="E108" s="1"/>
      <c r="F108" s="1"/>
      <c r="G108" s="1"/>
      <c r="H108" s="1"/>
      <c r="I108" s="1"/>
      <c r="J108" s="1"/>
    </row>
    <row r="109" spans="1:10" ht="21.95" customHeight="1">
      <c r="A109" s="30"/>
      <c r="B109" s="34"/>
      <c r="C109" s="36"/>
      <c r="D109" s="1"/>
      <c r="E109" s="1"/>
      <c r="F109" s="1"/>
      <c r="G109" s="1"/>
      <c r="H109" s="1"/>
      <c r="I109" s="1"/>
      <c r="J109" s="1"/>
    </row>
    <row r="110" spans="1:10" ht="21.95" customHeight="1">
      <c r="A110" s="30"/>
      <c r="B110" s="34"/>
      <c r="C110" s="36"/>
      <c r="D110" s="1"/>
      <c r="E110" s="1"/>
      <c r="F110" s="1"/>
      <c r="G110" s="1"/>
      <c r="H110" s="1"/>
      <c r="I110" s="1"/>
      <c r="J110" s="1"/>
    </row>
    <row r="111" spans="1:10" ht="21.95" customHeight="1">
      <c r="A111" s="30"/>
      <c r="B111" s="34"/>
      <c r="C111" s="36"/>
      <c r="D111" s="1"/>
      <c r="E111" s="1"/>
      <c r="F111" s="1"/>
      <c r="G111" s="1"/>
      <c r="H111" s="1"/>
      <c r="I111" s="1"/>
      <c r="J111" s="1"/>
    </row>
    <row r="112" spans="1:10" ht="21.95" customHeight="1">
      <c r="A112" s="30"/>
      <c r="B112" s="34"/>
      <c r="C112" s="36"/>
      <c r="D112" s="1"/>
      <c r="E112" s="1"/>
      <c r="F112" s="1"/>
      <c r="G112" s="1"/>
      <c r="H112" s="1"/>
      <c r="I112" s="1"/>
      <c r="J112" s="1"/>
    </row>
    <row r="113" spans="1:10" ht="21.95" customHeight="1">
      <c r="A113" s="30"/>
      <c r="B113" s="34"/>
      <c r="C113" s="36"/>
      <c r="D113" s="1"/>
      <c r="E113" s="1"/>
      <c r="F113" s="1"/>
      <c r="G113" s="1"/>
      <c r="H113" s="1"/>
      <c r="I113" s="1"/>
      <c r="J113" s="1"/>
    </row>
    <row r="114" spans="1:10" ht="21.95" customHeight="1">
      <c r="A114" s="30"/>
      <c r="B114" s="34"/>
      <c r="C114" s="36"/>
      <c r="D114" s="1"/>
      <c r="E114" s="1"/>
      <c r="F114" s="1"/>
      <c r="G114" s="1"/>
      <c r="H114" s="1"/>
      <c r="I114" s="1"/>
      <c r="J114" s="1"/>
    </row>
    <row r="115" spans="1:10" ht="21.95" customHeight="1">
      <c r="A115" s="30"/>
      <c r="B115" s="34"/>
      <c r="C115" s="36"/>
      <c r="D115" s="1"/>
      <c r="E115" s="1"/>
      <c r="F115" s="1"/>
      <c r="G115" s="1"/>
      <c r="H115" s="1"/>
      <c r="I115" s="1"/>
      <c r="J115" s="1"/>
    </row>
    <row r="116" spans="1:10" ht="21.95" customHeight="1">
      <c r="A116" s="30"/>
      <c r="B116" s="34"/>
      <c r="C116" s="36"/>
      <c r="D116" s="1"/>
      <c r="E116" s="1"/>
      <c r="F116" s="1"/>
      <c r="G116" s="1"/>
      <c r="H116" s="1"/>
      <c r="I116" s="1"/>
      <c r="J116" s="1"/>
    </row>
    <row r="117" spans="1:10" ht="21.95" customHeight="1">
      <c r="A117" s="30"/>
      <c r="B117" s="34"/>
      <c r="C117" s="36"/>
      <c r="D117" s="1"/>
      <c r="E117" s="1"/>
      <c r="F117" s="1"/>
      <c r="G117" s="1"/>
      <c r="H117" s="1"/>
      <c r="I117" s="1"/>
      <c r="J117" s="1"/>
    </row>
    <row r="118" spans="1:10" ht="20.100000000000001" customHeight="1">
      <c r="A118" s="30"/>
      <c r="B118" s="34"/>
      <c r="C118" s="36"/>
      <c r="D118" s="1"/>
      <c r="E118" s="1"/>
      <c r="F118" s="1"/>
      <c r="G118" s="1"/>
      <c r="H118" s="1"/>
      <c r="I118" s="1"/>
      <c r="J118" s="1"/>
    </row>
    <row r="119" spans="1:10" ht="18" customHeight="1">
      <c r="A119" s="30"/>
      <c r="B119" s="44" t="s">
        <v>34</v>
      </c>
      <c r="C119" s="66">
        <f>+C86+C38+C20</f>
        <v>2188176425</v>
      </c>
      <c r="D119" s="1"/>
      <c r="E119" s="1"/>
      <c r="F119" s="1"/>
      <c r="G119" s="1"/>
      <c r="H119" s="1"/>
      <c r="I119" s="1"/>
      <c r="J119" s="1"/>
    </row>
    <row r="120" spans="1:10" ht="18" customHeight="1">
      <c r="A120" s="30"/>
      <c r="B120" s="34"/>
      <c r="C120" s="36"/>
      <c r="D120" s="1"/>
      <c r="E120" s="1"/>
      <c r="F120" s="1"/>
      <c r="G120" s="1"/>
      <c r="H120" s="1"/>
      <c r="I120" s="1"/>
      <c r="J120" s="1"/>
    </row>
    <row r="121" spans="1:10" ht="18" customHeight="1">
      <c r="A121" s="30"/>
      <c r="B121" s="34"/>
      <c r="C121" s="36"/>
      <c r="D121" s="1"/>
      <c r="E121" s="1"/>
      <c r="F121" s="1"/>
      <c r="G121" s="1"/>
      <c r="H121" s="1"/>
      <c r="I121" s="1"/>
      <c r="J121" s="1"/>
    </row>
    <row r="122" spans="1:10" ht="18" customHeight="1">
      <c r="A122" s="30"/>
      <c r="B122" s="30"/>
      <c r="C122" s="39"/>
      <c r="D122" s="1"/>
      <c r="E122" s="1"/>
      <c r="F122" s="1"/>
      <c r="G122" s="1"/>
      <c r="H122" s="1"/>
      <c r="I122" s="1"/>
      <c r="J122" s="1"/>
    </row>
    <row r="123" spans="1:10" ht="18" customHeight="1">
      <c r="A123" s="30"/>
      <c r="B123" s="30"/>
      <c r="C123" s="39"/>
      <c r="D123" s="1"/>
      <c r="E123" s="1"/>
      <c r="F123" s="1"/>
      <c r="G123" s="1"/>
      <c r="H123" s="1"/>
      <c r="I123" s="1"/>
      <c r="J123" s="1"/>
    </row>
    <row r="124" spans="1:10" ht="18" customHeight="1">
      <c r="A124" s="30"/>
      <c r="B124" s="30"/>
      <c r="C124" s="39" t="s">
        <v>137</v>
      </c>
      <c r="D124" s="1"/>
      <c r="E124" s="1"/>
      <c r="F124" s="1"/>
      <c r="G124" s="1"/>
      <c r="H124" s="1"/>
      <c r="I124" s="1"/>
      <c r="J124" s="1"/>
    </row>
    <row r="125" spans="1:10" ht="18" customHeight="1">
      <c r="A125" s="30"/>
      <c r="B125" s="30"/>
      <c r="C125" s="39"/>
      <c r="D125" s="1"/>
      <c r="E125" s="1"/>
      <c r="F125" s="1"/>
      <c r="G125" s="1"/>
      <c r="H125" s="1"/>
      <c r="I125" s="1"/>
      <c r="J125" s="1"/>
    </row>
    <row r="126" spans="1:10" ht="5.0999999999999996" customHeight="1">
      <c r="A126" s="34"/>
      <c r="B126" s="30"/>
      <c r="C126" s="33"/>
      <c r="D126" s="1"/>
      <c r="E126" s="1"/>
      <c r="F126" s="1"/>
      <c r="G126" s="1"/>
      <c r="H126" s="1"/>
      <c r="I126" s="1"/>
      <c r="J126" s="1"/>
    </row>
    <row r="127" spans="1:10" ht="18" customHeight="1">
      <c r="A127" s="30"/>
      <c r="B127" s="1"/>
      <c r="C127" s="39"/>
      <c r="D127" s="1"/>
      <c r="E127" s="1"/>
      <c r="F127" s="1"/>
      <c r="G127" s="1"/>
      <c r="H127" s="1"/>
      <c r="I127" s="1"/>
      <c r="J127" s="1"/>
    </row>
    <row r="128" spans="1:10" ht="18" customHeight="1">
      <c r="A128" s="30"/>
      <c r="B128" s="30"/>
      <c r="C128" s="39"/>
      <c r="D128" s="1"/>
      <c r="E128" s="1"/>
      <c r="F128" s="1"/>
      <c r="G128" s="1"/>
      <c r="H128" s="1"/>
      <c r="I128" s="1"/>
      <c r="J128" s="1"/>
    </row>
    <row r="129" spans="1:10" ht="5.0999999999999996" customHeight="1">
      <c r="A129" s="34"/>
      <c r="B129" s="30"/>
      <c r="C129" s="33"/>
      <c r="D129" s="1"/>
      <c r="E129" s="1"/>
      <c r="F129" s="1"/>
      <c r="G129" s="1"/>
      <c r="H129" s="1"/>
      <c r="I129" s="1"/>
      <c r="J129" s="1"/>
    </row>
    <row r="130" spans="1:10" ht="20.100000000000001" customHeight="1">
      <c r="A130" s="30"/>
      <c r="B130" s="1"/>
      <c r="C130" s="39"/>
      <c r="D130" s="1"/>
      <c r="E130" s="1"/>
      <c r="F130" s="1"/>
      <c r="G130" s="1"/>
      <c r="H130" s="1"/>
      <c r="I130" s="1"/>
      <c r="J130" s="1"/>
    </row>
    <row r="131" spans="1:10" ht="20.100000000000001" customHeight="1">
      <c r="A131" s="30"/>
      <c r="B131" s="30"/>
      <c r="C131" s="39"/>
      <c r="D131" s="1"/>
      <c r="E131" s="1"/>
      <c r="F131" s="1"/>
      <c r="G131" s="1"/>
      <c r="H131" s="1"/>
      <c r="I131" s="1"/>
      <c r="J131" s="1"/>
    </row>
    <row r="132" spans="1:10" ht="20.100000000000001" customHeight="1">
      <c r="A132" s="34"/>
      <c r="B132" s="30"/>
      <c r="C132" s="33"/>
      <c r="D132" s="1"/>
      <c r="E132" s="1"/>
      <c r="F132" s="1"/>
      <c r="G132" s="1"/>
      <c r="H132" s="1"/>
      <c r="I132" s="1"/>
      <c r="J132" s="1"/>
    </row>
    <row r="133" spans="1:10" ht="20.100000000000001" customHeight="1">
      <c r="A133" s="34"/>
      <c r="B133" s="1"/>
      <c r="C133" s="33"/>
      <c r="D133" s="1"/>
      <c r="E133" s="1"/>
      <c r="F133" s="1"/>
      <c r="G133" s="1"/>
      <c r="H133" s="1"/>
      <c r="I133" s="1"/>
      <c r="J133" s="1"/>
    </row>
    <row r="134" spans="1:10" ht="20.100000000000001" customHeight="1">
      <c r="A134" s="34"/>
      <c r="B134" s="1"/>
      <c r="C134" s="33"/>
      <c r="D134" s="1"/>
      <c r="E134" s="1"/>
      <c r="F134" s="1"/>
      <c r="G134" s="1"/>
      <c r="H134" s="1"/>
      <c r="I134" s="1"/>
      <c r="J134" s="1"/>
    </row>
    <row r="135" spans="1:10" ht="20.100000000000001" customHeight="1">
      <c r="A135" s="34"/>
      <c r="B135" s="1"/>
      <c r="C135" s="33"/>
      <c r="D135" s="1"/>
      <c r="E135" s="1"/>
      <c r="F135" s="1"/>
      <c r="G135" s="1"/>
      <c r="H135" s="1"/>
      <c r="I135" s="1"/>
      <c r="J135" s="1"/>
    </row>
    <row r="136" spans="1:10" ht="20.100000000000001" customHeight="1">
      <c r="A136" s="34"/>
      <c r="B136" s="1"/>
      <c r="C136" s="33"/>
      <c r="D136" s="1"/>
      <c r="E136" s="1"/>
      <c r="F136" s="1"/>
      <c r="G136" s="1"/>
      <c r="H136" s="1"/>
      <c r="I136" s="1"/>
      <c r="J136" s="1"/>
    </row>
    <row r="137" spans="1:10" ht="20.100000000000001" customHeight="1">
      <c r="A137" s="34"/>
      <c r="B137" s="1"/>
      <c r="C137" s="33"/>
      <c r="D137" s="1"/>
      <c r="E137" s="1"/>
      <c r="F137" s="1"/>
      <c r="G137" s="1"/>
      <c r="H137" s="1"/>
      <c r="I137" s="1"/>
      <c r="J137" s="1"/>
    </row>
    <row r="138" spans="1:10" ht="20.100000000000001" customHeight="1">
      <c r="A138" s="34"/>
      <c r="B138" s="1"/>
      <c r="C138" s="33"/>
      <c r="D138" s="1"/>
      <c r="E138" s="1"/>
      <c r="F138" s="1"/>
      <c r="G138" s="1"/>
      <c r="H138" s="1"/>
      <c r="I138" s="1"/>
      <c r="J138" s="1"/>
    </row>
    <row r="139" spans="1:10" ht="20.100000000000001" customHeight="1">
      <c r="A139" s="34"/>
      <c r="B139" s="1"/>
      <c r="C139" s="33"/>
      <c r="D139" s="1"/>
      <c r="E139" s="1"/>
      <c r="F139" s="1"/>
      <c r="G139" s="1"/>
      <c r="H139" s="1"/>
      <c r="I139" s="1"/>
      <c r="J139" s="1"/>
    </row>
    <row r="140" spans="1:10" ht="20.100000000000001" customHeight="1">
      <c r="A140" s="34"/>
      <c r="B140" s="1"/>
      <c r="C140" s="35"/>
      <c r="D140" s="1"/>
      <c r="E140" s="1"/>
      <c r="F140" s="1"/>
      <c r="G140" s="1"/>
      <c r="H140" s="1"/>
      <c r="I140" s="1"/>
      <c r="J140" s="1"/>
    </row>
    <row r="141" spans="1:10" ht="20.100000000000001" customHeight="1">
      <c r="A141" s="34"/>
      <c r="B141" s="34"/>
      <c r="C141" s="35"/>
      <c r="D141" s="1"/>
      <c r="E141" s="1"/>
      <c r="F141" s="1"/>
      <c r="G141" s="1"/>
      <c r="H141" s="1"/>
      <c r="I141" s="1"/>
      <c r="J141" s="1"/>
    </row>
    <row r="142" spans="1:10" ht="5.0999999999999996" customHeight="1">
      <c r="A142" s="34"/>
      <c r="B142" s="34"/>
      <c r="C142" s="35"/>
      <c r="D142" s="1"/>
      <c r="E142" s="1"/>
      <c r="F142" s="1"/>
      <c r="G142" s="1"/>
      <c r="H142" s="1"/>
      <c r="I142" s="1"/>
      <c r="J142" s="1"/>
    </row>
    <row r="143" spans="1:10" ht="20.100000000000001" customHeight="1">
      <c r="A143" s="34"/>
      <c r="B143" s="34"/>
      <c r="C143" s="35"/>
      <c r="D143" s="1"/>
      <c r="E143" s="1"/>
      <c r="F143" s="1"/>
      <c r="G143" s="1"/>
      <c r="H143" s="1"/>
      <c r="I143" s="1"/>
      <c r="J143" s="1"/>
    </row>
    <row r="144" spans="1:10" ht="20.100000000000001" customHeight="1">
      <c r="A144" s="34"/>
      <c r="B144" s="34"/>
      <c r="C144" s="35"/>
      <c r="D144" s="1"/>
      <c r="E144" s="1"/>
      <c r="F144" s="1"/>
      <c r="G144" s="1"/>
      <c r="H144" s="1"/>
      <c r="I144" s="1"/>
      <c r="J144" s="1"/>
    </row>
    <row r="145" spans="1:10" ht="20.100000000000001" customHeight="1">
      <c r="A145" s="34"/>
      <c r="B145" s="34"/>
      <c r="C145" s="35"/>
      <c r="D145" s="1"/>
      <c r="E145" s="1"/>
      <c r="F145" s="1"/>
      <c r="G145" s="1"/>
      <c r="H145" s="1"/>
      <c r="I145" s="1"/>
      <c r="J145" s="1"/>
    </row>
    <row r="146" spans="1:10" ht="20.100000000000001" customHeight="1">
      <c r="A146" s="34"/>
      <c r="B146" s="34"/>
      <c r="C146" s="35"/>
      <c r="D146" s="1"/>
      <c r="E146" s="1"/>
      <c r="F146" s="1"/>
      <c r="G146" s="1"/>
      <c r="H146" s="1"/>
      <c r="I146" s="1"/>
      <c r="J146" s="1"/>
    </row>
    <row r="147" spans="1:10" ht="5.0999999999999996" customHeight="1">
      <c r="A147" s="34"/>
      <c r="B147" s="34"/>
      <c r="C147" s="35"/>
      <c r="D147" s="1"/>
      <c r="E147" s="1"/>
      <c r="F147" s="1"/>
      <c r="G147" s="1"/>
      <c r="H147" s="1"/>
      <c r="I147" s="1"/>
      <c r="J147" s="1"/>
    </row>
    <row r="148" spans="1:10" ht="20.100000000000001" customHeight="1">
      <c r="A148" s="34"/>
      <c r="B148" s="34"/>
      <c r="C148" s="35"/>
      <c r="D148" s="1"/>
      <c r="E148" s="1"/>
      <c r="F148" s="1"/>
      <c r="G148" s="1"/>
      <c r="H148" s="1"/>
      <c r="I148" s="1"/>
      <c r="J148" s="1"/>
    </row>
    <row r="149" spans="1:10" ht="20.100000000000001" customHeight="1">
      <c r="A149" s="34"/>
      <c r="B149" s="34"/>
      <c r="C149" s="35"/>
      <c r="D149" s="1"/>
      <c r="E149" s="1"/>
      <c r="F149" s="1"/>
      <c r="G149" s="1"/>
      <c r="H149" s="1"/>
      <c r="I149" s="1"/>
      <c r="J149" s="1"/>
    </row>
    <row r="150" spans="1:10" ht="20.100000000000001" customHeight="1">
      <c r="A150" s="34"/>
      <c r="B150" s="34"/>
      <c r="C150" s="35"/>
      <c r="D150" s="1"/>
      <c r="E150" s="1"/>
      <c r="F150" s="1"/>
      <c r="G150" s="1"/>
      <c r="H150" s="1"/>
      <c r="I150" s="1"/>
      <c r="J150" s="1"/>
    </row>
    <row r="151" spans="1:10" ht="18" customHeight="1">
      <c r="A151" s="30"/>
      <c r="B151" s="34"/>
      <c r="C151" s="39"/>
      <c r="D151" s="1"/>
      <c r="E151" s="1"/>
      <c r="F151" s="1"/>
      <c r="G151" s="1"/>
      <c r="H151" s="1"/>
      <c r="I151" s="1"/>
      <c r="J151" s="1"/>
    </row>
    <row r="152" spans="1:10" ht="18" customHeight="1">
      <c r="A152" s="30"/>
      <c r="B152" s="30"/>
      <c r="C152" s="42"/>
      <c r="D152" s="1"/>
      <c r="E152" s="1"/>
      <c r="F152" s="1"/>
      <c r="G152" s="1"/>
      <c r="H152" s="1"/>
      <c r="I152" s="1"/>
      <c r="J152" s="1"/>
    </row>
    <row r="153" spans="1:10" ht="20.25">
      <c r="A153" s="1"/>
      <c r="B153" s="34"/>
      <c r="C153" s="41"/>
      <c r="D153" s="1"/>
      <c r="E153" s="1"/>
      <c r="F153" s="1"/>
      <c r="G153" s="1"/>
      <c r="H153" s="1"/>
      <c r="I153" s="1"/>
      <c r="J153" s="1"/>
    </row>
    <row r="154" spans="1:10" ht="18">
      <c r="A154" s="1"/>
      <c r="B154" s="27"/>
      <c r="C154" s="14"/>
      <c r="D154" s="1"/>
      <c r="E154" s="1"/>
      <c r="F154" s="1"/>
      <c r="G154" s="1"/>
      <c r="H154" s="1"/>
      <c r="I154" s="1"/>
      <c r="J154" s="1"/>
    </row>
    <row r="155" spans="1:10" ht="16.5">
      <c r="A155" s="1"/>
      <c r="B155" s="1"/>
      <c r="C155" s="14"/>
      <c r="D155" s="1"/>
      <c r="E155" s="1"/>
      <c r="F155" s="1"/>
      <c r="G155" s="1"/>
      <c r="H155" s="1"/>
      <c r="I155" s="1"/>
      <c r="J155" s="1"/>
    </row>
    <row r="156" spans="1:10" ht="18">
      <c r="A156" s="1"/>
      <c r="B156" s="3"/>
      <c r="C156" s="14"/>
      <c r="D156" s="1"/>
      <c r="E156" s="1"/>
      <c r="F156" s="1"/>
      <c r="G156" s="1"/>
      <c r="H156" s="1"/>
      <c r="I156" s="1"/>
      <c r="J156" s="1"/>
    </row>
    <row r="157" spans="1:10" ht="16.5">
      <c r="A157" s="1"/>
      <c r="B157" s="1"/>
      <c r="C157" s="14"/>
      <c r="D157" s="1"/>
      <c r="E157" s="1"/>
      <c r="F157" s="1"/>
      <c r="G157" s="1"/>
      <c r="H157" s="1"/>
      <c r="I157" s="1"/>
      <c r="J157" s="1"/>
    </row>
    <row r="158" spans="1:10" ht="16.5">
      <c r="A158" s="1"/>
      <c r="B158" s="1"/>
      <c r="C158" s="14"/>
      <c r="D158" s="1"/>
      <c r="E158" s="1"/>
      <c r="F158" s="1"/>
      <c r="G158" s="1"/>
      <c r="H158" s="1"/>
      <c r="I158" s="1"/>
      <c r="J158" s="1"/>
    </row>
    <row r="159" spans="1:10" ht="5.0999999999999996" customHeight="1">
      <c r="A159" s="1"/>
      <c r="B159" s="1"/>
      <c r="C159" s="14"/>
      <c r="D159" s="1"/>
      <c r="E159" s="1"/>
      <c r="F159" s="1"/>
      <c r="G159" s="1"/>
      <c r="H159" s="1"/>
      <c r="I159" s="1"/>
      <c r="J159" s="1"/>
    </row>
    <row r="160" spans="1:10" ht="16.5">
      <c r="A160" s="1"/>
      <c r="B160" s="1"/>
      <c r="C160" s="33"/>
      <c r="D160" s="1"/>
      <c r="E160" s="1"/>
      <c r="F160" s="1"/>
      <c r="G160" s="1"/>
      <c r="H160" s="1"/>
      <c r="I160" s="1"/>
      <c r="J160" s="1"/>
    </row>
    <row r="161" spans="1:10" ht="16.5">
      <c r="A161" s="1"/>
      <c r="B161" s="1"/>
      <c r="C161" s="33"/>
      <c r="D161" s="1"/>
      <c r="E161" s="1"/>
      <c r="F161" s="1"/>
      <c r="G161" s="1"/>
      <c r="H161" s="1"/>
      <c r="I161" s="1"/>
      <c r="J161" s="1"/>
    </row>
    <row r="162" spans="1:10" ht="16.5">
      <c r="A162" s="1"/>
      <c r="B162" s="1"/>
      <c r="C162" s="35"/>
      <c r="D162" s="1"/>
      <c r="E162" s="1"/>
      <c r="F162" s="1"/>
      <c r="G162" s="1"/>
      <c r="H162" s="1"/>
      <c r="I162" s="1"/>
      <c r="J162" s="1"/>
    </row>
    <row r="163" spans="1:10" ht="5.0999999999999996" customHeight="1">
      <c r="A163" s="1"/>
      <c r="B163" s="34"/>
      <c r="C163" s="35"/>
      <c r="D163" s="1"/>
      <c r="E163" s="1"/>
      <c r="F163" s="1"/>
      <c r="G163" s="1"/>
      <c r="H163" s="1"/>
      <c r="I163" s="1"/>
      <c r="J163" s="1"/>
    </row>
    <row r="164" spans="1:10" ht="16.5">
      <c r="A164" s="1"/>
      <c r="B164" s="34"/>
      <c r="C164" s="33"/>
      <c r="D164" s="1"/>
      <c r="E164" s="1"/>
      <c r="F164" s="1"/>
      <c r="G164" s="1"/>
      <c r="H164" s="1"/>
      <c r="I164" s="1"/>
      <c r="J164" s="1"/>
    </row>
    <row r="165" spans="1:10" ht="16.5">
      <c r="A165" s="1"/>
      <c r="B165" s="1"/>
      <c r="C165" s="33"/>
      <c r="D165" s="1"/>
      <c r="E165" s="1"/>
      <c r="F165" s="1"/>
      <c r="G165" s="1"/>
      <c r="H165" s="1"/>
      <c r="I165" s="1"/>
      <c r="J165" s="1"/>
    </row>
    <row r="166" spans="1:10" ht="16.5">
      <c r="A166" s="1"/>
      <c r="B166" s="1"/>
      <c r="C166" s="33"/>
      <c r="D166" s="1"/>
      <c r="E166" s="1"/>
      <c r="F166" s="1"/>
      <c r="G166" s="1"/>
      <c r="H166" s="1"/>
      <c r="I166" s="1"/>
      <c r="J166" s="1"/>
    </row>
    <row r="167" spans="1:10" ht="16.5">
      <c r="A167" s="1"/>
      <c r="B167" s="1"/>
      <c r="C167" s="33"/>
      <c r="D167" s="1"/>
      <c r="E167" s="1"/>
      <c r="F167" s="1"/>
      <c r="G167" s="1"/>
      <c r="H167" s="1"/>
      <c r="I167" s="1"/>
      <c r="J167" s="1"/>
    </row>
    <row r="168" spans="1:10" ht="16.5">
      <c r="A168" s="1"/>
      <c r="B168" s="1"/>
      <c r="C168" s="33"/>
      <c r="D168" s="1"/>
      <c r="E168" s="1"/>
      <c r="F168" s="1"/>
      <c r="G168" s="1"/>
      <c r="H168" s="1"/>
      <c r="I168" s="1"/>
      <c r="J168" s="1"/>
    </row>
    <row r="169" spans="1:10" ht="16.5">
      <c r="A169" s="1"/>
      <c r="B169" s="1"/>
      <c r="C169" s="33"/>
      <c r="D169" s="1"/>
      <c r="E169" s="1"/>
      <c r="F169" s="1"/>
      <c r="G169" s="1"/>
      <c r="H169" s="1"/>
      <c r="I169" s="1"/>
      <c r="J169" s="1"/>
    </row>
    <row r="170" spans="1:10" ht="16.5">
      <c r="A170" s="1"/>
      <c r="B170" s="1"/>
      <c r="C170" s="33"/>
      <c r="D170" s="1"/>
      <c r="E170" s="1"/>
      <c r="F170" s="1"/>
      <c r="G170" s="1"/>
      <c r="H170" s="1"/>
      <c r="I170" s="1"/>
      <c r="J170" s="1"/>
    </row>
    <row r="171" spans="1:10" ht="16.5">
      <c r="A171" s="1"/>
      <c r="B171" s="1"/>
      <c r="C171" s="33"/>
      <c r="D171" s="1"/>
      <c r="E171" s="1"/>
      <c r="F171" s="1"/>
      <c r="G171" s="1"/>
      <c r="H171" s="1"/>
      <c r="I171" s="1"/>
      <c r="J171" s="1"/>
    </row>
    <row r="172" spans="1:10" ht="5.0999999999999996" customHeight="1">
      <c r="A172" s="1"/>
      <c r="B172" s="1"/>
      <c r="C172" s="33"/>
      <c r="D172" s="1"/>
      <c r="E172" s="1"/>
      <c r="F172" s="1"/>
      <c r="G172" s="1"/>
      <c r="H172" s="1"/>
      <c r="I172" s="1"/>
      <c r="J172" s="1"/>
    </row>
    <row r="173" spans="1:10" ht="16.5">
      <c r="A173" s="1"/>
      <c r="B173" s="1"/>
      <c r="C173" s="38"/>
      <c r="D173" s="1"/>
      <c r="E173" s="1"/>
      <c r="F173" s="1"/>
      <c r="G173" s="1"/>
      <c r="H173" s="1"/>
      <c r="I173" s="1"/>
      <c r="J173" s="1"/>
    </row>
    <row r="174" spans="1:10" ht="16.5">
      <c r="A174" s="1"/>
      <c r="B174" s="1"/>
      <c r="C174" s="38"/>
      <c r="D174" s="1"/>
      <c r="E174" s="1"/>
      <c r="F174" s="1"/>
      <c r="G174" s="1"/>
      <c r="H174" s="1"/>
      <c r="I174" s="1"/>
      <c r="J174" s="1"/>
    </row>
    <row r="175" spans="1:10" ht="16.5">
      <c r="A175" s="1"/>
      <c r="B175" s="1"/>
      <c r="C175" s="38"/>
      <c r="D175" s="1"/>
      <c r="E175" s="1"/>
      <c r="F175" s="1"/>
      <c r="G175" s="1"/>
      <c r="H175" s="1"/>
      <c r="I175" s="1"/>
      <c r="J175" s="1"/>
    </row>
    <row r="176" spans="1:10" ht="16.5">
      <c r="A176" s="1"/>
      <c r="B176" s="1"/>
      <c r="C176" s="38"/>
      <c r="D176" s="1"/>
      <c r="E176" s="1"/>
      <c r="F176" s="1"/>
      <c r="G176" s="1"/>
      <c r="H176" s="1"/>
      <c r="I176" s="1"/>
      <c r="J176" s="1"/>
    </row>
    <row r="177" spans="1:10" ht="16.5">
      <c r="A177" s="1"/>
      <c r="B177" s="1"/>
      <c r="C177" s="38"/>
      <c r="D177" s="1"/>
      <c r="E177" s="1"/>
      <c r="F177" s="1"/>
      <c r="G177" s="1"/>
      <c r="H177" s="1"/>
      <c r="I177" s="1"/>
      <c r="J177" s="1"/>
    </row>
    <row r="178" spans="1:10" ht="16.5">
      <c r="A178" s="1"/>
      <c r="B178" s="1"/>
      <c r="C178" s="38"/>
      <c r="D178" s="1"/>
      <c r="E178" s="1"/>
      <c r="F178" s="1"/>
      <c r="G178" s="1"/>
      <c r="H178" s="1"/>
      <c r="I178" s="1"/>
      <c r="J178" s="1"/>
    </row>
    <row r="179" spans="1:10" ht="16.5">
      <c r="A179" s="1"/>
      <c r="B179" s="1"/>
      <c r="C179" s="38"/>
      <c r="D179" s="1"/>
      <c r="E179" s="1"/>
      <c r="F179" s="1"/>
      <c r="G179" s="1"/>
      <c r="H179" s="1"/>
      <c r="I179" s="1"/>
      <c r="J179" s="1"/>
    </row>
    <row r="180" spans="1:10" ht="16.5">
      <c r="A180" s="1"/>
      <c r="B180" s="1"/>
      <c r="C180" s="38"/>
      <c r="D180" s="1"/>
      <c r="E180" s="1"/>
      <c r="F180" s="1"/>
      <c r="G180" s="1"/>
      <c r="H180" s="1"/>
      <c r="I180" s="1"/>
      <c r="J180" s="1"/>
    </row>
    <row r="181" spans="1:10" ht="5.0999999999999996" customHeight="1">
      <c r="A181" s="1"/>
      <c r="B181" s="1"/>
      <c r="C181" s="33"/>
      <c r="D181" s="1"/>
      <c r="E181" s="1"/>
      <c r="F181" s="1"/>
      <c r="G181" s="1"/>
      <c r="H181" s="1"/>
      <c r="I181" s="1"/>
      <c r="J181" s="1"/>
    </row>
    <row r="182" spans="1:10" ht="16.5">
      <c r="A182" s="1"/>
      <c r="B182" s="1"/>
      <c r="C182" s="33"/>
      <c r="D182" s="1"/>
      <c r="E182" s="1"/>
      <c r="F182" s="1"/>
      <c r="G182" s="1"/>
      <c r="H182" s="1"/>
      <c r="I182" s="1"/>
      <c r="J182" s="1"/>
    </row>
    <row r="183" spans="1:10" ht="16.5">
      <c r="A183" s="1"/>
      <c r="B183" s="1"/>
      <c r="C183" s="35"/>
      <c r="D183" s="1"/>
      <c r="E183" s="1"/>
      <c r="F183" s="1"/>
      <c r="G183" s="1"/>
      <c r="H183" s="1"/>
      <c r="I183" s="1"/>
      <c r="J183" s="1"/>
    </row>
    <row r="184" spans="1:10" ht="16.5">
      <c r="A184" s="1"/>
      <c r="B184" s="34"/>
      <c r="C184" s="35"/>
      <c r="D184" s="1"/>
      <c r="E184" s="1"/>
      <c r="F184" s="1"/>
      <c r="G184" s="1"/>
      <c r="H184" s="1"/>
      <c r="I184" s="1"/>
      <c r="J184" s="1"/>
    </row>
    <row r="185" spans="1:10" ht="16.5">
      <c r="A185" s="1"/>
      <c r="B185" s="34"/>
      <c r="C185" s="35"/>
      <c r="D185" s="1"/>
      <c r="E185" s="1"/>
      <c r="F185" s="1"/>
      <c r="G185" s="1"/>
      <c r="H185" s="1"/>
      <c r="I185" s="1"/>
      <c r="J185" s="1"/>
    </row>
    <row r="186" spans="1:10" ht="16.5">
      <c r="A186" s="1"/>
      <c r="B186" s="34"/>
      <c r="C186" s="35"/>
      <c r="D186" s="1"/>
      <c r="E186" s="1"/>
      <c r="F186" s="1"/>
      <c r="G186" s="1"/>
      <c r="H186" s="1"/>
      <c r="I186" s="1"/>
      <c r="J186" s="1"/>
    </row>
    <row r="187" spans="1:10" ht="5.0999999999999996" customHeight="1">
      <c r="A187" s="1"/>
      <c r="B187" s="34"/>
      <c r="C187" s="35"/>
      <c r="D187" s="1"/>
      <c r="E187" s="1"/>
      <c r="F187" s="1"/>
      <c r="G187" s="1"/>
      <c r="H187" s="1"/>
      <c r="I187" s="1"/>
      <c r="J187" s="1"/>
    </row>
    <row r="188" spans="1:10" ht="20.100000000000001" customHeight="1">
      <c r="A188" s="1"/>
      <c r="B188" s="34"/>
      <c r="C188" s="35"/>
      <c r="D188" s="1"/>
      <c r="E188" s="1"/>
      <c r="F188" s="1"/>
      <c r="G188" s="1"/>
      <c r="H188" s="1"/>
      <c r="I188" s="1"/>
      <c r="J188" s="1"/>
    </row>
    <row r="189" spans="1:10" ht="20.100000000000001" customHeight="1">
      <c r="A189" s="1"/>
      <c r="B189" s="34"/>
      <c r="C189" s="35"/>
      <c r="D189" s="1"/>
      <c r="E189" s="1"/>
      <c r="F189" s="1"/>
      <c r="G189" s="1"/>
      <c r="H189" s="1"/>
      <c r="I189" s="1"/>
      <c r="J189" s="1"/>
    </row>
    <row r="190" spans="1:10" ht="20.100000000000001" customHeight="1">
      <c r="A190" s="1"/>
      <c r="B190" s="34"/>
      <c r="C190" s="35"/>
      <c r="D190" s="1"/>
      <c r="E190" s="1"/>
      <c r="F190" s="1"/>
      <c r="G190" s="1"/>
      <c r="H190" s="1"/>
      <c r="I190" s="1"/>
      <c r="J190" s="1"/>
    </row>
    <row r="191" spans="1:10" ht="20.100000000000001" customHeight="1">
      <c r="A191" s="1"/>
      <c r="B191" s="34"/>
      <c r="C191" s="35"/>
      <c r="D191" s="1"/>
      <c r="E191" s="1"/>
      <c r="F191" s="1"/>
      <c r="G191" s="1"/>
      <c r="H191" s="1"/>
      <c r="I191" s="1"/>
      <c r="J191" s="1"/>
    </row>
    <row r="192" spans="1:10" ht="20.100000000000001" customHeight="1">
      <c r="A192" s="1"/>
      <c r="B192" s="34"/>
      <c r="C192" s="35"/>
      <c r="D192" s="1"/>
      <c r="E192" s="1"/>
      <c r="F192" s="1"/>
      <c r="G192" s="1"/>
      <c r="H192" s="1"/>
      <c r="I192" s="1"/>
      <c r="J192" s="1"/>
    </row>
    <row r="193" spans="1:10" ht="5.0999999999999996" customHeight="1">
      <c r="A193" s="1"/>
      <c r="B193" s="34"/>
      <c r="C193" s="35"/>
      <c r="D193" s="1"/>
      <c r="E193" s="1"/>
      <c r="F193" s="1"/>
      <c r="G193" s="1"/>
      <c r="H193" s="1"/>
      <c r="I193" s="1"/>
      <c r="J193" s="1"/>
    </row>
    <row r="194" spans="1:10" ht="20.100000000000001" customHeight="1">
      <c r="A194" s="1"/>
      <c r="B194" s="34"/>
      <c r="C194" s="35"/>
      <c r="D194" s="1"/>
      <c r="E194" s="1"/>
      <c r="F194" s="1"/>
      <c r="G194" s="1"/>
      <c r="H194" s="1"/>
      <c r="I194" s="1"/>
      <c r="J194" s="1"/>
    </row>
    <row r="195" spans="1:10" ht="20.100000000000001" customHeight="1">
      <c r="A195" s="1"/>
      <c r="B195" s="34"/>
      <c r="C195" s="35"/>
      <c r="D195" s="1"/>
      <c r="E195" s="1"/>
      <c r="F195" s="1"/>
      <c r="G195" s="1"/>
      <c r="H195" s="1"/>
      <c r="I195" s="1"/>
      <c r="J195" s="1"/>
    </row>
    <row r="196" spans="1:10" ht="20.100000000000001" customHeight="1">
      <c r="A196" s="1"/>
      <c r="B196" s="34"/>
      <c r="C196" s="35"/>
      <c r="D196" s="1"/>
      <c r="E196" s="1"/>
      <c r="F196" s="1"/>
      <c r="G196" s="1"/>
      <c r="H196" s="1"/>
      <c r="I196" s="1"/>
      <c r="J196" s="1"/>
    </row>
    <row r="197" spans="1:10" ht="20.100000000000001" customHeight="1">
      <c r="A197" s="1"/>
      <c r="B197" s="34"/>
      <c r="C197" s="33"/>
      <c r="D197" s="1"/>
      <c r="E197" s="1"/>
      <c r="F197" s="1"/>
      <c r="G197" s="1"/>
      <c r="H197" s="1"/>
      <c r="I197" s="1"/>
      <c r="J197" s="1"/>
    </row>
    <row r="198" spans="1:10" ht="20.100000000000001" customHeight="1">
      <c r="A198" s="1"/>
      <c r="B198" s="1"/>
      <c r="C198" s="33"/>
      <c r="D198" s="1"/>
      <c r="E198" s="1"/>
      <c r="F198" s="1"/>
      <c r="G198" s="1"/>
      <c r="H198" s="1"/>
      <c r="I198" s="1"/>
      <c r="J198" s="1"/>
    </row>
    <row r="199" spans="1:10" ht="20.100000000000001" customHeight="1">
      <c r="A199" s="1"/>
      <c r="B199" s="1"/>
      <c r="C199" s="35"/>
      <c r="D199" s="1"/>
      <c r="E199" s="1"/>
      <c r="F199" s="1"/>
      <c r="G199" s="1"/>
      <c r="H199" s="1"/>
      <c r="I199" s="1"/>
      <c r="J199" s="1"/>
    </row>
    <row r="200" spans="1:10" ht="20.100000000000001" customHeight="1">
      <c r="A200" s="1"/>
      <c r="B200" s="34"/>
      <c r="C200" s="35"/>
      <c r="D200" s="1"/>
      <c r="E200" s="1"/>
      <c r="F200" s="1"/>
      <c r="G200" s="1"/>
      <c r="H200" s="1"/>
      <c r="I200" s="1"/>
      <c r="J200" s="1"/>
    </row>
    <row r="201" spans="1:10" ht="20.100000000000001" customHeight="1">
      <c r="A201" s="1"/>
      <c r="B201" s="34"/>
      <c r="C201" s="35"/>
      <c r="D201" s="1"/>
      <c r="E201" s="1"/>
      <c r="F201" s="1"/>
      <c r="G201" s="1"/>
      <c r="H201" s="1"/>
      <c r="I201" s="1"/>
      <c r="J201" s="1"/>
    </row>
    <row r="202" spans="1:10" ht="18.75">
      <c r="A202" s="1"/>
      <c r="B202" s="34"/>
      <c r="C202" s="32"/>
      <c r="D202" s="1"/>
      <c r="E202" s="1"/>
      <c r="F202" s="1"/>
      <c r="G202" s="1"/>
      <c r="H202" s="1"/>
      <c r="I202" s="1"/>
      <c r="J202" s="1"/>
    </row>
    <row r="203" spans="1:10" ht="20.25">
      <c r="A203" s="1"/>
      <c r="B203" s="1"/>
      <c r="C203" s="37"/>
      <c r="D203" s="1"/>
      <c r="E203" s="1"/>
      <c r="F203" s="1"/>
      <c r="G203" s="1"/>
      <c r="H203" s="1"/>
      <c r="I203" s="1"/>
      <c r="J203" s="1"/>
    </row>
    <row r="204" spans="1:10" ht="18">
      <c r="A204" s="1"/>
      <c r="B204" s="2"/>
      <c r="C204" s="1"/>
      <c r="D204" s="1"/>
      <c r="E204" s="1"/>
      <c r="F204" s="1"/>
      <c r="G204" s="1"/>
      <c r="H204" s="1"/>
      <c r="I204" s="1"/>
      <c r="J204" s="1"/>
    </row>
    <row r="205" spans="1:10" ht="16.5">
      <c r="A205" s="1"/>
      <c r="B205" s="1"/>
      <c r="C205" s="1"/>
      <c r="D205" s="1"/>
      <c r="E205" s="1"/>
      <c r="F205" s="1"/>
      <c r="G205" s="1"/>
      <c r="H205" s="1"/>
      <c r="I205" s="1"/>
      <c r="J205" s="1"/>
    </row>
    <row r="206" spans="1:10" ht="16.5">
      <c r="A206" s="1"/>
      <c r="B206" s="1"/>
      <c r="C206" s="1"/>
      <c r="D206" s="1"/>
      <c r="E206" s="1"/>
      <c r="F206" s="1"/>
      <c r="G206" s="1"/>
      <c r="H206" s="1"/>
      <c r="I206" s="1"/>
      <c r="J206" s="1"/>
    </row>
    <row r="207" spans="1:10" ht="16.5">
      <c r="A207" s="1"/>
      <c r="B207" s="1"/>
      <c r="C207" s="1"/>
      <c r="D207" s="1"/>
      <c r="E207" s="1"/>
      <c r="F207" s="1"/>
      <c r="G207" s="1"/>
      <c r="H207" s="1"/>
      <c r="I207" s="1"/>
      <c r="J207" s="1"/>
    </row>
    <row r="208" spans="1:10" ht="16.5">
      <c r="A208" s="1"/>
      <c r="B208" s="1"/>
      <c r="C208" s="1"/>
      <c r="D208" s="1"/>
      <c r="E208" s="1"/>
      <c r="F208" s="1"/>
      <c r="G208" s="1"/>
      <c r="H208" s="1"/>
      <c r="I208" s="1"/>
      <c r="J208" s="1"/>
    </row>
    <row r="209" spans="1:10" ht="16.5">
      <c r="A209" s="1"/>
      <c r="B209" s="1"/>
      <c r="C209" s="1"/>
      <c r="D209" s="1"/>
      <c r="E209" s="1"/>
      <c r="F209" s="1"/>
      <c r="G209" s="1"/>
      <c r="H209" s="1"/>
      <c r="I209" s="1"/>
      <c r="J209" s="1"/>
    </row>
    <row r="210" spans="1:10" ht="16.5">
      <c r="A210" s="1"/>
      <c r="B210" s="1"/>
      <c r="C210" s="1"/>
      <c r="D210" s="1"/>
      <c r="E210" s="1"/>
      <c r="F210" s="1"/>
      <c r="G210" s="1"/>
      <c r="H210" s="1"/>
      <c r="I210" s="1"/>
      <c r="J210" s="1"/>
    </row>
    <row r="211" spans="1:10" ht="16.5">
      <c r="A211" s="1"/>
      <c r="B211" s="1"/>
      <c r="C211" s="1"/>
      <c r="D211" s="1"/>
      <c r="E211" s="1"/>
      <c r="F211" s="1"/>
      <c r="G211" s="1"/>
      <c r="H211" s="1"/>
      <c r="I211" s="1"/>
      <c r="J211" s="1"/>
    </row>
    <row r="212" spans="1:10" ht="16.5">
      <c r="A212" s="1"/>
      <c r="B212" s="1"/>
      <c r="C212" s="1"/>
      <c r="D212" s="1"/>
      <c r="E212" s="1"/>
      <c r="F212" s="1"/>
      <c r="G212" s="1"/>
      <c r="H212" s="1"/>
      <c r="I212" s="1"/>
      <c r="J212" s="1"/>
    </row>
    <row r="213" spans="1:10" ht="16.5">
      <c r="A213" s="1"/>
      <c r="B213" s="1"/>
      <c r="C213" s="1"/>
      <c r="D213" s="1"/>
      <c r="E213" s="1"/>
      <c r="F213" s="1"/>
      <c r="G213" s="1"/>
      <c r="H213" s="1"/>
      <c r="I213" s="1"/>
      <c r="J213" s="1"/>
    </row>
    <row r="214" spans="1:10" ht="16.5">
      <c r="A214" s="1"/>
      <c r="B214" s="1"/>
      <c r="C214" s="1"/>
      <c r="D214" s="1"/>
      <c r="E214" s="1"/>
      <c r="F214" s="1"/>
      <c r="G214" s="1"/>
      <c r="H214" s="1"/>
      <c r="I214" s="1"/>
      <c r="J214" s="1"/>
    </row>
    <row r="215" spans="1:10" ht="16.5">
      <c r="A215" s="1"/>
      <c r="B215" s="1"/>
      <c r="C215" s="1"/>
      <c r="D215" s="1"/>
      <c r="E215" s="1"/>
      <c r="F215" s="1"/>
      <c r="G215" s="1"/>
      <c r="H215" s="1"/>
      <c r="I215" s="1"/>
      <c r="J215" s="1"/>
    </row>
    <row r="216" spans="1:10" ht="16.5">
      <c r="A216" s="1"/>
      <c r="B216" s="1"/>
      <c r="C216" s="1"/>
      <c r="D216" s="1"/>
      <c r="E216" s="1"/>
      <c r="F216" s="1"/>
      <c r="G216" s="1"/>
      <c r="H216" s="1"/>
      <c r="I216" s="1"/>
      <c r="J216" s="1"/>
    </row>
    <row r="217" spans="1:10" ht="16.5">
      <c r="A217" s="1"/>
      <c r="B217" s="1"/>
      <c r="C217" s="1"/>
      <c r="D217" s="1"/>
      <c r="E217" s="1"/>
      <c r="F217" s="1"/>
      <c r="G217" s="1"/>
      <c r="H217" s="1"/>
      <c r="I217" s="1"/>
      <c r="J217" s="1"/>
    </row>
    <row r="218" spans="1:10" ht="16.5">
      <c r="A218" s="1"/>
      <c r="B218" s="1"/>
      <c r="C218" s="1"/>
      <c r="D218" s="1"/>
      <c r="E218" s="1"/>
      <c r="F218" s="1"/>
      <c r="G218" s="1"/>
      <c r="H218" s="1"/>
      <c r="I218" s="1"/>
      <c r="J218" s="1"/>
    </row>
    <row r="219" spans="1:10" ht="16.5">
      <c r="A219" s="1"/>
      <c r="B219" s="1"/>
      <c r="C219" s="1"/>
      <c r="D219" s="1"/>
      <c r="E219" s="1"/>
      <c r="F219" s="1"/>
      <c r="G219" s="1"/>
      <c r="H219" s="1"/>
      <c r="I219" s="1"/>
      <c r="J219" s="1"/>
    </row>
    <row r="220" spans="1:10" ht="16.5">
      <c r="A220" s="1"/>
      <c r="B220" s="1"/>
      <c r="C220" s="1"/>
      <c r="D220" s="1"/>
      <c r="E220" s="1"/>
      <c r="F220" s="1"/>
      <c r="G220" s="1"/>
      <c r="H220" s="1"/>
      <c r="I220" s="1"/>
      <c r="J220" s="1"/>
    </row>
    <row r="221" spans="1:10" ht="16.5">
      <c r="A221" s="1"/>
      <c r="B221" s="1"/>
      <c r="C221" s="1"/>
      <c r="D221" s="1"/>
      <c r="E221" s="1"/>
      <c r="F221" s="1"/>
      <c r="G221" s="1"/>
      <c r="H221" s="1"/>
      <c r="I221" s="1"/>
      <c r="J221" s="1"/>
    </row>
    <row r="222" spans="1:10" ht="16.5">
      <c r="A222" s="1"/>
      <c r="B222" s="1"/>
      <c r="C222" s="1"/>
      <c r="D222" s="1"/>
      <c r="E222" s="1"/>
      <c r="F222" s="1"/>
      <c r="G222" s="1"/>
      <c r="H222" s="1"/>
      <c r="I222" s="1"/>
      <c r="J222" s="1"/>
    </row>
    <row r="223" spans="1:10" ht="16.5">
      <c r="A223" s="1"/>
      <c r="B223" s="1"/>
      <c r="C223" s="1"/>
      <c r="D223" s="1"/>
      <c r="E223" s="1"/>
      <c r="F223" s="1"/>
      <c r="G223" s="1"/>
      <c r="H223" s="1"/>
      <c r="I223" s="1"/>
      <c r="J223" s="1"/>
    </row>
    <row r="224" spans="1:10" ht="16.5">
      <c r="A224" s="1"/>
      <c r="B224" s="1"/>
      <c r="C224" s="1"/>
      <c r="D224" s="1"/>
      <c r="E224" s="1"/>
      <c r="F224" s="1"/>
      <c r="G224" s="1"/>
      <c r="H224" s="1"/>
      <c r="I224" s="1"/>
      <c r="J224" s="1"/>
    </row>
    <row r="225" spans="1:10" ht="16.5">
      <c r="A225" s="1"/>
      <c r="B225" s="1"/>
      <c r="C225" s="1"/>
      <c r="D225" s="1"/>
      <c r="E225" s="1"/>
      <c r="F225" s="1"/>
      <c r="G225" s="1"/>
      <c r="H225" s="1"/>
      <c r="I225" s="1"/>
      <c r="J225" s="1"/>
    </row>
    <row r="226" spans="1:10" ht="16.5">
      <c r="A226" s="1"/>
      <c r="B226" s="1"/>
      <c r="C226" s="1"/>
      <c r="D226" s="1"/>
      <c r="E226" s="1"/>
      <c r="F226" s="1"/>
      <c r="G226" s="1"/>
      <c r="H226" s="1"/>
      <c r="I226" s="1"/>
      <c r="J226" s="1"/>
    </row>
    <row r="227" spans="1:10" ht="16.5">
      <c r="A227" s="1"/>
      <c r="B227" s="1"/>
      <c r="C227" s="1"/>
      <c r="D227" s="1"/>
      <c r="E227" s="1"/>
      <c r="F227" s="1"/>
      <c r="G227" s="1"/>
      <c r="H227" s="1"/>
      <c r="I227" s="1"/>
      <c r="J227" s="1"/>
    </row>
    <row r="228" spans="1:10" ht="16.5">
      <c r="A228" s="1"/>
      <c r="B228" s="1"/>
      <c r="C228" s="1"/>
      <c r="D228" s="1"/>
      <c r="E228" s="1"/>
      <c r="F228" s="1"/>
      <c r="G228" s="1"/>
      <c r="H228" s="1"/>
      <c r="I228" s="1"/>
      <c r="J228" s="1"/>
    </row>
    <row r="229" spans="1:10" ht="16.5">
      <c r="A229" s="1"/>
      <c r="B229" s="1"/>
      <c r="C229" s="1"/>
      <c r="D229" s="1"/>
      <c r="E229" s="1"/>
      <c r="F229" s="1"/>
      <c r="G229" s="1"/>
      <c r="H229" s="1"/>
      <c r="I229" s="1"/>
      <c r="J229" s="1"/>
    </row>
    <row r="230" spans="1:10" ht="16.5">
      <c r="A230" s="1"/>
      <c r="B230" s="1"/>
      <c r="C230" s="1"/>
      <c r="D230" s="1"/>
      <c r="E230" s="1"/>
      <c r="F230" s="1"/>
      <c r="G230" s="1"/>
      <c r="H230" s="1"/>
      <c r="I230" s="1"/>
      <c r="J230" s="1"/>
    </row>
    <row r="231" spans="1:10" ht="16.5">
      <c r="A231" s="1"/>
      <c r="B231" s="1"/>
      <c r="C231" s="1"/>
      <c r="D231" s="1"/>
      <c r="E231" s="1"/>
      <c r="F231" s="1"/>
      <c r="G231" s="1"/>
      <c r="H231" s="1"/>
      <c r="I231" s="1"/>
      <c r="J231" s="1"/>
    </row>
    <row r="232" spans="1:10" ht="16.5">
      <c r="A232" s="1"/>
      <c r="B232" s="1"/>
      <c r="C232" s="1"/>
      <c r="D232" s="1"/>
      <c r="E232" s="1"/>
      <c r="F232" s="1"/>
      <c r="G232" s="1"/>
      <c r="H232" s="1"/>
      <c r="I232" s="1"/>
      <c r="J232" s="1"/>
    </row>
    <row r="233" spans="1:10" ht="16.5">
      <c r="A233" s="1"/>
      <c r="B233" s="1"/>
      <c r="C233" s="1"/>
      <c r="D233" s="1"/>
      <c r="E233" s="1"/>
      <c r="F233" s="1"/>
      <c r="G233" s="1"/>
      <c r="H233" s="1"/>
      <c r="I233" s="1"/>
      <c r="J233" s="1"/>
    </row>
    <row r="234" spans="1:10" ht="16.5">
      <c r="A234" s="1"/>
      <c r="B234" s="1"/>
      <c r="C234" s="1"/>
      <c r="D234" s="1"/>
      <c r="E234" s="1"/>
      <c r="F234" s="1"/>
      <c r="G234" s="1"/>
      <c r="H234" s="1"/>
      <c r="I234" s="1"/>
      <c r="J234" s="1"/>
    </row>
    <row r="235" spans="1:10" ht="16.5">
      <c r="A235" s="1"/>
      <c r="B235" s="1"/>
      <c r="C235" s="1"/>
      <c r="D235" s="1"/>
      <c r="E235" s="1"/>
      <c r="F235" s="1"/>
      <c r="G235" s="1"/>
      <c r="H235" s="1"/>
      <c r="I235" s="1"/>
      <c r="J235" s="1"/>
    </row>
    <row r="236" spans="1:10" ht="16.5">
      <c r="A236" s="1"/>
      <c r="B236" s="1"/>
      <c r="C236" s="1"/>
      <c r="D236" s="1"/>
      <c r="E236" s="1"/>
      <c r="F236" s="1"/>
      <c r="G236" s="1"/>
      <c r="H236" s="1"/>
      <c r="I236" s="1"/>
      <c r="J236" s="1"/>
    </row>
    <row r="237" spans="1:10" ht="16.5">
      <c r="A237" s="1"/>
      <c r="B237" s="1"/>
      <c r="C237" s="1"/>
      <c r="D237" s="1"/>
      <c r="E237" s="1"/>
      <c r="F237" s="1"/>
      <c r="G237" s="1"/>
      <c r="H237" s="1"/>
      <c r="I237" s="1"/>
      <c r="J237" s="1"/>
    </row>
    <row r="238" spans="1:10" ht="16.5">
      <c r="A238" s="1"/>
      <c r="B238" s="1"/>
      <c r="C238" s="1"/>
      <c r="D238" s="1"/>
      <c r="E238" s="1"/>
      <c r="F238" s="1"/>
      <c r="G238" s="1"/>
      <c r="H238" s="1"/>
      <c r="I238" s="1"/>
      <c r="J238" s="1"/>
    </row>
    <row r="239" spans="1:10" ht="16.5">
      <c r="A239" s="1"/>
      <c r="B239" s="1"/>
      <c r="C239" s="1"/>
      <c r="D239" s="1"/>
      <c r="E239" s="1"/>
      <c r="F239" s="1"/>
      <c r="G239" s="1"/>
      <c r="H239" s="1"/>
      <c r="I239" s="1"/>
      <c r="J239" s="1"/>
    </row>
    <row r="240" spans="1:10" ht="16.5">
      <c r="A240" s="1"/>
      <c r="B240" s="1"/>
      <c r="C240" s="1"/>
      <c r="D240" s="1"/>
      <c r="E240" s="1"/>
      <c r="F240" s="1"/>
      <c r="G240" s="1"/>
      <c r="H240" s="1"/>
      <c r="I240" s="1"/>
      <c r="J240" s="1"/>
    </row>
    <row r="241" spans="1:10" ht="16.5">
      <c r="A241" s="1"/>
      <c r="B241" s="1"/>
      <c r="C241" s="1"/>
      <c r="D241" s="1"/>
      <c r="E241" s="1"/>
      <c r="F241" s="1"/>
      <c r="G241" s="1"/>
      <c r="H241" s="1"/>
      <c r="I241" s="1"/>
      <c r="J241" s="1"/>
    </row>
    <row r="242" spans="1:10" ht="16.5">
      <c r="A242" s="1"/>
      <c r="B242" s="1"/>
      <c r="C242" s="1"/>
      <c r="D242" s="1"/>
      <c r="E242" s="1"/>
      <c r="F242" s="1"/>
      <c r="G242" s="1"/>
      <c r="H242" s="1"/>
      <c r="I242" s="1"/>
      <c r="J242" s="1"/>
    </row>
    <row r="243" spans="1:10" ht="16.5">
      <c r="A243" s="1"/>
      <c r="B243" s="1"/>
      <c r="C243" s="1"/>
      <c r="D243" s="1"/>
      <c r="E243" s="1"/>
      <c r="F243" s="1"/>
      <c r="G243" s="1"/>
      <c r="H243" s="1"/>
      <c r="I243" s="1"/>
      <c r="J243" s="1"/>
    </row>
    <row r="244" spans="1:10" ht="16.5">
      <c r="A244" s="1"/>
      <c r="B244" s="1"/>
      <c r="C244" s="1"/>
      <c r="D244" s="1"/>
      <c r="E244" s="1"/>
      <c r="F244" s="1"/>
      <c r="G244" s="1"/>
      <c r="H244" s="1"/>
      <c r="I244" s="1"/>
      <c r="J244" s="1"/>
    </row>
    <row r="245" spans="1:10" ht="16.5">
      <c r="A245" s="1"/>
      <c r="B245" s="1"/>
      <c r="C245" s="1"/>
      <c r="D245" s="1"/>
      <c r="E245" s="1"/>
      <c r="F245" s="1"/>
      <c r="G245" s="1"/>
      <c r="H245" s="1"/>
      <c r="I245" s="1"/>
      <c r="J245" s="1"/>
    </row>
    <row r="246" spans="1:10" ht="16.5">
      <c r="A246" s="1"/>
      <c r="B246" s="1"/>
      <c r="C246" s="1"/>
      <c r="D246" s="1"/>
      <c r="E246" s="1"/>
      <c r="F246" s="1"/>
      <c r="G246" s="1"/>
      <c r="H246" s="1"/>
      <c r="I246" s="1"/>
      <c r="J246" s="1"/>
    </row>
    <row r="247" spans="1:10" ht="16.5">
      <c r="A247" s="1"/>
      <c r="B247" s="1"/>
      <c r="C247" s="1"/>
      <c r="D247" s="1"/>
      <c r="E247" s="1"/>
      <c r="F247" s="1"/>
      <c r="G247" s="1"/>
      <c r="H247" s="1"/>
      <c r="I247" s="1"/>
      <c r="J247" s="1"/>
    </row>
    <row r="248" spans="1:10" ht="16.5">
      <c r="A248" s="1"/>
      <c r="B248" s="1"/>
      <c r="C248" s="1"/>
      <c r="D248" s="1"/>
      <c r="E248" s="1"/>
      <c r="F248" s="1"/>
      <c r="G248" s="1"/>
      <c r="H248" s="1"/>
      <c r="I248" s="1"/>
      <c r="J248" s="1"/>
    </row>
    <row r="249" spans="1:10" ht="16.5">
      <c r="A249" s="1"/>
      <c r="B249" s="1"/>
      <c r="C249" s="1"/>
      <c r="D249" s="1"/>
      <c r="E249" s="1"/>
      <c r="F249" s="1"/>
      <c r="G249" s="1"/>
      <c r="H249" s="1"/>
      <c r="I249" s="1"/>
      <c r="J249" s="1"/>
    </row>
    <row r="250" spans="1:10" ht="16.5">
      <c r="A250" s="1"/>
      <c r="B250" s="1"/>
      <c r="C250" s="1"/>
      <c r="D250" s="1"/>
      <c r="E250" s="1"/>
      <c r="F250" s="1"/>
      <c r="G250" s="1"/>
      <c r="H250" s="1"/>
      <c r="I250" s="1"/>
      <c r="J250" s="1"/>
    </row>
    <row r="251" spans="1:10" ht="16.5">
      <c r="A251" s="1"/>
      <c r="B251" s="1"/>
      <c r="C251" s="1"/>
      <c r="D251" s="1"/>
      <c r="E251" s="1"/>
      <c r="F251" s="1"/>
      <c r="G251" s="1"/>
      <c r="H251" s="1"/>
      <c r="I251" s="1"/>
      <c r="J251" s="1"/>
    </row>
    <row r="252" spans="1:10" ht="16.5">
      <c r="A252" s="1"/>
      <c r="B252" s="1"/>
      <c r="C252" s="1"/>
      <c r="D252" s="1"/>
      <c r="E252" s="1"/>
      <c r="F252" s="1"/>
      <c r="G252" s="1"/>
      <c r="H252" s="1"/>
      <c r="I252" s="1"/>
      <c r="J252" s="1"/>
    </row>
    <row r="253" spans="1:10" ht="16.5">
      <c r="A253" s="1"/>
      <c r="B253" s="1"/>
      <c r="C253" s="1"/>
      <c r="D253" s="1"/>
      <c r="E253" s="1"/>
      <c r="F253" s="1"/>
      <c r="G253" s="1"/>
      <c r="H253" s="1"/>
      <c r="I253" s="1"/>
      <c r="J253" s="1"/>
    </row>
    <row r="254" spans="1:10" ht="16.5">
      <c r="A254" s="1"/>
      <c r="B254" s="1"/>
      <c r="C254" s="1"/>
      <c r="D254" s="1"/>
      <c r="E254" s="1"/>
      <c r="F254" s="1"/>
      <c r="G254" s="1"/>
      <c r="H254" s="1"/>
      <c r="I254" s="1"/>
      <c r="J254" s="1"/>
    </row>
    <row r="255" spans="1:10" ht="16.5">
      <c r="A255" s="1"/>
      <c r="B255" s="1"/>
      <c r="C255" s="1"/>
      <c r="D255" s="1"/>
      <c r="E255" s="1"/>
      <c r="F255" s="1"/>
      <c r="G255" s="1"/>
      <c r="H255" s="1"/>
      <c r="I255" s="1"/>
      <c r="J255" s="1"/>
    </row>
    <row r="256" spans="1:10" ht="16.5">
      <c r="A256" s="1"/>
      <c r="B256" s="1"/>
      <c r="C256" s="1"/>
      <c r="D256" s="1"/>
      <c r="E256" s="1"/>
      <c r="F256" s="1"/>
      <c r="G256" s="1"/>
      <c r="H256" s="1"/>
      <c r="I256" s="1"/>
      <c r="J256" s="1"/>
    </row>
    <row r="257" spans="1:10" ht="16.5">
      <c r="A257" s="1"/>
      <c r="B257" s="1"/>
      <c r="C257" s="1"/>
      <c r="D257" s="1"/>
      <c r="E257" s="1"/>
      <c r="F257" s="1"/>
      <c r="G257" s="1"/>
      <c r="H257" s="1"/>
      <c r="I257" s="1"/>
      <c r="J257" s="1"/>
    </row>
    <row r="258" spans="1:10" ht="16.5">
      <c r="A258" s="1"/>
      <c r="B258" s="1"/>
      <c r="C258" s="1"/>
      <c r="D258" s="1"/>
      <c r="E258" s="1"/>
      <c r="F258" s="1"/>
      <c r="G258" s="1"/>
      <c r="H258" s="1"/>
      <c r="I258" s="1"/>
      <c r="J258" s="1"/>
    </row>
    <row r="259" spans="1:10" ht="16.5">
      <c r="A259" s="1"/>
      <c r="B259" s="1"/>
      <c r="C259" s="1"/>
      <c r="D259" s="1"/>
      <c r="E259" s="1"/>
      <c r="F259" s="1"/>
      <c r="G259" s="1"/>
      <c r="H259" s="1"/>
      <c r="I259" s="1"/>
      <c r="J259" s="1"/>
    </row>
    <row r="260" spans="1:10" ht="16.5">
      <c r="A260" s="1"/>
      <c r="B260" s="1"/>
      <c r="C260" s="1"/>
      <c r="D260" s="1"/>
      <c r="E260" s="1"/>
      <c r="F260" s="1"/>
      <c r="G260" s="1"/>
      <c r="H260" s="1"/>
      <c r="I260" s="1"/>
      <c r="J260" s="1"/>
    </row>
    <row r="261" spans="1:10" ht="16.5">
      <c r="A261" s="1"/>
      <c r="B261" s="1"/>
      <c r="C261" s="1"/>
      <c r="D261" s="1"/>
      <c r="E261" s="1"/>
      <c r="F261" s="1"/>
      <c r="G261" s="1"/>
      <c r="H261" s="1"/>
      <c r="I261" s="1"/>
      <c r="J261" s="1"/>
    </row>
    <row r="262" spans="1:10" ht="16.5">
      <c r="A262" s="1"/>
      <c r="B262" s="1"/>
      <c r="C262" s="1"/>
      <c r="D262" s="1"/>
      <c r="E262" s="1"/>
      <c r="F262" s="1"/>
      <c r="G262" s="1"/>
      <c r="H262" s="1"/>
      <c r="I262" s="1"/>
      <c r="J262" s="1"/>
    </row>
    <row r="263" spans="1:10" ht="16.5">
      <c r="A263" s="1"/>
      <c r="B263" s="1"/>
      <c r="C263" s="1"/>
      <c r="D263" s="1"/>
      <c r="E263" s="1"/>
      <c r="F263" s="1"/>
      <c r="G263" s="1"/>
      <c r="H263" s="1"/>
      <c r="I263" s="1"/>
      <c r="J263" s="1"/>
    </row>
    <row r="264" spans="1:10" ht="16.5">
      <c r="A264" s="1"/>
      <c r="B264" s="1"/>
      <c r="C264" s="1"/>
      <c r="D264" s="1"/>
      <c r="E264" s="1"/>
      <c r="F264" s="1"/>
      <c r="G264" s="1"/>
      <c r="H264" s="1"/>
      <c r="I264" s="1"/>
      <c r="J264" s="1"/>
    </row>
    <row r="265" spans="1:10" ht="16.5">
      <c r="A265" s="1"/>
      <c r="B265" s="1"/>
      <c r="C265" s="1"/>
      <c r="D265" s="1"/>
      <c r="E265" s="1"/>
      <c r="F265" s="1"/>
      <c r="G265" s="1"/>
      <c r="H265" s="1"/>
      <c r="I265" s="1"/>
      <c r="J265" s="1"/>
    </row>
    <row r="266" spans="1:10" ht="16.5">
      <c r="A266" s="1"/>
      <c r="B266" s="1"/>
      <c r="C266" s="1"/>
      <c r="D266" s="1"/>
      <c r="E266" s="1"/>
      <c r="F266" s="1"/>
      <c r="G266" s="1"/>
      <c r="H266" s="1"/>
      <c r="I266" s="1"/>
      <c r="J266" s="1"/>
    </row>
    <row r="267" spans="1:10" ht="16.5">
      <c r="A267" s="1"/>
      <c r="B267" s="1"/>
      <c r="C267" s="1"/>
      <c r="D267" s="1"/>
      <c r="E267" s="1"/>
      <c r="F267" s="1"/>
      <c r="G267" s="1"/>
      <c r="H267" s="1"/>
      <c r="I267" s="1"/>
      <c r="J267" s="1"/>
    </row>
    <row r="268" spans="1:10" ht="16.5">
      <c r="A268" s="1"/>
      <c r="B268" s="1"/>
      <c r="C268" s="1"/>
      <c r="D268" s="1"/>
      <c r="E268" s="1"/>
      <c r="F268" s="1"/>
      <c r="G268" s="1"/>
      <c r="H268" s="1"/>
      <c r="I268" s="1"/>
      <c r="J268" s="1"/>
    </row>
    <row r="269" spans="1:10" ht="16.5">
      <c r="A269" s="1"/>
      <c r="B269" s="1"/>
      <c r="C269" s="1"/>
      <c r="D269" s="1"/>
      <c r="E269" s="1"/>
      <c r="F269" s="1"/>
      <c r="G269" s="1"/>
      <c r="H269" s="1"/>
      <c r="I269" s="1"/>
      <c r="J269" s="1"/>
    </row>
    <row r="270" spans="1:10" ht="16.5">
      <c r="A270" s="1"/>
      <c r="B270" s="1"/>
      <c r="C270" s="1"/>
      <c r="D270" s="1"/>
      <c r="E270" s="1"/>
      <c r="F270" s="1"/>
      <c r="G270" s="1"/>
      <c r="H270" s="1"/>
      <c r="I270" s="1"/>
      <c r="J270" s="1"/>
    </row>
    <row r="271" spans="1:10" ht="16.5">
      <c r="A271" s="1"/>
      <c r="B271" s="1"/>
      <c r="C271" s="1"/>
      <c r="D271" s="1"/>
      <c r="E271" s="1"/>
      <c r="F271" s="1"/>
      <c r="G271" s="1"/>
      <c r="H271" s="1"/>
      <c r="I271" s="1"/>
      <c r="J271" s="1"/>
    </row>
    <row r="272" spans="1:10" ht="16.5">
      <c r="A272" s="1"/>
      <c r="B272" s="1"/>
      <c r="C272" s="1"/>
      <c r="D272" s="1"/>
      <c r="E272" s="1"/>
      <c r="F272" s="1"/>
      <c r="G272" s="1"/>
      <c r="H272" s="1"/>
      <c r="I272" s="1"/>
      <c r="J272" s="1"/>
    </row>
    <row r="273" spans="1:10" ht="16.5">
      <c r="A273" s="1"/>
      <c r="B273" s="1"/>
      <c r="C273" s="1"/>
      <c r="D273" s="1"/>
      <c r="E273" s="1"/>
      <c r="F273" s="1"/>
      <c r="G273" s="1"/>
      <c r="H273" s="1"/>
      <c r="I273" s="1"/>
      <c r="J273" s="1"/>
    </row>
    <row r="274" spans="1:10" ht="16.5">
      <c r="A274" s="1"/>
      <c r="B274" s="1"/>
      <c r="C274" s="1"/>
      <c r="D274" s="1"/>
      <c r="E274" s="1"/>
      <c r="F274" s="1"/>
      <c r="G274" s="1"/>
      <c r="H274" s="1"/>
      <c r="I274" s="1"/>
      <c r="J274" s="1"/>
    </row>
    <row r="275" spans="1:10" ht="16.5">
      <c r="A275" s="1"/>
      <c r="B275" s="1"/>
      <c r="C275" s="1"/>
      <c r="D275" s="1"/>
      <c r="E275" s="1"/>
      <c r="F275" s="1"/>
      <c r="G275" s="1"/>
      <c r="H275" s="1"/>
      <c r="I275" s="1"/>
      <c r="J275" s="1"/>
    </row>
    <row r="276" spans="1:10" ht="16.5">
      <c r="A276" s="1"/>
      <c r="B276" s="1"/>
      <c r="C276" s="1"/>
      <c r="D276" s="1"/>
      <c r="E276" s="1"/>
      <c r="F276" s="1"/>
      <c r="G276" s="1"/>
      <c r="H276" s="1"/>
      <c r="I276" s="1"/>
      <c r="J276" s="1"/>
    </row>
    <row r="277" spans="1:10" ht="16.5">
      <c r="A277" s="1"/>
      <c r="B277" s="1"/>
      <c r="C277" s="1"/>
      <c r="D277" s="1"/>
      <c r="E277" s="1"/>
      <c r="F277" s="1"/>
      <c r="G277" s="1"/>
      <c r="H277" s="1"/>
      <c r="I277" s="1"/>
      <c r="J277" s="1"/>
    </row>
    <row r="278" spans="1:10" ht="16.5">
      <c r="A278" s="1"/>
      <c r="B278" s="1"/>
      <c r="C278" s="1"/>
      <c r="D278" s="1"/>
      <c r="E278" s="1"/>
      <c r="F278" s="1"/>
      <c r="G278" s="1"/>
      <c r="H278" s="1"/>
      <c r="I278" s="1"/>
      <c r="J278" s="1"/>
    </row>
    <row r="279" spans="1:10" ht="16.5">
      <c r="A279" s="1"/>
      <c r="B279" s="1"/>
      <c r="C279" s="1"/>
      <c r="D279" s="1"/>
      <c r="E279" s="1"/>
      <c r="F279" s="1"/>
      <c r="G279" s="1"/>
      <c r="H279" s="1"/>
      <c r="I279" s="1"/>
      <c r="J279" s="1"/>
    </row>
    <row r="280" spans="1:10" ht="16.5">
      <c r="A280" s="1"/>
      <c r="B280" s="1"/>
      <c r="C280" s="1"/>
      <c r="D280" s="1"/>
      <c r="E280" s="1"/>
      <c r="F280" s="1"/>
      <c r="G280" s="1"/>
      <c r="H280" s="1"/>
      <c r="I280" s="1"/>
      <c r="J280" s="1"/>
    </row>
    <row r="281" spans="1:10" ht="16.5">
      <c r="A281" s="1"/>
      <c r="B281" s="1"/>
      <c r="C281" s="1"/>
      <c r="D281" s="1"/>
      <c r="E281" s="1"/>
      <c r="F281" s="1"/>
      <c r="G281" s="1"/>
      <c r="H281" s="1"/>
      <c r="I281" s="1"/>
      <c r="J281" s="1"/>
    </row>
    <row r="282" spans="1:10" ht="16.5">
      <c r="A282" s="1"/>
      <c r="B282" s="1"/>
      <c r="C282" s="1"/>
      <c r="D282" s="1"/>
      <c r="E282" s="1"/>
      <c r="F282" s="1"/>
      <c r="G282" s="1"/>
      <c r="H282" s="1"/>
      <c r="I282" s="1"/>
      <c r="J282" s="1"/>
    </row>
    <row r="283" spans="1:10" ht="16.5">
      <c r="A283" s="1"/>
      <c r="B283" s="1"/>
      <c r="C283" s="1"/>
      <c r="D283" s="1"/>
      <c r="E283" s="1"/>
      <c r="F283" s="1"/>
      <c r="G283" s="1"/>
      <c r="H283" s="1"/>
      <c r="I283" s="1"/>
      <c r="J283" s="1"/>
    </row>
    <row r="284" spans="1:10" ht="16.5">
      <c r="A284" s="1"/>
      <c r="B284" s="1"/>
      <c r="C284" s="1"/>
      <c r="D284" s="1"/>
      <c r="E284" s="1"/>
      <c r="F284" s="1"/>
      <c r="G284" s="1"/>
      <c r="H284" s="1"/>
      <c r="I284" s="1"/>
      <c r="J284" s="1"/>
    </row>
    <row r="285" spans="1:10" ht="16.5">
      <c r="A285" s="1"/>
      <c r="B285" s="1"/>
      <c r="C285" s="1"/>
      <c r="D285" s="1"/>
      <c r="E285" s="1"/>
      <c r="F285" s="1"/>
      <c r="G285" s="1"/>
      <c r="H285" s="1"/>
      <c r="I285" s="1"/>
      <c r="J285" s="1"/>
    </row>
    <row r="286" spans="1:10" ht="16.5">
      <c r="A286" s="1"/>
      <c r="B286" s="1"/>
      <c r="C286" s="1"/>
      <c r="D286" s="1"/>
      <c r="E286" s="1"/>
      <c r="F286" s="1"/>
      <c r="G286" s="1"/>
      <c r="H286" s="1"/>
      <c r="I286" s="1"/>
      <c r="J286" s="1"/>
    </row>
    <row r="287" spans="1:10" ht="16.5">
      <c r="A287" s="1"/>
      <c r="B287" s="1"/>
      <c r="C287" s="1"/>
      <c r="D287" s="1"/>
      <c r="E287" s="1"/>
      <c r="F287" s="1"/>
      <c r="G287" s="1"/>
      <c r="H287" s="1"/>
      <c r="I287" s="1"/>
      <c r="J287" s="1"/>
    </row>
    <row r="288" spans="1:10" ht="16.5">
      <c r="A288" s="1"/>
      <c r="B288" s="1"/>
      <c r="C288" s="1"/>
      <c r="D288" s="1"/>
      <c r="E288" s="1"/>
      <c r="F288" s="1"/>
      <c r="G288" s="1"/>
      <c r="H288" s="1"/>
      <c r="I288" s="1"/>
      <c r="J288" s="1"/>
    </row>
    <row r="289" spans="1:10" ht="16.5">
      <c r="A289" s="1"/>
      <c r="B289" s="1"/>
      <c r="C289" s="1"/>
      <c r="D289" s="1"/>
      <c r="E289" s="1"/>
      <c r="F289" s="1"/>
      <c r="G289" s="1"/>
      <c r="H289" s="1"/>
      <c r="I289" s="1"/>
      <c r="J289" s="1"/>
    </row>
    <row r="290" spans="1:10" ht="16.5">
      <c r="A290" s="1"/>
      <c r="B290" s="1"/>
      <c r="C290" s="1"/>
      <c r="D290" s="1"/>
      <c r="E290" s="1"/>
      <c r="F290" s="1"/>
      <c r="G290" s="1"/>
      <c r="H290" s="1"/>
      <c r="I290" s="1"/>
      <c r="J290" s="1"/>
    </row>
    <row r="291" spans="1:10" ht="16.5">
      <c r="A291" s="1"/>
      <c r="B291" s="1"/>
      <c r="C291" s="1"/>
      <c r="D291" s="1"/>
      <c r="E291" s="1"/>
      <c r="F291" s="1"/>
      <c r="G291" s="1"/>
      <c r="H291" s="1"/>
      <c r="I291" s="1"/>
      <c r="J291" s="1"/>
    </row>
    <row r="292" spans="1:10" ht="16.5">
      <c r="A292" s="1"/>
      <c r="B292" s="1"/>
      <c r="C292" s="1"/>
      <c r="D292" s="1"/>
      <c r="E292" s="1"/>
      <c r="F292" s="1"/>
      <c r="G292" s="1"/>
      <c r="H292" s="1"/>
      <c r="I292" s="1"/>
      <c r="J292" s="1"/>
    </row>
    <row r="293" spans="1:10" ht="16.5">
      <c r="A293" s="1"/>
      <c r="B293" s="1"/>
      <c r="C293" s="1"/>
      <c r="D293" s="1"/>
      <c r="E293" s="1"/>
      <c r="F293" s="1"/>
      <c r="G293" s="1"/>
      <c r="H293" s="1"/>
      <c r="I293" s="1"/>
      <c r="J293" s="1"/>
    </row>
    <row r="294" spans="1:10" ht="16.5">
      <c r="A294" s="1"/>
      <c r="B294" s="1"/>
      <c r="C294" s="1"/>
      <c r="D294" s="1"/>
      <c r="E294" s="1"/>
      <c r="F294" s="1"/>
      <c r="G294" s="1"/>
      <c r="H294" s="1"/>
      <c r="I294" s="1"/>
      <c r="J294" s="1"/>
    </row>
    <row r="295" spans="1:10" ht="16.5">
      <c r="A295" s="1"/>
      <c r="B295" s="1"/>
      <c r="C295" s="1"/>
      <c r="D295" s="1"/>
      <c r="E295" s="1"/>
      <c r="F295" s="1"/>
      <c r="G295" s="1"/>
      <c r="H295" s="1"/>
      <c r="I295" s="1"/>
      <c r="J295" s="1"/>
    </row>
    <row r="296" spans="1:10" ht="16.5">
      <c r="A296" s="1"/>
      <c r="B296" s="1"/>
      <c r="C296" s="1"/>
      <c r="D296" s="1"/>
      <c r="E296" s="1"/>
      <c r="F296" s="1"/>
      <c r="G296" s="1"/>
      <c r="H296" s="1"/>
      <c r="I296" s="1"/>
      <c r="J296" s="1"/>
    </row>
    <row r="297" spans="1:10" ht="16.5">
      <c r="A297" s="1"/>
      <c r="B297" s="1"/>
      <c r="C297" s="1"/>
      <c r="D297" s="1"/>
      <c r="E297" s="1"/>
      <c r="F297" s="1"/>
      <c r="G297" s="1"/>
      <c r="H297" s="1"/>
      <c r="I297" s="1"/>
      <c r="J297" s="1"/>
    </row>
    <row r="298" spans="1:10" ht="16.5">
      <c r="A298" s="1"/>
      <c r="B298" s="1"/>
      <c r="C298" s="1"/>
      <c r="D298" s="1"/>
      <c r="E298" s="1"/>
      <c r="F298" s="1"/>
      <c r="G298" s="1"/>
      <c r="H298" s="1"/>
      <c r="I298" s="1"/>
      <c r="J298" s="1"/>
    </row>
    <row r="299" spans="1:10" ht="16.5">
      <c r="A299" s="1"/>
      <c r="B299" s="1"/>
      <c r="C299" s="1"/>
      <c r="D299" s="1"/>
      <c r="E299" s="1"/>
      <c r="F299" s="1"/>
      <c r="G299" s="1"/>
      <c r="H299" s="1"/>
      <c r="I299" s="1"/>
      <c r="J299" s="1"/>
    </row>
    <row r="300" spans="1:10" ht="16.5">
      <c r="A300" s="1"/>
      <c r="B300" s="1"/>
      <c r="C300" s="1"/>
      <c r="D300" s="1"/>
      <c r="E300" s="1"/>
      <c r="F300" s="1"/>
      <c r="G300" s="1"/>
      <c r="H300" s="1"/>
      <c r="I300" s="1"/>
      <c r="J300" s="1"/>
    </row>
    <row r="301" spans="1:10" ht="16.5">
      <c r="A301" s="1"/>
      <c r="B301" s="1"/>
      <c r="C301" s="1"/>
      <c r="D301" s="1"/>
      <c r="E301" s="1"/>
      <c r="F301" s="1"/>
      <c r="G301" s="1"/>
      <c r="H301" s="1"/>
      <c r="I301" s="1"/>
      <c r="J301" s="1"/>
    </row>
    <row r="302" spans="1:10" ht="16.5">
      <c r="A302" s="1"/>
      <c r="B302" s="1"/>
      <c r="C302" s="1"/>
      <c r="D302" s="1"/>
      <c r="E302" s="1"/>
      <c r="F302" s="1"/>
      <c r="G302" s="1"/>
      <c r="H302" s="1"/>
      <c r="I302" s="1"/>
      <c r="J302" s="1"/>
    </row>
    <row r="303" spans="1:10" ht="16.5">
      <c r="A303" s="1"/>
      <c r="B303" s="1"/>
      <c r="C303" s="1"/>
      <c r="D303" s="1"/>
      <c r="E303" s="1"/>
      <c r="F303" s="1"/>
      <c r="G303" s="1"/>
      <c r="H303" s="1"/>
      <c r="I303" s="1"/>
      <c r="J303" s="1"/>
    </row>
    <row r="304" spans="1:10" ht="16.5">
      <c r="A304" s="1"/>
      <c r="B304" s="1"/>
      <c r="C304" s="1"/>
      <c r="D304" s="1"/>
      <c r="E304" s="1"/>
      <c r="F304" s="1"/>
      <c r="G304" s="1"/>
      <c r="H304" s="1"/>
      <c r="I304" s="1"/>
      <c r="J304" s="1"/>
    </row>
    <row r="305" spans="1:10" ht="16.5">
      <c r="A305" s="1"/>
      <c r="B305" s="1"/>
      <c r="C305" s="1"/>
      <c r="D305" s="1"/>
      <c r="E305" s="1"/>
      <c r="F305" s="1"/>
      <c r="G305" s="1"/>
      <c r="H305" s="1"/>
      <c r="I305" s="1"/>
      <c r="J305" s="1"/>
    </row>
    <row r="306" spans="1:10" ht="16.5">
      <c r="A306" s="1"/>
      <c r="B306" s="1"/>
      <c r="C306" s="1"/>
      <c r="D306" s="1"/>
      <c r="E306" s="1"/>
      <c r="F306" s="1"/>
      <c r="G306" s="1"/>
      <c r="H306" s="1"/>
      <c r="I306" s="1"/>
      <c r="J306" s="1"/>
    </row>
    <row r="307" spans="1:10" ht="16.5">
      <c r="A307" s="1"/>
      <c r="B307" s="1"/>
      <c r="C307" s="1"/>
      <c r="D307" s="1"/>
      <c r="E307" s="1"/>
      <c r="F307" s="1"/>
      <c r="G307" s="1"/>
      <c r="H307" s="1"/>
      <c r="I307" s="1"/>
      <c r="J307" s="1"/>
    </row>
    <row r="308" spans="1:10" ht="16.5">
      <c r="A308" s="1"/>
      <c r="B308" s="1"/>
      <c r="C308" s="1"/>
      <c r="D308" s="1"/>
      <c r="E308" s="1"/>
      <c r="F308" s="1"/>
      <c r="G308" s="1"/>
      <c r="H308" s="1"/>
      <c r="I308" s="1"/>
      <c r="J308" s="1"/>
    </row>
    <row r="309" spans="1:10" ht="16.5">
      <c r="A309" s="1"/>
      <c r="B309" s="1"/>
      <c r="C309" s="1"/>
      <c r="D309" s="1"/>
      <c r="E309" s="1"/>
      <c r="F309" s="1"/>
      <c r="G309" s="1"/>
      <c r="H309" s="1"/>
      <c r="I309" s="1"/>
      <c r="J309" s="1"/>
    </row>
    <row r="310" spans="1:10" ht="16.5">
      <c r="A310" s="1"/>
      <c r="B310" s="1"/>
      <c r="C310" s="1"/>
      <c r="D310" s="1"/>
      <c r="E310" s="1"/>
      <c r="F310" s="1"/>
      <c r="G310" s="1"/>
      <c r="H310" s="1"/>
      <c r="I310" s="1"/>
      <c r="J310" s="1"/>
    </row>
    <row r="311" spans="1:10" ht="16.5">
      <c r="A311" s="1"/>
      <c r="B311" s="1"/>
      <c r="C311" s="1"/>
      <c r="D311" s="1"/>
      <c r="E311" s="1"/>
      <c r="F311" s="1"/>
      <c r="G311" s="1"/>
      <c r="H311" s="1"/>
      <c r="I311" s="1"/>
      <c r="J311" s="1"/>
    </row>
    <row r="312" spans="1:10" ht="16.5">
      <c r="A312" s="1"/>
      <c r="B312" s="1"/>
      <c r="C312" s="1"/>
      <c r="D312" s="1"/>
      <c r="E312" s="1"/>
      <c r="F312" s="1"/>
      <c r="G312" s="1"/>
      <c r="H312" s="1"/>
      <c r="I312" s="1"/>
      <c r="J312" s="1"/>
    </row>
    <row r="313" spans="1:10" ht="16.5">
      <c r="A313" s="1"/>
      <c r="B313" s="1"/>
      <c r="C313" s="1"/>
      <c r="D313" s="1"/>
      <c r="E313" s="1"/>
      <c r="F313" s="1"/>
      <c r="G313" s="1"/>
      <c r="H313" s="1"/>
      <c r="I313" s="1"/>
      <c r="J313" s="1"/>
    </row>
    <row r="314" spans="1:10" ht="16.5">
      <c r="A314" s="1"/>
      <c r="B314" s="1"/>
      <c r="C314" s="1"/>
      <c r="D314" s="1"/>
      <c r="E314" s="1"/>
      <c r="F314" s="1"/>
      <c r="G314" s="1"/>
      <c r="H314" s="1"/>
      <c r="I314" s="1"/>
      <c r="J314" s="1"/>
    </row>
    <row r="315" spans="1:10" ht="16.5">
      <c r="A315" s="1"/>
      <c r="B315" s="1"/>
      <c r="C315" s="1"/>
      <c r="D315" s="1"/>
      <c r="E315" s="1"/>
      <c r="F315" s="1"/>
      <c r="G315" s="1"/>
      <c r="H315" s="1"/>
      <c r="I315" s="1"/>
      <c r="J315" s="1"/>
    </row>
    <row r="316" spans="1:10" ht="16.5">
      <c r="A316" s="1"/>
      <c r="B316" s="1"/>
      <c r="C316" s="1"/>
      <c r="D316" s="1"/>
      <c r="E316" s="1"/>
      <c r="F316" s="1"/>
      <c r="G316" s="1"/>
      <c r="H316" s="1"/>
      <c r="I316" s="1"/>
      <c r="J316" s="1"/>
    </row>
    <row r="317" spans="1:10" ht="16.5">
      <c r="A317" s="1"/>
      <c r="B317" s="1"/>
      <c r="C317" s="1"/>
      <c r="D317" s="1"/>
      <c r="E317" s="1"/>
      <c r="F317" s="1"/>
      <c r="G317" s="1"/>
      <c r="H317" s="1"/>
      <c r="I317" s="1"/>
      <c r="J317" s="1"/>
    </row>
    <row r="318" spans="1:10" ht="16.5">
      <c r="A318" s="1"/>
      <c r="B318" s="1"/>
      <c r="C318" s="1"/>
      <c r="D318" s="1"/>
      <c r="E318" s="1"/>
      <c r="F318" s="1"/>
      <c r="G318" s="1"/>
      <c r="H318" s="1"/>
      <c r="I318" s="1"/>
      <c r="J318" s="1"/>
    </row>
    <row r="319" spans="1:10" ht="16.5">
      <c r="A319" s="1"/>
      <c r="B319" s="1"/>
      <c r="C319" s="1"/>
      <c r="D319" s="1"/>
      <c r="E319" s="1"/>
      <c r="F319" s="1"/>
      <c r="G319" s="1"/>
      <c r="H319" s="1"/>
      <c r="I319" s="1"/>
      <c r="J319" s="1"/>
    </row>
    <row r="320" spans="1:10" ht="16.5">
      <c r="A320" s="1"/>
      <c r="B320" s="1"/>
      <c r="C320" s="1"/>
      <c r="D320" s="1"/>
      <c r="E320" s="1"/>
      <c r="F320" s="1"/>
      <c r="G320" s="1"/>
      <c r="H320" s="1"/>
      <c r="I320" s="1"/>
      <c r="J320" s="1"/>
    </row>
    <row r="321" spans="1:10" ht="16.5">
      <c r="A321" s="1"/>
      <c r="B321" s="1"/>
      <c r="C321" s="1"/>
      <c r="D321" s="1"/>
      <c r="E321" s="1"/>
      <c r="F321" s="1"/>
      <c r="G321" s="1"/>
      <c r="H321" s="1"/>
      <c r="I321" s="1"/>
      <c r="J321" s="1"/>
    </row>
    <row r="322" spans="1:10" ht="16.5">
      <c r="A322" s="1"/>
      <c r="B322" s="1"/>
      <c r="C322" s="1"/>
      <c r="D322" s="1"/>
      <c r="E322" s="1"/>
      <c r="F322" s="1"/>
      <c r="G322" s="1"/>
      <c r="H322" s="1"/>
      <c r="I322" s="1"/>
      <c r="J322" s="1"/>
    </row>
    <row r="323" spans="1:10" ht="16.5">
      <c r="A323" s="1"/>
      <c r="B323" s="1"/>
      <c r="C323" s="1"/>
      <c r="D323" s="1"/>
      <c r="E323" s="1"/>
      <c r="F323" s="1"/>
      <c r="G323" s="1"/>
      <c r="H323" s="1"/>
      <c r="I323" s="1"/>
      <c r="J323" s="1"/>
    </row>
    <row r="324" spans="1:10" ht="16.5">
      <c r="A324" s="1"/>
      <c r="B324" s="1"/>
      <c r="C324" s="1"/>
      <c r="D324" s="1"/>
      <c r="E324" s="1"/>
      <c r="F324" s="1"/>
      <c r="G324" s="1"/>
      <c r="H324" s="1"/>
      <c r="I324" s="1"/>
      <c r="J324" s="1"/>
    </row>
    <row r="325" spans="1:10" ht="16.5">
      <c r="A325" s="1"/>
      <c r="B325" s="1"/>
      <c r="C325" s="1"/>
      <c r="D325" s="1"/>
      <c r="E325" s="1"/>
      <c r="F325" s="1"/>
      <c r="G325" s="1"/>
      <c r="H325" s="1"/>
      <c r="I325" s="1"/>
      <c r="J325" s="1"/>
    </row>
    <row r="326" spans="1:10" ht="16.5">
      <c r="A326" s="1"/>
      <c r="B326" s="1"/>
      <c r="C326" s="1"/>
      <c r="D326" s="1"/>
      <c r="E326" s="1"/>
      <c r="F326" s="1"/>
      <c r="G326" s="1"/>
      <c r="H326" s="1"/>
      <c r="I326" s="1"/>
      <c r="J326" s="1"/>
    </row>
    <row r="327" spans="1:10" ht="16.5">
      <c r="A327" s="1"/>
      <c r="B327" s="1"/>
      <c r="C327" s="1"/>
      <c r="D327" s="1"/>
      <c r="E327" s="1"/>
      <c r="F327" s="1"/>
      <c r="G327" s="1"/>
      <c r="H327" s="1"/>
      <c r="I327" s="1"/>
      <c r="J327" s="1"/>
    </row>
    <row r="328" spans="1:10" ht="16.5">
      <c r="A328" s="1"/>
      <c r="B328" s="1"/>
      <c r="C328" s="1"/>
      <c r="D328" s="1"/>
      <c r="E328" s="1"/>
      <c r="F328" s="1"/>
      <c r="G328" s="1"/>
      <c r="H328" s="1"/>
      <c r="I328" s="1"/>
      <c r="J328" s="1"/>
    </row>
    <row r="329" spans="1:10" ht="16.5">
      <c r="A329" s="1"/>
      <c r="B329" s="1"/>
      <c r="C329" s="1"/>
      <c r="D329" s="1"/>
      <c r="E329" s="1"/>
      <c r="F329" s="1"/>
      <c r="G329" s="1"/>
      <c r="H329" s="1"/>
      <c r="I329" s="1"/>
      <c r="J329" s="1"/>
    </row>
    <row r="330" spans="1:10" ht="16.5">
      <c r="A330" s="1"/>
      <c r="B330" s="1"/>
      <c r="C330" s="1"/>
      <c r="D330" s="1"/>
      <c r="E330" s="1"/>
      <c r="F330" s="1"/>
      <c r="G330" s="1"/>
      <c r="H330" s="1"/>
      <c r="I330" s="1"/>
      <c r="J330" s="1"/>
    </row>
    <row r="331" spans="1:10" ht="16.5">
      <c r="A331" s="1"/>
      <c r="B331" s="1"/>
      <c r="C331" s="1"/>
      <c r="D331" s="1"/>
      <c r="E331" s="1"/>
      <c r="F331" s="1"/>
      <c r="G331" s="1"/>
      <c r="H331" s="1"/>
      <c r="I331" s="1"/>
      <c r="J331" s="1"/>
    </row>
    <row r="332" spans="1:10" ht="16.5">
      <c r="A332" s="1"/>
      <c r="B332" s="1"/>
      <c r="C332" s="1"/>
      <c r="D332" s="1"/>
      <c r="E332" s="1"/>
      <c r="F332" s="1"/>
      <c r="G332" s="1"/>
      <c r="H332" s="1"/>
      <c r="I332" s="1"/>
      <c r="J332" s="1"/>
    </row>
    <row r="333" spans="1:10" ht="16.5">
      <c r="A333" s="1"/>
      <c r="B333" s="1"/>
      <c r="C333" s="1"/>
      <c r="D333" s="1"/>
      <c r="E333" s="1"/>
      <c r="F333" s="1"/>
      <c r="G333" s="1"/>
      <c r="H333" s="1"/>
      <c r="I333" s="1"/>
      <c r="J333" s="1"/>
    </row>
    <row r="334" spans="1:10" ht="16.5">
      <c r="A334" s="1"/>
      <c r="B334" s="1"/>
      <c r="C334" s="1"/>
      <c r="D334" s="1"/>
      <c r="E334" s="1"/>
      <c r="F334" s="1"/>
      <c r="G334" s="1"/>
      <c r="H334" s="1"/>
      <c r="I334" s="1"/>
      <c r="J334" s="1"/>
    </row>
    <row r="335" spans="1:10" ht="16.5">
      <c r="A335" s="1"/>
      <c r="B335" s="1"/>
      <c r="C335" s="1"/>
      <c r="D335" s="1"/>
      <c r="E335" s="1"/>
      <c r="F335" s="1"/>
      <c r="G335" s="1"/>
      <c r="H335" s="1"/>
      <c r="I335" s="1"/>
      <c r="J335" s="1"/>
    </row>
    <row r="336" spans="1:10" ht="16.5">
      <c r="A336" s="1"/>
      <c r="B336" s="1"/>
      <c r="C336" s="1"/>
      <c r="D336" s="1"/>
      <c r="E336" s="1"/>
      <c r="F336" s="1"/>
      <c r="G336" s="1"/>
      <c r="H336" s="1"/>
      <c r="I336" s="1"/>
      <c r="J336" s="1"/>
    </row>
    <row r="337" spans="1:10" ht="16.5">
      <c r="A337" s="1"/>
      <c r="B337" s="1"/>
      <c r="C337" s="1"/>
      <c r="D337" s="1"/>
      <c r="E337" s="1"/>
      <c r="F337" s="1"/>
      <c r="G337" s="1"/>
      <c r="H337" s="1"/>
      <c r="I337" s="1"/>
      <c r="J337" s="1"/>
    </row>
    <row r="338" spans="1:10" ht="16.5">
      <c r="A338" s="1"/>
      <c r="B338" s="1"/>
      <c r="C338" s="1"/>
      <c r="D338" s="1"/>
      <c r="E338" s="1"/>
      <c r="F338" s="1"/>
      <c r="G338" s="1"/>
      <c r="H338" s="1"/>
      <c r="I338" s="1"/>
      <c r="J338" s="1"/>
    </row>
    <row r="339" spans="1:10" ht="16.5">
      <c r="A339" s="1"/>
      <c r="B339" s="1"/>
      <c r="C339" s="1"/>
      <c r="D339" s="1"/>
      <c r="E339" s="1"/>
      <c r="F339" s="1"/>
      <c r="G339" s="1"/>
      <c r="H339" s="1"/>
      <c r="I339" s="1"/>
      <c r="J339" s="1"/>
    </row>
    <row r="340" spans="1:10" ht="16.5">
      <c r="A340" s="1"/>
      <c r="B340" s="1"/>
      <c r="C340" s="1"/>
      <c r="D340" s="1"/>
      <c r="E340" s="1"/>
      <c r="F340" s="1"/>
      <c r="G340" s="1"/>
      <c r="H340" s="1"/>
      <c r="I340" s="1"/>
      <c r="J340" s="1"/>
    </row>
    <row r="341" spans="1:10" ht="16.5">
      <c r="A341" s="1"/>
      <c r="B341" s="1"/>
      <c r="C341" s="1"/>
      <c r="D341" s="1"/>
      <c r="E341" s="1"/>
      <c r="F341" s="1"/>
      <c r="G341" s="1"/>
      <c r="H341" s="1"/>
      <c r="I341" s="1"/>
      <c r="J341" s="1"/>
    </row>
    <row r="342" spans="1:10" ht="16.5">
      <c r="A342" s="1"/>
      <c r="B342" s="1"/>
      <c r="C342" s="1"/>
      <c r="D342" s="1"/>
      <c r="E342" s="1"/>
      <c r="F342" s="1"/>
      <c r="G342" s="1"/>
      <c r="H342" s="1"/>
      <c r="I342" s="1"/>
      <c r="J342" s="1"/>
    </row>
    <row r="343" spans="1:10" ht="16.5">
      <c r="A343" s="1"/>
      <c r="B343" s="1"/>
      <c r="C343" s="1"/>
      <c r="D343" s="1"/>
      <c r="E343" s="1"/>
      <c r="F343" s="1"/>
      <c r="G343" s="1"/>
      <c r="H343" s="1"/>
      <c r="I343" s="1"/>
      <c r="J343" s="1"/>
    </row>
    <row r="344" spans="1:10" ht="16.5">
      <c r="A344" s="1"/>
      <c r="B344" s="1"/>
      <c r="C344" s="1"/>
      <c r="D344" s="1"/>
      <c r="E344" s="1"/>
      <c r="F344" s="1"/>
      <c r="G344" s="1"/>
      <c r="H344" s="1"/>
      <c r="I344" s="1"/>
      <c r="J344" s="1"/>
    </row>
    <row r="345" spans="1:10" ht="16.5">
      <c r="A345" s="1"/>
      <c r="B345" s="1"/>
      <c r="C345" s="1"/>
      <c r="D345" s="1"/>
      <c r="E345" s="1"/>
      <c r="F345" s="1"/>
      <c r="G345" s="1"/>
      <c r="H345" s="1"/>
      <c r="I345" s="1"/>
      <c r="J345" s="1"/>
    </row>
    <row r="346" spans="1:10" ht="16.5">
      <c r="A346" s="1"/>
      <c r="B346" s="1"/>
      <c r="C346" s="1"/>
      <c r="D346" s="1"/>
      <c r="E346" s="1"/>
      <c r="F346" s="1"/>
      <c r="G346" s="1"/>
      <c r="H346" s="1"/>
      <c r="I346" s="1"/>
      <c r="J346" s="1"/>
    </row>
    <row r="347" spans="1:10" ht="16.5">
      <c r="A347" s="1"/>
      <c r="B347" s="1"/>
      <c r="C347" s="1"/>
      <c r="D347" s="1"/>
      <c r="E347" s="1"/>
      <c r="F347" s="1"/>
      <c r="G347" s="1"/>
      <c r="H347" s="1"/>
      <c r="I347" s="1"/>
      <c r="J347" s="1"/>
    </row>
    <row r="348" spans="1:10" ht="16.5">
      <c r="A348" s="1"/>
      <c r="B348" s="1"/>
      <c r="C348" s="1"/>
      <c r="D348" s="1"/>
      <c r="E348" s="1"/>
      <c r="F348" s="1"/>
      <c r="G348" s="1"/>
      <c r="H348" s="1"/>
      <c r="I348" s="1"/>
      <c r="J348" s="1"/>
    </row>
    <row r="349" spans="1:10" ht="16.5">
      <c r="A349" s="1"/>
      <c r="B349" s="1"/>
      <c r="C349" s="1"/>
      <c r="D349" s="1"/>
      <c r="E349" s="1"/>
      <c r="F349" s="1"/>
      <c r="G349" s="1"/>
      <c r="H349" s="1"/>
      <c r="I349" s="1"/>
      <c r="J349" s="1"/>
    </row>
    <row r="350" spans="1:10" ht="16.5">
      <c r="A350" s="1"/>
      <c r="B350" s="1"/>
      <c r="C350" s="1"/>
      <c r="D350" s="1"/>
      <c r="E350" s="1"/>
      <c r="F350" s="1"/>
      <c r="G350" s="1"/>
      <c r="H350" s="1"/>
      <c r="I350" s="1"/>
      <c r="J350" s="1"/>
    </row>
    <row r="351" spans="1:10" ht="16.5">
      <c r="A351" s="1"/>
      <c r="B351" s="1"/>
      <c r="C351" s="1"/>
      <c r="D351" s="1"/>
      <c r="E351" s="1"/>
      <c r="F351" s="1"/>
      <c r="G351" s="1"/>
      <c r="H351" s="1"/>
      <c r="I351" s="1"/>
      <c r="J351" s="1"/>
    </row>
    <row r="352" spans="1:10" ht="16.5">
      <c r="A352" s="1"/>
      <c r="B352" s="1"/>
      <c r="C352" s="1"/>
      <c r="D352" s="1"/>
      <c r="E352" s="1"/>
      <c r="F352" s="1"/>
      <c r="G352" s="1"/>
      <c r="H352" s="1"/>
      <c r="I352" s="1"/>
      <c r="J352" s="1"/>
    </row>
    <row r="353" spans="1:10" ht="16.5">
      <c r="A353" s="1"/>
      <c r="B353" s="1"/>
      <c r="C353" s="1"/>
      <c r="D353" s="1"/>
      <c r="E353" s="1"/>
      <c r="F353" s="1"/>
      <c r="G353" s="1"/>
      <c r="H353" s="1"/>
      <c r="I353" s="1"/>
      <c r="J353" s="1"/>
    </row>
    <row r="354" spans="1:10" ht="16.5">
      <c r="A354" s="1"/>
      <c r="B354" s="1"/>
      <c r="C354" s="1"/>
      <c r="D354" s="1"/>
      <c r="E354" s="1"/>
      <c r="F354" s="1"/>
      <c r="G354" s="1"/>
      <c r="H354" s="1"/>
      <c r="I354" s="1"/>
      <c r="J354" s="1"/>
    </row>
    <row r="355" spans="1:10" ht="16.5">
      <c r="A355" s="1"/>
      <c r="B355" s="1"/>
      <c r="C355" s="1"/>
      <c r="D355" s="1"/>
      <c r="E355" s="1"/>
      <c r="F355" s="1"/>
      <c r="G355" s="1"/>
      <c r="H355" s="1"/>
      <c r="I355" s="1"/>
      <c r="J355" s="1"/>
    </row>
    <row r="356" spans="1:10" ht="16.5">
      <c r="A356" s="1"/>
      <c r="B356" s="1"/>
      <c r="C356" s="1"/>
      <c r="D356" s="1"/>
      <c r="E356" s="1"/>
      <c r="F356" s="1"/>
      <c r="G356" s="1"/>
      <c r="H356" s="1"/>
      <c r="I356" s="1"/>
      <c r="J356" s="1"/>
    </row>
    <row r="357" spans="1:10" ht="16.5">
      <c r="A357" s="1"/>
      <c r="B357" s="1"/>
      <c r="C357" s="1"/>
      <c r="D357" s="1"/>
      <c r="E357" s="1"/>
      <c r="F357" s="1"/>
      <c r="G357" s="1"/>
      <c r="H357" s="1"/>
      <c r="I357" s="1"/>
      <c r="J357" s="1"/>
    </row>
    <row r="358" spans="1:10" ht="16.5">
      <c r="A358" s="1"/>
      <c r="B358" s="1"/>
      <c r="C358" s="1"/>
      <c r="D358" s="1"/>
      <c r="E358" s="1"/>
      <c r="F358" s="1"/>
      <c r="G358" s="1"/>
      <c r="H358" s="1"/>
      <c r="I358" s="1"/>
      <c r="J358" s="1"/>
    </row>
    <row r="359" spans="1:10" ht="16.5">
      <c r="A359" s="1"/>
      <c r="B359" s="1"/>
      <c r="C359" s="1"/>
      <c r="D359" s="1"/>
      <c r="E359" s="1"/>
      <c r="F359" s="1"/>
      <c r="G359" s="1"/>
      <c r="H359" s="1"/>
      <c r="I359" s="1"/>
      <c r="J359" s="1"/>
    </row>
    <row r="360" spans="1:10" ht="16.5">
      <c r="A360" s="1"/>
      <c r="B360" s="1"/>
      <c r="C360" s="1"/>
      <c r="D360" s="1"/>
      <c r="E360" s="1"/>
      <c r="F360" s="1"/>
      <c r="G360" s="1"/>
      <c r="H360" s="1"/>
      <c r="I360" s="1"/>
      <c r="J360" s="1"/>
    </row>
    <row r="361" spans="1:10" ht="16.5">
      <c r="A361" s="1"/>
      <c r="B361" s="1"/>
      <c r="C361" s="1"/>
      <c r="D361" s="1"/>
      <c r="E361" s="1"/>
      <c r="F361" s="1"/>
      <c r="G361" s="1"/>
      <c r="H361" s="1"/>
      <c r="I361" s="1"/>
      <c r="J361" s="1"/>
    </row>
    <row r="362" spans="1:10" ht="16.5">
      <c r="A362" s="1"/>
      <c r="B362" s="1"/>
      <c r="C362" s="1"/>
      <c r="D362" s="1"/>
      <c r="E362" s="1"/>
      <c r="F362" s="1"/>
      <c r="G362" s="1"/>
      <c r="H362" s="1"/>
      <c r="I362" s="1"/>
      <c r="J362" s="1"/>
    </row>
    <row r="363" spans="1:10" ht="16.5">
      <c r="A363" s="1"/>
      <c r="B363" s="1"/>
      <c r="C363" s="1"/>
      <c r="D363" s="1"/>
      <c r="E363" s="1"/>
      <c r="F363" s="1"/>
      <c r="G363" s="1"/>
      <c r="H363" s="1"/>
      <c r="I363" s="1"/>
      <c r="J363" s="1"/>
    </row>
    <row r="364" spans="1:10" ht="16.5">
      <c r="A364" s="1"/>
      <c r="B364" s="1"/>
      <c r="C364" s="1"/>
      <c r="D364" s="1"/>
      <c r="E364" s="1"/>
      <c r="F364" s="1"/>
      <c r="G364" s="1"/>
      <c r="H364" s="1"/>
      <c r="I364" s="1"/>
      <c r="J364" s="1"/>
    </row>
    <row r="365" spans="1:10" ht="16.5">
      <c r="A365" s="1"/>
      <c r="B365" s="1"/>
      <c r="C365" s="1"/>
      <c r="D365" s="1"/>
      <c r="E365" s="1"/>
      <c r="F365" s="1"/>
      <c r="G365" s="1"/>
      <c r="H365" s="1"/>
      <c r="I365" s="1"/>
      <c r="J365" s="1"/>
    </row>
    <row r="366" spans="1:10" ht="16.5">
      <c r="A366" s="1"/>
      <c r="B366" s="1"/>
      <c r="C366" s="1"/>
      <c r="D366" s="1"/>
      <c r="E366" s="1"/>
      <c r="F366" s="1"/>
      <c r="G366" s="1"/>
      <c r="H366" s="1"/>
      <c r="I366" s="1"/>
      <c r="J366" s="1"/>
    </row>
    <row r="367" spans="1:10" ht="16.5">
      <c r="A367" s="1"/>
      <c r="B367" s="1"/>
      <c r="C367" s="1"/>
      <c r="D367" s="1"/>
      <c r="E367" s="1"/>
      <c r="F367" s="1"/>
      <c r="G367" s="1"/>
      <c r="H367" s="1"/>
      <c r="I367" s="1"/>
      <c r="J367" s="1"/>
    </row>
    <row r="368" spans="1:10" ht="16.5">
      <c r="A368" s="1"/>
      <c r="B368" s="1"/>
      <c r="C368" s="1"/>
      <c r="D368" s="1"/>
      <c r="E368" s="1"/>
      <c r="F368" s="1"/>
      <c r="G368" s="1"/>
      <c r="H368" s="1"/>
      <c r="I368" s="1"/>
      <c r="J368" s="1"/>
    </row>
    <row r="369" spans="1:10" ht="16.5">
      <c r="A369" s="1"/>
      <c r="B369" s="1"/>
      <c r="C369" s="1"/>
      <c r="D369" s="1"/>
      <c r="E369" s="1"/>
      <c r="F369" s="1"/>
      <c r="G369" s="1"/>
      <c r="H369" s="1"/>
      <c r="I369" s="1"/>
      <c r="J369" s="1"/>
    </row>
    <row r="370" spans="1:10" ht="16.5">
      <c r="A370" s="1"/>
      <c r="B370" s="1"/>
      <c r="C370" s="1"/>
      <c r="D370" s="1"/>
      <c r="E370" s="1"/>
      <c r="F370" s="1"/>
      <c r="G370" s="1"/>
      <c r="H370" s="1"/>
      <c r="I370" s="1"/>
      <c r="J370" s="1"/>
    </row>
    <row r="371" spans="1:10" ht="16.5">
      <c r="A371" s="1"/>
      <c r="B371" s="1"/>
      <c r="C371" s="1"/>
      <c r="D371" s="1"/>
      <c r="E371" s="1"/>
      <c r="F371" s="1"/>
      <c r="G371" s="1"/>
      <c r="H371" s="1"/>
      <c r="I371" s="1"/>
      <c r="J371" s="1"/>
    </row>
    <row r="372" spans="1:10" ht="16.5">
      <c r="A372" s="1"/>
      <c r="B372" s="1"/>
      <c r="C372" s="1"/>
      <c r="D372" s="1"/>
      <c r="E372" s="1"/>
      <c r="F372" s="1"/>
      <c r="G372" s="1"/>
      <c r="H372" s="1"/>
      <c r="I372" s="1"/>
      <c r="J372" s="1"/>
    </row>
    <row r="373" spans="1:10" ht="16.5">
      <c r="A373" s="1"/>
      <c r="B373" s="1"/>
      <c r="C373" s="1"/>
      <c r="D373" s="1"/>
      <c r="E373" s="1"/>
      <c r="F373" s="1"/>
      <c r="G373" s="1"/>
      <c r="H373" s="1"/>
      <c r="I373" s="1"/>
      <c r="J373" s="1"/>
    </row>
    <row r="374" spans="1:10" ht="16.5">
      <c r="A374" s="1"/>
      <c r="B374" s="1"/>
      <c r="C374" s="1"/>
      <c r="D374" s="1"/>
      <c r="E374" s="1"/>
      <c r="F374" s="1"/>
      <c r="G374" s="1"/>
      <c r="H374" s="1"/>
      <c r="I374" s="1"/>
      <c r="J374" s="1"/>
    </row>
    <row r="375" spans="1:10" ht="16.5">
      <c r="A375" s="1"/>
      <c r="B375" s="1"/>
      <c r="C375" s="1"/>
      <c r="D375" s="1"/>
      <c r="E375" s="1"/>
      <c r="F375" s="1"/>
      <c r="G375" s="1"/>
      <c r="H375" s="1"/>
      <c r="I375" s="1"/>
      <c r="J375" s="1"/>
    </row>
    <row r="376" spans="1:10" ht="16.5">
      <c r="A376" s="1"/>
      <c r="B376" s="1"/>
      <c r="C376" s="1"/>
      <c r="D376" s="1"/>
      <c r="E376" s="1"/>
      <c r="F376" s="1"/>
      <c r="G376" s="1"/>
      <c r="H376" s="1"/>
      <c r="I376" s="1"/>
      <c r="J376" s="1"/>
    </row>
    <row r="377" spans="1:10" ht="16.5">
      <c r="A377" s="1"/>
      <c r="B377" s="1"/>
      <c r="C377" s="1"/>
      <c r="D377" s="1"/>
      <c r="E377" s="1"/>
      <c r="F377" s="1"/>
      <c r="G377" s="1"/>
      <c r="H377" s="1"/>
      <c r="I377" s="1"/>
      <c r="J377" s="1"/>
    </row>
    <row r="378" spans="1:10" ht="16.5">
      <c r="A378" s="1"/>
      <c r="B378" s="1"/>
      <c r="C378" s="1"/>
      <c r="D378" s="1"/>
      <c r="E378" s="1"/>
      <c r="F378" s="1"/>
      <c r="G378" s="1"/>
      <c r="H378" s="1"/>
      <c r="I378" s="1"/>
      <c r="J378" s="1"/>
    </row>
    <row r="379" spans="1:10" ht="16.5">
      <c r="A379" s="1"/>
      <c r="B379" s="1"/>
      <c r="C379" s="1"/>
      <c r="D379" s="1"/>
      <c r="E379" s="1"/>
      <c r="F379" s="1"/>
      <c r="G379" s="1"/>
      <c r="H379" s="1"/>
      <c r="I379" s="1"/>
      <c r="J379" s="1"/>
    </row>
    <row r="380" spans="1:10" ht="16.5">
      <c r="A380" s="1"/>
      <c r="B380" s="1"/>
      <c r="C380" s="1"/>
      <c r="D380" s="1"/>
      <c r="E380" s="1"/>
      <c r="F380" s="1"/>
      <c r="G380" s="1"/>
      <c r="H380" s="1"/>
      <c r="I380" s="1"/>
      <c r="J380" s="1"/>
    </row>
    <row r="381" spans="1:10" ht="16.5">
      <c r="A381" s="1"/>
      <c r="B381" s="1"/>
      <c r="C381" s="1"/>
      <c r="D381" s="1"/>
      <c r="E381" s="1"/>
      <c r="F381" s="1"/>
      <c r="G381" s="1"/>
      <c r="H381" s="1"/>
      <c r="I381" s="1"/>
      <c r="J381" s="1"/>
    </row>
    <row r="382" spans="1:10" ht="16.5">
      <c r="A382" s="1"/>
      <c r="B382" s="1"/>
      <c r="C382" s="1"/>
      <c r="D382" s="1"/>
      <c r="E382" s="1"/>
      <c r="F382" s="1"/>
      <c r="G382" s="1"/>
      <c r="H382" s="1"/>
      <c r="I382" s="1"/>
      <c r="J382" s="1"/>
    </row>
    <row r="383" spans="1:10" ht="16.5">
      <c r="A383" s="1"/>
      <c r="B383" s="1"/>
      <c r="C383" s="1"/>
      <c r="D383" s="1"/>
      <c r="E383" s="1"/>
      <c r="F383" s="1"/>
      <c r="G383" s="1"/>
      <c r="H383" s="1"/>
      <c r="I383" s="1"/>
      <c r="J383" s="1"/>
    </row>
    <row r="384" spans="1:10" ht="16.5">
      <c r="A384" s="1"/>
      <c r="B384" s="1"/>
      <c r="C384" s="1"/>
      <c r="D384" s="1"/>
      <c r="E384" s="1"/>
      <c r="F384" s="1"/>
      <c r="G384" s="1"/>
      <c r="H384" s="1"/>
      <c r="I384" s="1"/>
      <c r="J384" s="1"/>
    </row>
    <row r="385" spans="1:10" ht="16.5">
      <c r="A385" s="1"/>
      <c r="B385" s="1"/>
      <c r="C385" s="1"/>
      <c r="D385" s="1"/>
      <c r="E385" s="1"/>
      <c r="F385" s="1"/>
      <c r="G385" s="1"/>
      <c r="H385" s="1"/>
      <c r="I385" s="1"/>
      <c r="J385" s="1"/>
    </row>
    <row r="386" spans="1:10" ht="16.5">
      <c r="A386" s="1"/>
      <c r="B386" s="1"/>
      <c r="C386" s="1"/>
      <c r="D386" s="1"/>
      <c r="E386" s="1"/>
      <c r="F386" s="1"/>
      <c r="G386" s="1"/>
      <c r="H386" s="1"/>
      <c r="I386" s="1"/>
      <c r="J386" s="1"/>
    </row>
    <row r="387" spans="1:10" ht="16.5">
      <c r="A387" s="1"/>
      <c r="B387" s="1"/>
      <c r="C387" s="1"/>
      <c r="D387" s="1"/>
      <c r="E387" s="1"/>
      <c r="F387" s="1"/>
      <c r="G387" s="1"/>
      <c r="H387" s="1"/>
      <c r="I387" s="1"/>
      <c r="J387" s="1"/>
    </row>
    <row r="388" spans="1:10" ht="16.5">
      <c r="A388" s="1"/>
      <c r="B388" s="1"/>
      <c r="C388" s="1"/>
      <c r="D388" s="1"/>
      <c r="E388" s="1"/>
      <c r="F388" s="1"/>
      <c r="G388" s="1"/>
      <c r="H388" s="1"/>
      <c r="I388" s="1"/>
      <c r="J388" s="1"/>
    </row>
    <row r="389" spans="1:10" ht="16.5">
      <c r="A389" s="1"/>
      <c r="B389" s="1"/>
      <c r="C389" s="1"/>
      <c r="D389" s="1"/>
      <c r="E389" s="1"/>
      <c r="F389" s="1"/>
      <c r="G389" s="1"/>
      <c r="H389" s="1"/>
      <c r="I389" s="1"/>
      <c r="J389" s="1"/>
    </row>
    <row r="390" spans="1:10" ht="16.5">
      <c r="A390" s="1"/>
      <c r="B390" s="1"/>
      <c r="C390" s="1"/>
      <c r="D390" s="1"/>
      <c r="E390" s="1"/>
      <c r="F390" s="1"/>
      <c r="G390" s="1"/>
      <c r="H390" s="1"/>
      <c r="I390" s="1"/>
      <c r="J390" s="1"/>
    </row>
    <row r="391" spans="1:10" ht="16.5">
      <c r="A391" s="1"/>
      <c r="B391" s="1"/>
      <c r="C391" s="1"/>
      <c r="D391" s="1"/>
      <c r="E391" s="1"/>
      <c r="F391" s="1"/>
      <c r="G391" s="1"/>
      <c r="H391" s="1"/>
      <c r="I391" s="1"/>
      <c r="J391" s="1"/>
    </row>
    <row r="392" spans="1:10" ht="16.5">
      <c r="A392" s="1"/>
      <c r="B392" s="1"/>
      <c r="C392" s="1"/>
      <c r="D392" s="1"/>
      <c r="E392" s="1"/>
      <c r="F392" s="1"/>
      <c r="G392" s="1"/>
      <c r="H392" s="1"/>
      <c r="I392" s="1"/>
      <c r="J392" s="1"/>
    </row>
    <row r="393" spans="1:10" ht="16.5">
      <c r="A393" s="1"/>
      <c r="B393" s="1"/>
      <c r="C393" s="1"/>
      <c r="D393" s="1"/>
      <c r="E393" s="1"/>
      <c r="F393" s="1"/>
      <c r="G393" s="1"/>
      <c r="H393" s="1"/>
      <c r="I393" s="1"/>
      <c r="J393" s="1"/>
    </row>
    <row r="394" spans="1:10" ht="16.5">
      <c r="A394" s="1"/>
      <c r="B394" s="1"/>
      <c r="C394" s="1"/>
      <c r="D394" s="1"/>
      <c r="E394" s="1"/>
      <c r="F394" s="1"/>
      <c r="G394" s="1"/>
      <c r="H394" s="1"/>
      <c r="I394" s="1"/>
      <c r="J394" s="1"/>
    </row>
    <row r="395" spans="1:10" ht="16.5">
      <c r="A395" s="1"/>
      <c r="B395" s="1"/>
      <c r="C395" s="1"/>
      <c r="D395" s="1"/>
      <c r="E395" s="1"/>
      <c r="F395" s="1"/>
      <c r="G395" s="1"/>
      <c r="H395" s="1"/>
      <c r="I395" s="1"/>
      <c r="J395" s="1"/>
    </row>
    <row r="396" spans="1:10" ht="16.5">
      <c r="A396" s="1"/>
      <c r="B396" s="1"/>
      <c r="C396" s="1"/>
      <c r="D396" s="1"/>
      <c r="E396" s="1"/>
      <c r="F396" s="1"/>
      <c r="G396" s="1"/>
      <c r="H396" s="1"/>
      <c r="I396" s="1"/>
      <c r="J396" s="1"/>
    </row>
    <row r="397" spans="1:10" ht="16.5">
      <c r="A397" s="1"/>
      <c r="B397" s="1"/>
      <c r="C397" s="1"/>
      <c r="D397" s="1"/>
      <c r="E397" s="1"/>
      <c r="F397" s="1"/>
      <c r="G397" s="1"/>
      <c r="H397" s="1"/>
      <c r="I397" s="1"/>
      <c r="J397" s="1"/>
    </row>
    <row r="398" spans="1:10" ht="16.5">
      <c r="A398" s="1"/>
      <c r="B398" s="1"/>
      <c r="C398" s="1"/>
      <c r="D398" s="1"/>
      <c r="E398" s="1"/>
      <c r="F398" s="1"/>
      <c r="G398" s="1"/>
      <c r="H398" s="1"/>
      <c r="I398" s="1"/>
      <c r="J398" s="1"/>
    </row>
    <row r="399" spans="1:10" ht="16.5">
      <c r="A399" s="1"/>
      <c r="B399" s="1"/>
      <c r="C399" s="1"/>
      <c r="D399" s="1"/>
      <c r="E399" s="1"/>
      <c r="F399" s="1"/>
      <c r="G399" s="1"/>
      <c r="H399" s="1"/>
      <c r="I399" s="1"/>
      <c r="J399" s="1"/>
    </row>
    <row r="400" spans="1:10" ht="16.5">
      <c r="A400" s="1"/>
      <c r="B400" s="1"/>
      <c r="C400" s="1"/>
      <c r="D400" s="1"/>
      <c r="E400" s="1"/>
      <c r="F400" s="1"/>
      <c r="G400" s="1"/>
      <c r="H400" s="1"/>
      <c r="I400" s="1"/>
      <c r="J400" s="1"/>
    </row>
    <row r="401" spans="1:10" ht="16.5">
      <c r="A401" s="1"/>
      <c r="B401" s="1"/>
      <c r="C401" s="1"/>
      <c r="D401" s="1"/>
      <c r="E401" s="1"/>
      <c r="F401" s="1"/>
      <c r="G401" s="1"/>
      <c r="H401" s="1"/>
      <c r="I401" s="1"/>
      <c r="J401" s="1"/>
    </row>
    <row r="402" spans="1:10" ht="16.5">
      <c r="A402" s="1"/>
      <c r="B402" s="1"/>
      <c r="C402" s="1"/>
      <c r="D402" s="1"/>
      <c r="E402" s="1"/>
      <c r="F402" s="1"/>
      <c r="G402" s="1"/>
      <c r="H402" s="1"/>
      <c r="I402" s="1"/>
      <c r="J402" s="1"/>
    </row>
    <row r="403" spans="1:10" ht="16.5">
      <c r="A403" s="1"/>
      <c r="B403" s="1"/>
      <c r="C403" s="1"/>
      <c r="D403" s="1"/>
      <c r="E403" s="1"/>
      <c r="F403" s="1"/>
      <c r="G403" s="1"/>
      <c r="H403" s="1"/>
      <c r="I403" s="1"/>
      <c r="J403" s="1"/>
    </row>
    <row r="404" spans="1:10" ht="16.5">
      <c r="A404" s="1"/>
      <c r="B404" s="1"/>
      <c r="C404" s="1"/>
      <c r="D404" s="1"/>
      <c r="E404" s="1"/>
      <c r="F404" s="1"/>
      <c r="G404" s="1"/>
      <c r="H404" s="1"/>
      <c r="I404" s="1"/>
      <c r="J404" s="1"/>
    </row>
    <row r="405" spans="1:10" ht="16.5">
      <c r="A405" s="1"/>
      <c r="B405" s="1"/>
      <c r="C405" s="1"/>
      <c r="D405" s="1"/>
      <c r="E405" s="1"/>
      <c r="F405" s="1"/>
      <c r="G405" s="1"/>
      <c r="H405" s="1"/>
      <c r="I405" s="1"/>
      <c r="J405" s="1"/>
    </row>
    <row r="406" spans="1:10" ht="16.5">
      <c r="A406" s="1"/>
      <c r="B406" s="1"/>
      <c r="C406" s="1"/>
      <c r="D406" s="1"/>
      <c r="E406" s="1"/>
      <c r="F406" s="1"/>
      <c r="G406" s="1"/>
      <c r="H406" s="1"/>
      <c r="I406" s="1"/>
      <c r="J406" s="1"/>
    </row>
    <row r="407" spans="1:10" ht="16.5">
      <c r="A407" s="1"/>
      <c r="B407" s="1"/>
      <c r="C407" s="1"/>
      <c r="D407" s="1"/>
      <c r="E407" s="1"/>
      <c r="F407" s="1"/>
      <c r="G407" s="1"/>
      <c r="H407" s="1"/>
      <c r="I407" s="1"/>
      <c r="J407" s="1"/>
    </row>
    <row r="408" spans="1:10" ht="16.5">
      <c r="A408" s="1"/>
      <c r="B408" s="1"/>
      <c r="C408" s="1"/>
      <c r="D408" s="1"/>
      <c r="E408" s="1"/>
      <c r="F408" s="1"/>
      <c r="G408" s="1"/>
      <c r="H408" s="1"/>
      <c r="I408" s="1"/>
      <c r="J408" s="1"/>
    </row>
    <row r="409" spans="1:10" ht="16.5">
      <c r="A409" s="1"/>
      <c r="B409" s="1"/>
      <c r="C409" s="1"/>
      <c r="D409" s="1"/>
      <c r="E409" s="1"/>
      <c r="F409" s="1"/>
      <c r="G409" s="1"/>
      <c r="H409" s="1"/>
      <c r="I409" s="1"/>
      <c r="J409" s="1"/>
    </row>
    <row r="410" spans="1:10" ht="16.5">
      <c r="A410" s="1"/>
      <c r="B410" s="1"/>
      <c r="C410" s="1"/>
      <c r="D410" s="1"/>
      <c r="E410" s="1"/>
      <c r="F410" s="1"/>
      <c r="G410" s="1"/>
      <c r="H410" s="1"/>
      <c r="I410" s="1"/>
      <c r="J410" s="1"/>
    </row>
    <row r="411" spans="1:10" ht="16.5">
      <c r="A411" s="1"/>
      <c r="B411" s="1"/>
      <c r="C411" s="1"/>
      <c r="D411" s="1"/>
      <c r="E411" s="1"/>
      <c r="F411" s="1"/>
      <c r="G411" s="1"/>
      <c r="H411" s="1"/>
      <c r="I411" s="1"/>
      <c r="J411" s="1"/>
    </row>
    <row r="412" spans="1:10" ht="16.5">
      <c r="A412" s="1"/>
      <c r="B412" s="1"/>
      <c r="C412" s="1"/>
      <c r="D412" s="1"/>
      <c r="E412" s="1"/>
      <c r="F412" s="1"/>
      <c r="G412" s="1"/>
      <c r="H412" s="1"/>
      <c r="I412" s="1"/>
      <c r="J412" s="1"/>
    </row>
    <row r="413" spans="1:10" ht="16.5">
      <c r="A413" s="1"/>
      <c r="B413" s="1"/>
      <c r="C413" s="1"/>
      <c r="D413" s="1"/>
      <c r="E413" s="1"/>
      <c r="F413" s="1"/>
      <c r="G413" s="1"/>
      <c r="H413" s="1"/>
      <c r="I413" s="1"/>
      <c r="J413" s="1"/>
    </row>
    <row r="414" spans="1:10" ht="16.5">
      <c r="A414" s="1"/>
      <c r="B414" s="1"/>
      <c r="C414" s="1"/>
      <c r="D414" s="1"/>
      <c r="E414" s="1"/>
      <c r="F414" s="1"/>
      <c r="G414" s="1"/>
      <c r="H414" s="1"/>
      <c r="I414" s="1"/>
      <c r="J414" s="1"/>
    </row>
    <row r="415" spans="1:10" ht="16.5">
      <c r="A415" s="1"/>
      <c r="B415" s="1"/>
      <c r="C415" s="1"/>
      <c r="D415" s="1"/>
      <c r="E415" s="1"/>
      <c r="F415" s="1"/>
      <c r="G415" s="1"/>
      <c r="H415" s="1"/>
      <c r="I415" s="1"/>
      <c r="J415" s="1"/>
    </row>
    <row r="416" spans="1:10" ht="16.5">
      <c r="A416" s="1"/>
      <c r="B416" s="1"/>
      <c r="C416" s="1"/>
      <c r="D416" s="1"/>
      <c r="E416" s="1"/>
      <c r="F416" s="1"/>
      <c r="G416" s="1"/>
      <c r="H416" s="1"/>
      <c r="I416" s="1"/>
      <c r="J416" s="1"/>
    </row>
    <row r="417" spans="1:10" ht="16.5">
      <c r="A417" s="1"/>
      <c r="B417" s="1"/>
      <c r="C417" s="1"/>
      <c r="D417" s="1"/>
      <c r="E417" s="1"/>
      <c r="F417" s="1"/>
      <c r="G417" s="1"/>
      <c r="H417" s="1"/>
      <c r="I417" s="1"/>
      <c r="J417" s="1"/>
    </row>
    <row r="418" spans="1:10" ht="16.5">
      <c r="A418" s="1"/>
      <c r="B418" s="1"/>
      <c r="C418" s="1"/>
      <c r="D418" s="1"/>
      <c r="E418" s="1"/>
      <c r="F418" s="1"/>
      <c r="G418" s="1"/>
      <c r="H418" s="1"/>
      <c r="I418" s="1"/>
      <c r="J418" s="1"/>
    </row>
    <row r="419" spans="1:10" ht="16.5">
      <c r="A419" s="1"/>
      <c r="B419" s="1"/>
      <c r="C419" s="1"/>
      <c r="D419" s="1"/>
      <c r="E419" s="1"/>
      <c r="F419" s="1"/>
      <c r="G419" s="1"/>
      <c r="H419" s="1"/>
      <c r="I419" s="1"/>
      <c r="J419" s="1"/>
    </row>
    <row r="420" spans="1:10" ht="16.5">
      <c r="A420" s="1"/>
      <c r="B420" s="1"/>
      <c r="C420" s="1"/>
      <c r="D420" s="1"/>
      <c r="E420" s="1"/>
      <c r="F420" s="1"/>
      <c r="G420" s="1"/>
      <c r="H420" s="1"/>
      <c r="I420" s="1"/>
      <c r="J420" s="1"/>
    </row>
    <row r="421" spans="1:10" ht="16.5">
      <c r="A421" s="1"/>
      <c r="B421" s="1"/>
      <c r="C421" s="1"/>
      <c r="D421" s="1"/>
      <c r="E421" s="1"/>
      <c r="F421" s="1"/>
      <c r="G421" s="1"/>
      <c r="H421" s="1"/>
      <c r="I421" s="1"/>
      <c r="J421" s="1"/>
    </row>
    <row r="422" spans="1:10" ht="16.5">
      <c r="A422" s="1"/>
      <c r="B422" s="1"/>
      <c r="C422" s="1"/>
      <c r="D422" s="1"/>
      <c r="E422" s="1"/>
      <c r="F422" s="1"/>
      <c r="G422" s="1"/>
      <c r="H422" s="1"/>
      <c r="I422" s="1"/>
      <c r="J422" s="1"/>
    </row>
    <row r="423" spans="1:10" ht="16.5">
      <c r="A423" s="1"/>
      <c r="B423" s="1"/>
      <c r="C423" s="1"/>
      <c r="D423" s="1"/>
      <c r="E423" s="1"/>
      <c r="F423" s="1"/>
      <c r="G423" s="1"/>
      <c r="H423" s="1"/>
      <c r="I423" s="1"/>
      <c r="J423" s="1"/>
    </row>
    <row r="424" spans="1:10" ht="16.5">
      <c r="A424" s="1"/>
      <c r="B424" s="1"/>
      <c r="C424" s="1"/>
      <c r="D424" s="1"/>
      <c r="E424" s="1"/>
      <c r="F424" s="1"/>
      <c r="G424" s="1"/>
      <c r="H424" s="1"/>
      <c r="I424" s="1"/>
      <c r="J424" s="1"/>
    </row>
    <row r="425" spans="1:10" ht="16.5">
      <c r="A425" s="1"/>
      <c r="B425" s="1"/>
      <c r="C425" s="1"/>
      <c r="D425" s="1"/>
      <c r="E425" s="1"/>
      <c r="F425" s="1"/>
      <c r="G425" s="1"/>
      <c r="H425" s="1"/>
      <c r="I425" s="1"/>
      <c r="J425" s="1"/>
    </row>
    <row r="426" spans="1:10" ht="16.5">
      <c r="A426" s="1"/>
      <c r="B426" s="1"/>
      <c r="C426" s="1"/>
      <c r="D426" s="1"/>
      <c r="E426" s="1"/>
      <c r="F426" s="1"/>
      <c r="G426" s="1"/>
      <c r="H426" s="1"/>
      <c r="I426" s="1"/>
      <c r="J426" s="1"/>
    </row>
    <row r="427" spans="1:10" ht="16.5">
      <c r="A427" s="1"/>
      <c r="B427" s="1"/>
      <c r="C427" s="1"/>
      <c r="D427" s="1"/>
      <c r="E427" s="1"/>
      <c r="F427" s="1"/>
      <c r="G427" s="1"/>
      <c r="H427" s="1"/>
      <c r="I427" s="1"/>
      <c r="J427" s="1"/>
    </row>
    <row r="428" spans="1:10" ht="16.5">
      <c r="A428" s="1"/>
      <c r="B428" s="1"/>
      <c r="C428" s="1"/>
      <c r="D428" s="1"/>
      <c r="E428" s="1"/>
      <c r="F428" s="1"/>
      <c r="G428" s="1"/>
      <c r="H428" s="1"/>
      <c r="I428" s="1"/>
      <c r="J428" s="1"/>
    </row>
    <row r="429" spans="1:10" ht="16.5">
      <c r="A429" s="1"/>
      <c r="B429" s="1"/>
      <c r="C429" s="1"/>
      <c r="D429" s="1"/>
      <c r="E429" s="1"/>
      <c r="F429" s="1"/>
      <c r="G429" s="1"/>
      <c r="H429" s="1"/>
      <c r="I429" s="1"/>
      <c r="J429" s="1"/>
    </row>
    <row r="430" spans="1:10" ht="16.5">
      <c r="A430" s="1"/>
      <c r="B430" s="1"/>
      <c r="C430" s="1"/>
      <c r="D430" s="1"/>
      <c r="E430" s="1"/>
      <c r="F430" s="1"/>
      <c r="G430" s="1"/>
      <c r="H430" s="1"/>
      <c r="I430" s="1"/>
      <c r="J430" s="1"/>
    </row>
    <row r="431" spans="1:10" ht="16.5">
      <c r="A431" s="1"/>
      <c r="B431" s="1"/>
      <c r="C431" s="1"/>
      <c r="D431" s="1"/>
      <c r="E431" s="1"/>
      <c r="F431" s="1"/>
      <c r="G431" s="1"/>
      <c r="H431" s="1"/>
      <c r="I431" s="1"/>
      <c r="J431" s="1"/>
    </row>
    <row r="432" spans="1:10" ht="16.5">
      <c r="A432" s="1"/>
      <c r="B432" s="1"/>
      <c r="C432" s="1"/>
      <c r="D432" s="1"/>
      <c r="E432" s="1"/>
      <c r="F432" s="1"/>
      <c r="G432" s="1"/>
      <c r="H432" s="1"/>
      <c r="I432" s="1"/>
      <c r="J432" s="1"/>
    </row>
    <row r="433" spans="1:10" ht="16.5">
      <c r="A433" s="1"/>
      <c r="B433" s="1"/>
      <c r="C433" s="1"/>
      <c r="D433" s="1"/>
      <c r="E433" s="1"/>
      <c r="F433" s="1"/>
      <c r="G433" s="1"/>
      <c r="H433" s="1"/>
      <c r="I433" s="1"/>
      <c r="J433" s="1"/>
    </row>
    <row r="434" spans="1:10" ht="16.5">
      <c r="A434" s="1"/>
      <c r="B434" s="1"/>
      <c r="C434" s="1"/>
      <c r="D434" s="1"/>
      <c r="E434" s="1"/>
      <c r="F434" s="1"/>
      <c r="G434" s="1"/>
      <c r="H434" s="1"/>
      <c r="I434" s="1"/>
      <c r="J434" s="1"/>
    </row>
    <row r="435" spans="1:10" ht="16.5">
      <c r="A435" s="1"/>
      <c r="B435" s="1"/>
      <c r="C435" s="1"/>
      <c r="D435" s="1"/>
      <c r="E435" s="1"/>
      <c r="F435" s="1"/>
      <c r="G435" s="1"/>
      <c r="H435" s="1"/>
      <c r="I435" s="1"/>
      <c r="J435" s="1"/>
    </row>
    <row r="436" spans="1:10" ht="16.5">
      <c r="A436" s="1"/>
      <c r="B436" s="1"/>
      <c r="C436" s="1"/>
      <c r="D436" s="1"/>
      <c r="E436" s="1"/>
      <c r="F436" s="1"/>
      <c r="G436" s="1"/>
      <c r="H436" s="1"/>
      <c r="I436" s="1"/>
      <c r="J436" s="1"/>
    </row>
    <row r="437" spans="1:10" ht="16.5">
      <c r="A437" s="1"/>
      <c r="B437" s="1"/>
      <c r="C437" s="1"/>
      <c r="D437" s="1"/>
      <c r="E437" s="1"/>
      <c r="F437" s="1"/>
      <c r="G437" s="1"/>
      <c r="H437" s="1"/>
      <c r="I437" s="1"/>
      <c r="J437" s="1"/>
    </row>
    <row r="438" spans="1:10" ht="16.5">
      <c r="A438" s="1"/>
      <c r="B438" s="1"/>
      <c r="C438" s="1"/>
      <c r="D438" s="1"/>
      <c r="E438" s="1"/>
      <c r="F438" s="1"/>
      <c r="G438" s="1"/>
      <c r="H438" s="1"/>
      <c r="I438" s="1"/>
      <c r="J438" s="1"/>
    </row>
    <row r="439" spans="1:10" ht="16.5">
      <c r="A439" s="1"/>
      <c r="B439" s="1"/>
      <c r="C439" s="1"/>
      <c r="D439" s="1"/>
      <c r="E439" s="1"/>
      <c r="F439" s="1"/>
      <c r="G439" s="1"/>
      <c r="H439" s="1"/>
      <c r="I439" s="1"/>
      <c r="J439" s="1"/>
    </row>
    <row r="440" spans="1:10" ht="16.5">
      <c r="A440" s="1"/>
      <c r="B440" s="1"/>
      <c r="C440" s="1"/>
      <c r="D440" s="1"/>
      <c r="E440" s="1"/>
      <c r="F440" s="1"/>
      <c r="G440" s="1"/>
      <c r="H440" s="1"/>
      <c r="I440" s="1"/>
      <c r="J440" s="1"/>
    </row>
    <row r="441" spans="1:10" ht="16.5">
      <c r="A441" s="1"/>
      <c r="B441" s="1"/>
      <c r="C441" s="1"/>
      <c r="D441" s="1"/>
      <c r="E441" s="1"/>
      <c r="F441" s="1"/>
      <c r="G441" s="1"/>
      <c r="H441" s="1"/>
      <c r="I441" s="1"/>
      <c r="J441" s="1"/>
    </row>
    <row r="442" spans="1:10" ht="16.5">
      <c r="A442" s="1"/>
      <c r="B442" s="1"/>
      <c r="C442" s="1"/>
      <c r="D442" s="1"/>
      <c r="E442" s="1"/>
      <c r="F442" s="1"/>
      <c r="G442" s="1"/>
      <c r="H442" s="1"/>
      <c r="I442" s="1"/>
      <c r="J442" s="1"/>
    </row>
    <row r="443" spans="1:10" ht="16.5">
      <c r="A443" s="1"/>
      <c r="B443" s="1"/>
      <c r="C443" s="1"/>
      <c r="D443" s="1"/>
      <c r="E443" s="1"/>
      <c r="F443" s="1"/>
      <c r="G443" s="1"/>
      <c r="H443" s="1"/>
      <c r="I443" s="1"/>
      <c r="J443" s="1"/>
    </row>
    <row r="444" spans="1:10" ht="16.5">
      <c r="A444" s="1"/>
      <c r="B444" s="1"/>
      <c r="C444" s="1"/>
      <c r="D444" s="1"/>
      <c r="E444" s="1"/>
      <c r="F444" s="1"/>
      <c r="G444" s="1"/>
      <c r="H444" s="1"/>
      <c r="I444" s="1"/>
      <c r="J444" s="1"/>
    </row>
    <row r="445" spans="1:10" ht="16.5">
      <c r="A445" s="1"/>
      <c r="B445" s="1"/>
      <c r="C445" s="1"/>
      <c r="D445" s="1"/>
      <c r="E445" s="1"/>
      <c r="F445" s="1"/>
      <c r="G445" s="1"/>
      <c r="H445" s="1"/>
      <c r="I445" s="1"/>
      <c r="J445" s="1"/>
    </row>
    <row r="446" spans="1:10" ht="16.5">
      <c r="A446" s="1"/>
      <c r="B446" s="1"/>
      <c r="C446" s="1"/>
      <c r="D446" s="1"/>
      <c r="E446" s="1"/>
      <c r="F446" s="1"/>
      <c r="G446" s="1"/>
      <c r="H446" s="1"/>
      <c r="I446" s="1"/>
      <c r="J446" s="1"/>
    </row>
    <row r="447" spans="1:10" ht="16.5">
      <c r="A447" s="1"/>
      <c r="B447" s="1"/>
      <c r="C447" s="1"/>
      <c r="D447" s="1"/>
      <c r="E447" s="1"/>
      <c r="F447" s="1"/>
      <c r="G447" s="1"/>
      <c r="H447" s="1"/>
      <c r="I447" s="1"/>
      <c r="J447" s="1"/>
    </row>
    <row r="448" spans="1:10" ht="16.5">
      <c r="A448" s="1"/>
      <c r="B448" s="1"/>
      <c r="C448" s="1"/>
      <c r="D448" s="1"/>
      <c r="E448" s="1"/>
      <c r="F448" s="1"/>
      <c r="G448" s="1"/>
      <c r="H448" s="1"/>
      <c r="I448" s="1"/>
      <c r="J448" s="1"/>
    </row>
    <row r="449" spans="1:10" ht="16.5">
      <c r="A449" s="1"/>
      <c r="B449" s="1"/>
      <c r="C449" s="1"/>
      <c r="D449" s="1"/>
      <c r="E449" s="1"/>
      <c r="F449" s="1"/>
      <c r="G449" s="1"/>
      <c r="H449" s="1"/>
      <c r="I449" s="1"/>
      <c r="J449" s="1"/>
    </row>
    <row r="450" spans="1:10" ht="16.5">
      <c r="A450" s="1"/>
      <c r="B450" s="1"/>
      <c r="C450" s="1"/>
      <c r="D450" s="1"/>
      <c r="E450" s="1"/>
      <c r="F450" s="1"/>
      <c r="G450" s="1"/>
      <c r="H450" s="1"/>
      <c r="I450" s="1"/>
      <c r="J450" s="1"/>
    </row>
    <row r="451" spans="1:10" ht="16.5">
      <c r="A451" s="1"/>
      <c r="B451" s="1"/>
      <c r="C451" s="1"/>
      <c r="D451" s="1"/>
      <c r="E451" s="1"/>
      <c r="F451" s="1"/>
      <c r="G451" s="1"/>
      <c r="H451" s="1"/>
      <c r="I451" s="1"/>
      <c r="J451" s="1"/>
    </row>
    <row r="452" spans="1:10" ht="16.5">
      <c r="A452" s="1"/>
      <c r="B452" s="1"/>
      <c r="C452" s="1"/>
      <c r="D452" s="1"/>
      <c r="E452" s="1"/>
      <c r="F452" s="1"/>
      <c r="G452" s="1"/>
      <c r="H452" s="1"/>
      <c r="I452" s="1"/>
      <c r="J452" s="1"/>
    </row>
    <row r="453" spans="1:10" ht="16.5">
      <c r="A453" s="1"/>
      <c r="B453" s="1"/>
      <c r="C453" s="1"/>
      <c r="D453" s="1"/>
      <c r="E453" s="1"/>
      <c r="F453" s="1"/>
      <c r="G453" s="1"/>
      <c r="H453" s="1"/>
      <c r="I453" s="1"/>
      <c r="J453" s="1"/>
    </row>
    <row r="454" spans="1:10" ht="16.5">
      <c r="A454" s="1"/>
      <c r="B454" s="1"/>
      <c r="C454" s="1"/>
      <c r="D454" s="1"/>
      <c r="E454" s="1"/>
      <c r="F454" s="1"/>
      <c r="G454" s="1"/>
      <c r="H454" s="1"/>
      <c r="I454" s="1"/>
      <c r="J454" s="1"/>
    </row>
    <row r="455" spans="1:10" ht="16.5">
      <c r="A455" s="1"/>
      <c r="B455" s="1"/>
      <c r="C455" s="1"/>
      <c r="D455" s="1"/>
      <c r="E455" s="1"/>
      <c r="F455" s="1"/>
      <c r="G455" s="1"/>
      <c r="H455" s="1"/>
      <c r="I455" s="1"/>
      <c r="J455" s="1"/>
    </row>
    <row r="456" spans="1:10" ht="16.5">
      <c r="A456" s="1"/>
      <c r="B456" s="1"/>
      <c r="C456" s="1"/>
      <c r="D456" s="1"/>
      <c r="E456" s="1"/>
      <c r="F456" s="1"/>
      <c r="G456" s="1"/>
      <c r="H456" s="1"/>
      <c r="I456" s="1"/>
      <c r="J456" s="1"/>
    </row>
    <row r="457" spans="1:10" ht="16.5">
      <c r="A457" s="1"/>
      <c r="B457" s="1"/>
      <c r="C457" s="1"/>
      <c r="D457" s="1"/>
      <c r="E457" s="1"/>
      <c r="F457" s="1"/>
      <c r="G457" s="1"/>
      <c r="H457" s="1"/>
      <c r="I457" s="1"/>
      <c r="J457" s="1"/>
    </row>
    <row r="458" spans="1:10" ht="16.5">
      <c r="A458" s="1"/>
      <c r="B458" s="1"/>
      <c r="C458" s="1"/>
      <c r="D458" s="1"/>
      <c r="E458" s="1"/>
      <c r="F458" s="1"/>
      <c r="G458" s="1"/>
      <c r="H458" s="1"/>
      <c r="I458" s="1"/>
      <c r="J458" s="1"/>
    </row>
    <row r="459" spans="1:10" ht="16.5">
      <c r="A459" s="1"/>
      <c r="B459" s="1"/>
      <c r="C459" s="1"/>
      <c r="D459" s="1"/>
      <c r="E459" s="1"/>
      <c r="F459" s="1"/>
      <c r="G459" s="1"/>
      <c r="H459" s="1"/>
      <c r="I459" s="1"/>
      <c r="J459" s="1"/>
    </row>
    <row r="460" spans="1:10" ht="16.5">
      <c r="A460" s="1"/>
      <c r="B460" s="1"/>
      <c r="C460" s="1"/>
      <c r="D460" s="1"/>
      <c r="E460" s="1"/>
      <c r="F460" s="1"/>
      <c r="G460" s="1"/>
      <c r="H460" s="1"/>
      <c r="I460" s="1"/>
      <c r="J460" s="1"/>
    </row>
    <row r="461" spans="1:10" ht="16.5">
      <c r="A461" s="1"/>
      <c r="B461" s="1"/>
      <c r="C461" s="1"/>
      <c r="D461" s="1"/>
      <c r="E461" s="1"/>
      <c r="F461" s="1"/>
      <c r="G461" s="1"/>
      <c r="H461" s="1"/>
      <c r="I461" s="1"/>
      <c r="J461" s="1"/>
    </row>
    <row r="462" spans="1:10" ht="16.5">
      <c r="A462" s="1"/>
      <c r="B462" s="1"/>
      <c r="C462" s="1"/>
      <c r="D462" s="1"/>
      <c r="E462" s="1"/>
      <c r="F462" s="1"/>
      <c r="G462" s="1"/>
      <c r="H462" s="1"/>
      <c r="I462" s="1"/>
      <c r="J462" s="1"/>
    </row>
    <row r="463" spans="1:10" ht="16.5">
      <c r="A463" s="1"/>
      <c r="B463" s="1"/>
      <c r="C463" s="1"/>
      <c r="D463" s="1"/>
      <c r="E463" s="1"/>
      <c r="F463" s="1"/>
      <c r="G463" s="1"/>
      <c r="H463" s="1"/>
      <c r="I463" s="1"/>
      <c r="J463" s="1"/>
    </row>
    <row r="464" spans="1:10" ht="16.5">
      <c r="A464" s="1"/>
      <c r="B464" s="1"/>
      <c r="C464" s="1"/>
      <c r="D464" s="1"/>
      <c r="E464" s="1"/>
      <c r="F464" s="1"/>
      <c r="G464" s="1"/>
      <c r="H464" s="1"/>
      <c r="I464" s="1"/>
      <c r="J464" s="1"/>
    </row>
    <row r="465" spans="1:10" ht="16.5">
      <c r="A465" s="1"/>
      <c r="B465" s="1"/>
      <c r="C465" s="1"/>
      <c r="D465" s="1"/>
      <c r="E465" s="1"/>
      <c r="F465" s="1"/>
      <c r="G465" s="1"/>
      <c r="H465" s="1"/>
      <c r="I465" s="1"/>
      <c r="J465" s="1"/>
    </row>
    <row r="466" spans="1:10" ht="16.5">
      <c r="A466" s="1"/>
      <c r="B466" s="1"/>
      <c r="C466" s="1"/>
      <c r="D466" s="1"/>
      <c r="E466" s="1"/>
      <c r="F466" s="1"/>
      <c r="G466" s="1"/>
      <c r="H466" s="1"/>
      <c r="I466" s="1"/>
      <c r="J466" s="1"/>
    </row>
    <row r="467" spans="1:10" ht="16.5">
      <c r="A467" s="1"/>
      <c r="B467" s="1"/>
      <c r="C467" s="1"/>
      <c r="D467" s="1"/>
      <c r="E467" s="1"/>
      <c r="F467" s="1"/>
      <c r="G467" s="1"/>
      <c r="H467" s="1"/>
      <c r="I467" s="1"/>
      <c r="J467" s="1"/>
    </row>
    <row r="468" spans="1:10" ht="16.5">
      <c r="A468" s="1"/>
      <c r="B468" s="1"/>
      <c r="C468" s="1"/>
      <c r="D468" s="1"/>
      <c r="E468" s="1"/>
      <c r="F468" s="1"/>
      <c r="G468" s="1"/>
      <c r="H468" s="1"/>
      <c r="I468" s="1"/>
      <c r="J468" s="1"/>
    </row>
    <row r="469" spans="1:10" ht="16.5">
      <c r="A469" s="1"/>
      <c r="B469" s="1"/>
      <c r="C469" s="1"/>
      <c r="D469" s="1"/>
      <c r="E469" s="1"/>
      <c r="F469" s="1"/>
      <c r="G469" s="1"/>
      <c r="H469" s="1"/>
      <c r="I469" s="1"/>
      <c r="J469" s="1"/>
    </row>
    <row r="470" spans="1:10" ht="16.5">
      <c r="A470" s="1"/>
      <c r="B470" s="1"/>
      <c r="C470" s="1"/>
      <c r="D470" s="1"/>
      <c r="E470" s="1"/>
      <c r="F470" s="1"/>
      <c r="G470" s="1"/>
      <c r="H470" s="1"/>
      <c r="I470" s="1"/>
      <c r="J470" s="1"/>
    </row>
    <row r="471" spans="1:10" ht="16.5">
      <c r="A471" s="1"/>
      <c r="B471" s="1"/>
      <c r="C471" s="1"/>
      <c r="D471" s="1"/>
      <c r="E471" s="1"/>
      <c r="F471" s="1"/>
      <c r="G471" s="1"/>
      <c r="H471" s="1"/>
      <c r="I471" s="1"/>
      <c r="J471" s="1"/>
    </row>
    <row r="472" spans="1:10" ht="16.5">
      <c r="A472" s="1"/>
      <c r="B472" s="1"/>
      <c r="C472" s="1"/>
      <c r="D472" s="1"/>
      <c r="E472" s="1"/>
      <c r="F472" s="1"/>
      <c r="G472" s="1"/>
      <c r="H472" s="1"/>
      <c r="I472" s="1"/>
      <c r="J472" s="1"/>
    </row>
    <row r="473" spans="1:10" ht="16.5">
      <c r="A473" s="1"/>
      <c r="B473" s="1"/>
      <c r="C473" s="1"/>
      <c r="D473" s="1"/>
      <c r="E473" s="1"/>
      <c r="F473" s="1"/>
      <c r="G473" s="1"/>
      <c r="H473" s="1"/>
      <c r="I473" s="1"/>
      <c r="J473" s="1"/>
    </row>
    <row r="474" spans="1:10" ht="16.5">
      <c r="A474" s="1"/>
      <c r="B474" s="1"/>
      <c r="C474" s="1"/>
      <c r="D474" s="1"/>
      <c r="E474" s="1"/>
      <c r="F474" s="1"/>
      <c r="G474" s="1"/>
      <c r="H474" s="1"/>
      <c r="I474" s="1"/>
      <c r="J474" s="1"/>
    </row>
    <row r="475" spans="1:10" ht="16.5">
      <c r="A475" s="1"/>
      <c r="B475" s="1"/>
      <c r="C475" s="1"/>
      <c r="D475" s="1"/>
      <c r="E475" s="1"/>
      <c r="F475" s="1"/>
      <c r="G475" s="1"/>
      <c r="H475" s="1"/>
      <c r="I475" s="1"/>
      <c r="J475" s="1"/>
    </row>
    <row r="476" spans="1:10" ht="16.5">
      <c r="A476" s="1"/>
      <c r="B476" s="1"/>
      <c r="C476" s="1"/>
      <c r="D476" s="1"/>
      <c r="E476" s="1"/>
      <c r="F476" s="1"/>
      <c r="G476" s="1"/>
      <c r="H476" s="1"/>
      <c r="I476" s="1"/>
      <c r="J476" s="1"/>
    </row>
    <row r="477" spans="1:10" ht="16.5">
      <c r="A477" s="1"/>
      <c r="B477" s="1"/>
      <c r="C477" s="1"/>
      <c r="D477" s="1"/>
      <c r="E477" s="1"/>
      <c r="F477" s="1"/>
      <c r="G477" s="1"/>
      <c r="H477" s="1"/>
      <c r="I477" s="1"/>
      <c r="J477" s="1"/>
    </row>
    <row r="478" spans="1:10" ht="16.5">
      <c r="A478" s="1"/>
      <c r="B478" s="1"/>
      <c r="C478" s="1"/>
      <c r="D478" s="1"/>
      <c r="E478" s="1"/>
      <c r="F478" s="1"/>
      <c r="G478" s="1"/>
      <c r="H478" s="1"/>
      <c r="I478" s="1"/>
      <c r="J478" s="1"/>
    </row>
    <row r="479" spans="1:10" ht="16.5">
      <c r="A479" s="1"/>
      <c r="B479" s="1"/>
      <c r="C479" s="1"/>
      <c r="D479" s="1"/>
      <c r="E479" s="1"/>
      <c r="F479" s="1"/>
      <c r="G479" s="1"/>
      <c r="H479" s="1"/>
      <c r="I479" s="1"/>
      <c r="J479" s="1"/>
    </row>
    <row r="480" spans="1:10" ht="16.5">
      <c r="A480" s="1"/>
      <c r="B480" s="1"/>
      <c r="C480" s="1"/>
      <c r="D480" s="1"/>
      <c r="E480" s="1"/>
      <c r="F480" s="1"/>
      <c r="G480" s="1"/>
      <c r="H480" s="1"/>
      <c r="I480" s="1"/>
      <c r="J480" s="1"/>
    </row>
    <row r="481" spans="1:10" ht="16.5">
      <c r="A481" s="1"/>
      <c r="B481" s="1"/>
      <c r="C481" s="1"/>
      <c r="D481" s="1"/>
      <c r="E481" s="1"/>
      <c r="F481" s="1"/>
      <c r="G481" s="1"/>
      <c r="H481" s="1"/>
      <c r="I481" s="1"/>
      <c r="J481" s="1"/>
    </row>
    <row r="482" spans="1:10" ht="16.5">
      <c r="A482" s="1"/>
      <c r="B482" s="1"/>
      <c r="C482" s="1"/>
      <c r="D482" s="1"/>
      <c r="E482" s="1"/>
      <c r="F482" s="1"/>
      <c r="G482" s="1"/>
      <c r="H482" s="1"/>
      <c r="I482" s="1"/>
      <c r="J482" s="1"/>
    </row>
    <row r="483" spans="1:10" ht="16.5">
      <c r="A483" s="1"/>
      <c r="B483" s="1"/>
      <c r="C483" s="1"/>
      <c r="D483" s="1"/>
      <c r="E483" s="1"/>
      <c r="F483" s="1"/>
      <c r="G483" s="1"/>
      <c r="H483" s="1"/>
      <c r="I483" s="1"/>
      <c r="J483" s="1"/>
    </row>
    <row r="484" spans="1:10" ht="16.5">
      <c r="A484" s="1"/>
      <c r="B484" s="1"/>
      <c r="C484" s="1"/>
      <c r="D484" s="1"/>
      <c r="E484" s="1"/>
      <c r="F484" s="1"/>
      <c r="G484" s="1"/>
      <c r="H484" s="1"/>
      <c r="I484" s="1"/>
      <c r="J484" s="1"/>
    </row>
    <row r="485" spans="1:10" ht="16.5">
      <c r="A485" s="1"/>
      <c r="B485" s="1"/>
      <c r="C485" s="1"/>
      <c r="D485" s="1"/>
      <c r="E485" s="1"/>
      <c r="F485" s="1"/>
      <c r="G485" s="1"/>
      <c r="H485" s="1"/>
      <c r="I485" s="1"/>
      <c r="J485" s="1"/>
    </row>
    <row r="486" spans="1:10" ht="16.5">
      <c r="A486" s="1"/>
      <c r="B486" s="1"/>
      <c r="C486" s="1"/>
      <c r="D486" s="1"/>
      <c r="E486" s="1"/>
      <c r="F486" s="1"/>
      <c r="G486" s="1"/>
      <c r="H486" s="1"/>
      <c r="I486" s="1"/>
      <c r="J486" s="1"/>
    </row>
    <row r="487" spans="1:10" ht="16.5">
      <c r="A487" s="1"/>
      <c r="B487" s="1"/>
      <c r="C487" s="1"/>
      <c r="D487" s="1"/>
      <c r="E487" s="1"/>
      <c r="F487" s="1"/>
      <c r="G487" s="1"/>
      <c r="H487" s="1"/>
      <c r="I487" s="1"/>
      <c r="J487" s="1"/>
    </row>
    <row r="488" spans="1:10" ht="16.5">
      <c r="A488" s="1"/>
      <c r="B488" s="1"/>
      <c r="C488" s="1"/>
      <c r="D488" s="1"/>
      <c r="E488" s="1"/>
      <c r="F488" s="1"/>
      <c r="G488" s="1"/>
      <c r="H488" s="1"/>
      <c r="I488" s="1"/>
      <c r="J488" s="1"/>
    </row>
    <row r="489" spans="1:10" ht="16.5">
      <c r="A489" s="1"/>
      <c r="B489" s="1"/>
      <c r="C489" s="1"/>
      <c r="D489" s="1"/>
      <c r="E489" s="1"/>
      <c r="F489" s="1"/>
      <c r="G489" s="1"/>
      <c r="H489" s="1"/>
      <c r="I489" s="1"/>
      <c r="J489" s="1"/>
    </row>
    <row r="490" spans="1:10" ht="16.5">
      <c r="A490" s="1"/>
      <c r="B490" s="1"/>
      <c r="C490" s="1"/>
      <c r="D490" s="1"/>
      <c r="E490" s="1"/>
      <c r="F490" s="1"/>
      <c r="G490" s="1"/>
      <c r="H490" s="1"/>
      <c r="I490" s="1"/>
      <c r="J490" s="1"/>
    </row>
    <row r="491" spans="1:10" ht="16.5">
      <c r="A491" s="1"/>
      <c r="B491" s="1"/>
      <c r="C491" s="1"/>
      <c r="D491" s="1"/>
      <c r="E491" s="1"/>
      <c r="F491" s="1"/>
      <c r="G491" s="1"/>
      <c r="H491" s="1"/>
      <c r="I491" s="1"/>
      <c r="J491" s="1"/>
    </row>
    <row r="492" spans="1:10" ht="16.5">
      <c r="A492" s="1"/>
      <c r="B492" s="1"/>
      <c r="C492" s="1"/>
      <c r="D492" s="1"/>
      <c r="E492" s="1"/>
      <c r="F492" s="1"/>
      <c r="G492" s="1"/>
      <c r="H492" s="1"/>
      <c r="I492" s="1"/>
      <c r="J492" s="1"/>
    </row>
    <row r="493" spans="1:10" ht="16.5">
      <c r="A493" s="1"/>
      <c r="B493" s="1"/>
      <c r="C493" s="1"/>
      <c r="D493" s="1"/>
      <c r="E493" s="1"/>
      <c r="F493" s="1"/>
      <c r="G493" s="1"/>
      <c r="H493" s="1"/>
      <c r="I493" s="1"/>
      <c r="J493" s="1"/>
    </row>
    <row r="494" spans="1:10" ht="16.5">
      <c r="A494" s="1"/>
      <c r="B494" s="1"/>
      <c r="C494" s="1"/>
      <c r="D494" s="1"/>
      <c r="E494" s="1"/>
      <c r="F494" s="1"/>
      <c r="G494" s="1"/>
      <c r="H494" s="1"/>
      <c r="I494" s="1"/>
      <c r="J494" s="1"/>
    </row>
    <row r="495" spans="1:10" ht="16.5">
      <c r="A495" s="1"/>
      <c r="B495" s="1"/>
      <c r="C495" s="1"/>
      <c r="D495" s="1"/>
      <c r="E495" s="1"/>
      <c r="F495" s="1"/>
      <c r="G495" s="1"/>
      <c r="H495" s="1"/>
      <c r="I495" s="1"/>
      <c r="J495" s="1"/>
    </row>
    <row r="496" spans="1:10" ht="16.5">
      <c r="A496" s="1"/>
      <c r="B496" s="1"/>
      <c r="C496" s="1"/>
      <c r="D496" s="1"/>
      <c r="E496" s="1"/>
      <c r="F496" s="1"/>
      <c r="G496" s="1"/>
      <c r="H496" s="1"/>
      <c r="I496" s="1"/>
      <c r="J496" s="1"/>
    </row>
    <row r="497" spans="1:10" ht="16.5">
      <c r="A497" s="1"/>
      <c r="B497" s="1"/>
      <c r="C497" s="1"/>
      <c r="D497" s="1"/>
      <c r="E497" s="1"/>
      <c r="F497" s="1"/>
      <c r="G497" s="1"/>
      <c r="H497" s="1"/>
      <c r="I497" s="1"/>
      <c r="J497" s="1"/>
    </row>
    <row r="498" spans="1:10" ht="16.5">
      <c r="A498" s="1"/>
      <c r="B498" s="1"/>
      <c r="C498" s="1"/>
      <c r="D498" s="1"/>
      <c r="E498" s="1"/>
      <c r="F498" s="1"/>
      <c r="G498" s="1"/>
      <c r="H498" s="1"/>
      <c r="I498" s="1"/>
      <c r="J498" s="1"/>
    </row>
    <row r="499" spans="1:10" ht="16.5">
      <c r="A499" s="1"/>
      <c r="B499" s="1"/>
      <c r="C499" s="1"/>
      <c r="D499" s="1"/>
      <c r="E499" s="1"/>
      <c r="F499" s="1"/>
      <c r="G499" s="1"/>
      <c r="H499" s="1"/>
      <c r="I499" s="1"/>
      <c r="J499" s="1"/>
    </row>
    <row r="500" spans="1:10" ht="16.5">
      <c r="A500" s="1"/>
      <c r="B500" s="1"/>
      <c r="C500" s="1"/>
      <c r="D500" s="1"/>
      <c r="E500" s="1"/>
      <c r="F500" s="1"/>
      <c r="G500" s="1"/>
      <c r="H500" s="1"/>
      <c r="I500" s="1"/>
      <c r="J500" s="1"/>
    </row>
    <row r="501" spans="1:10" ht="16.5">
      <c r="A501" s="1"/>
      <c r="B501" s="1"/>
      <c r="C501" s="1"/>
      <c r="D501" s="1"/>
      <c r="E501" s="1"/>
      <c r="F501" s="1"/>
      <c r="G501" s="1"/>
      <c r="H501" s="1"/>
      <c r="I501" s="1"/>
      <c r="J501" s="1"/>
    </row>
    <row r="502" spans="1:10" ht="16.5">
      <c r="A502" s="1"/>
      <c r="B502" s="1"/>
      <c r="C502" s="1"/>
      <c r="D502" s="1"/>
      <c r="E502" s="1"/>
      <c r="F502" s="1"/>
      <c r="G502" s="1"/>
      <c r="H502" s="1"/>
      <c r="I502" s="1"/>
      <c r="J502" s="1"/>
    </row>
    <row r="503" spans="1:10" ht="16.5">
      <c r="A503" s="1"/>
      <c r="B503" s="1"/>
      <c r="C503" s="1"/>
      <c r="D503" s="1"/>
      <c r="E503" s="1"/>
      <c r="F503" s="1"/>
      <c r="G503" s="1"/>
      <c r="H503" s="1"/>
      <c r="I503" s="1"/>
      <c r="J503" s="1"/>
    </row>
    <row r="504" spans="1:10" ht="16.5">
      <c r="A504" s="1"/>
      <c r="B504" s="1"/>
      <c r="C504" s="1"/>
      <c r="D504" s="1"/>
      <c r="E504" s="1"/>
      <c r="F504" s="1"/>
      <c r="G504" s="1"/>
      <c r="H504" s="1"/>
      <c r="I504" s="1"/>
      <c r="J504" s="1"/>
    </row>
    <row r="505" spans="1:10" ht="16.5">
      <c r="A505" s="1"/>
      <c r="B505" s="1"/>
      <c r="C505" s="1"/>
      <c r="D505" s="1"/>
      <c r="E505" s="1"/>
      <c r="F505" s="1"/>
      <c r="G505" s="1"/>
      <c r="H505" s="1"/>
      <c r="I505" s="1"/>
      <c r="J505" s="1"/>
    </row>
    <row r="506" spans="1:10" ht="16.5">
      <c r="A506" s="1"/>
      <c r="B506" s="1"/>
      <c r="C506" s="1"/>
      <c r="D506" s="1"/>
      <c r="E506" s="1"/>
      <c r="F506" s="1"/>
      <c r="G506" s="1"/>
      <c r="H506" s="1"/>
      <c r="I506" s="1"/>
      <c r="J506" s="1"/>
    </row>
    <row r="507" spans="1:10" ht="16.5">
      <c r="A507" s="1"/>
      <c r="B507" s="1"/>
      <c r="C507" s="1"/>
      <c r="D507" s="1"/>
      <c r="E507" s="1"/>
      <c r="F507" s="1"/>
      <c r="G507" s="1"/>
      <c r="H507" s="1"/>
      <c r="I507" s="1"/>
      <c r="J507" s="1"/>
    </row>
    <row r="508" spans="1:10" ht="16.5">
      <c r="A508" s="1"/>
      <c r="B508" s="1"/>
      <c r="C508" s="1"/>
      <c r="D508" s="1"/>
      <c r="E508" s="1"/>
      <c r="F508" s="1"/>
      <c r="G508" s="1"/>
      <c r="H508" s="1"/>
      <c r="I508" s="1"/>
      <c r="J508" s="1"/>
    </row>
    <row r="509" spans="1:10" ht="16.5">
      <c r="A509" s="1"/>
      <c r="B509" s="1"/>
      <c r="C509" s="1"/>
      <c r="D509" s="1"/>
      <c r="E509" s="1"/>
      <c r="F509" s="1"/>
      <c r="G509" s="1"/>
      <c r="H509" s="1"/>
      <c r="I509" s="1"/>
      <c r="J509" s="1"/>
    </row>
    <row r="510" spans="1:10" ht="16.5">
      <c r="A510" s="1"/>
      <c r="B510" s="1"/>
      <c r="C510" s="1"/>
      <c r="D510" s="1"/>
      <c r="E510" s="1"/>
      <c r="F510" s="1"/>
      <c r="G510" s="1"/>
      <c r="H510" s="1"/>
      <c r="I510" s="1"/>
      <c r="J510" s="1"/>
    </row>
    <row r="511" spans="1:10" ht="16.5">
      <c r="A511" s="1"/>
      <c r="B511" s="1"/>
      <c r="C511" s="1"/>
      <c r="D511" s="1"/>
      <c r="E511" s="1"/>
      <c r="F511" s="1"/>
      <c r="G511" s="1"/>
      <c r="H511" s="1"/>
      <c r="I511" s="1"/>
      <c r="J511" s="1"/>
    </row>
    <row r="512" spans="1:10" ht="16.5">
      <c r="A512" s="1"/>
      <c r="B512" s="1"/>
      <c r="C512" s="1"/>
      <c r="D512" s="1"/>
      <c r="E512" s="1"/>
      <c r="F512" s="1"/>
      <c r="G512" s="1"/>
      <c r="H512" s="1"/>
      <c r="I512" s="1"/>
      <c r="J512" s="1"/>
    </row>
    <row r="513" spans="1:10" ht="16.5">
      <c r="A513" s="1"/>
      <c r="B513" s="1"/>
      <c r="C513" s="1"/>
      <c r="D513" s="1"/>
      <c r="E513" s="1"/>
      <c r="F513" s="1"/>
      <c r="G513" s="1"/>
      <c r="H513" s="1"/>
      <c r="I513" s="1"/>
      <c r="J513" s="1"/>
    </row>
    <row r="514" spans="1:10" ht="16.5">
      <c r="A514" s="1"/>
      <c r="B514" s="1"/>
      <c r="C514" s="1"/>
      <c r="D514" s="1"/>
      <c r="E514" s="1"/>
      <c r="F514" s="1"/>
      <c r="G514" s="1"/>
      <c r="H514" s="1"/>
      <c r="I514" s="1"/>
      <c r="J514" s="1"/>
    </row>
    <row r="515" spans="1:10" ht="16.5">
      <c r="A515" s="1"/>
      <c r="B515" s="1"/>
      <c r="C515" s="1"/>
      <c r="D515" s="1"/>
      <c r="E515" s="1"/>
      <c r="F515" s="1"/>
      <c r="G515" s="1"/>
      <c r="H515" s="1"/>
      <c r="I515" s="1"/>
      <c r="J515" s="1"/>
    </row>
    <row r="516" spans="1:10" ht="16.5">
      <c r="A516" s="1"/>
      <c r="B516" s="1"/>
      <c r="C516" s="1"/>
      <c r="D516" s="1"/>
      <c r="E516" s="1"/>
      <c r="F516" s="1"/>
      <c r="G516" s="1"/>
      <c r="H516" s="1"/>
      <c r="I516" s="1"/>
      <c r="J516" s="1"/>
    </row>
    <row r="517" spans="1:10" ht="16.5">
      <c r="A517" s="1"/>
      <c r="B517" s="1"/>
      <c r="C517" s="1"/>
      <c r="D517" s="1"/>
      <c r="E517" s="1"/>
      <c r="F517" s="1"/>
      <c r="G517" s="1"/>
      <c r="H517" s="1"/>
      <c r="I517" s="1"/>
      <c r="J517" s="1"/>
    </row>
    <row r="518" spans="1:10" ht="16.5">
      <c r="A518" s="1"/>
      <c r="B518" s="1"/>
      <c r="C518" s="1"/>
      <c r="D518" s="1"/>
      <c r="E518" s="1"/>
      <c r="F518" s="1"/>
      <c r="G518" s="1"/>
      <c r="H518" s="1"/>
      <c r="I518" s="1"/>
      <c r="J518" s="1"/>
    </row>
    <row r="519" spans="1:10" ht="16.5">
      <c r="A519" s="1"/>
      <c r="B519" s="1"/>
      <c r="C519" s="1"/>
      <c r="D519" s="1"/>
      <c r="E519" s="1"/>
      <c r="F519" s="1"/>
      <c r="G519" s="1"/>
      <c r="H519" s="1"/>
      <c r="I519" s="1"/>
      <c r="J519" s="1"/>
    </row>
    <row r="520" spans="1:10" ht="16.5">
      <c r="A520" s="1"/>
      <c r="B520" s="1"/>
      <c r="C520" s="1"/>
      <c r="D520" s="1"/>
      <c r="E520" s="1"/>
      <c r="F520" s="1"/>
      <c r="G520" s="1"/>
      <c r="H520" s="1"/>
      <c r="I520" s="1"/>
      <c r="J520" s="1"/>
    </row>
    <row r="521" spans="1:10" ht="16.5">
      <c r="A521" s="1"/>
      <c r="B521" s="1"/>
      <c r="C521" s="1"/>
      <c r="D521" s="1"/>
      <c r="E521" s="1"/>
      <c r="F521" s="1"/>
      <c r="G521" s="1"/>
      <c r="H521" s="1"/>
      <c r="I521" s="1"/>
      <c r="J521" s="1"/>
    </row>
    <row r="522" spans="1:10" ht="16.5">
      <c r="A522" s="1"/>
      <c r="B522" s="1"/>
      <c r="C522" s="1"/>
      <c r="D522" s="1"/>
      <c r="E522" s="1"/>
      <c r="F522" s="1"/>
      <c r="G522" s="1"/>
      <c r="H522" s="1"/>
      <c r="I522" s="1"/>
      <c r="J522" s="1"/>
    </row>
    <row r="523" spans="1:10" ht="16.5">
      <c r="A523" s="1"/>
      <c r="B523" s="1"/>
      <c r="C523" s="1"/>
      <c r="D523" s="1"/>
      <c r="E523" s="1"/>
      <c r="F523" s="1"/>
      <c r="G523" s="1"/>
      <c r="H523" s="1"/>
      <c r="I523" s="1"/>
      <c r="J523" s="1"/>
    </row>
    <row r="524" spans="1:10" ht="16.5">
      <c r="A524" s="1"/>
      <c r="B524" s="1"/>
      <c r="C524" s="1"/>
      <c r="D524" s="1"/>
      <c r="E524" s="1"/>
      <c r="F524" s="1"/>
      <c r="G524" s="1"/>
      <c r="H524" s="1"/>
      <c r="I524" s="1"/>
      <c r="J524" s="1"/>
    </row>
    <row r="525" spans="1:10" ht="16.5">
      <c r="A525" s="1"/>
      <c r="B525" s="1"/>
      <c r="C525" s="1"/>
      <c r="D525" s="1"/>
      <c r="E525" s="1"/>
      <c r="F525" s="1"/>
      <c r="G525" s="1"/>
      <c r="H525" s="1"/>
      <c r="I525" s="1"/>
      <c r="J525" s="1"/>
    </row>
    <row r="526" spans="1:10" ht="16.5">
      <c r="A526" s="1"/>
      <c r="B526" s="1"/>
      <c r="C526" s="1"/>
      <c r="D526" s="1"/>
      <c r="E526" s="1"/>
      <c r="F526" s="1"/>
      <c r="G526" s="1"/>
      <c r="H526" s="1"/>
      <c r="I526" s="1"/>
      <c r="J526" s="1"/>
    </row>
    <row r="527" spans="1:10" ht="16.5">
      <c r="A527" s="1"/>
      <c r="B527" s="1"/>
      <c r="C527" s="1"/>
      <c r="D527" s="1"/>
      <c r="E527" s="1"/>
      <c r="F527" s="1"/>
      <c r="G527" s="1"/>
      <c r="H527" s="1"/>
      <c r="I527" s="1"/>
      <c r="J527" s="1"/>
    </row>
    <row r="528" spans="1:10" ht="16.5">
      <c r="A528" s="1"/>
      <c r="B528" s="1"/>
      <c r="C528" s="1"/>
      <c r="D528" s="1"/>
      <c r="E528" s="1"/>
      <c r="F528" s="1"/>
      <c r="G528" s="1"/>
      <c r="H528" s="1"/>
      <c r="I528" s="1"/>
      <c r="J528" s="1"/>
    </row>
    <row r="529" spans="1:10" ht="16.5">
      <c r="A529" s="1"/>
      <c r="B529" s="1"/>
      <c r="C529" s="1"/>
      <c r="D529" s="1"/>
      <c r="E529" s="1"/>
      <c r="F529" s="1"/>
      <c r="G529" s="1"/>
      <c r="H529" s="1"/>
      <c r="I529" s="1"/>
      <c r="J529" s="1"/>
    </row>
    <row r="530" spans="1:10" ht="16.5">
      <c r="A530" s="1"/>
      <c r="B530" s="1"/>
      <c r="C530" s="1"/>
      <c r="D530" s="1"/>
      <c r="E530" s="1"/>
      <c r="F530" s="1"/>
      <c r="G530" s="1"/>
      <c r="H530" s="1"/>
      <c r="I530" s="1"/>
      <c r="J530" s="1"/>
    </row>
    <row r="531" spans="1:10" ht="16.5">
      <c r="A531" s="1"/>
      <c r="B531" s="1"/>
      <c r="C531" s="1"/>
      <c r="D531" s="1"/>
      <c r="E531" s="1"/>
      <c r="F531" s="1"/>
      <c r="G531" s="1"/>
      <c r="H531" s="1"/>
      <c r="I531" s="1"/>
      <c r="J531" s="1"/>
    </row>
    <row r="532" spans="1:10" ht="16.5">
      <c r="A532" s="1"/>
      <c r="B532" s="1"/>
      <c r="C532" s="1"/>
      <c r="D532" s="1"/>
      <c r="E532" s="1"/>
      <c r="F532" s="1"/>
      <c r="G532" s="1"/>
      <c r="H532" s="1"/>
      <c r="I532" s="1"/>
      <c r="J532" s="1"/>
    </row>
    <row r="533" spans="1:10" ht="16.5">
      <c r="A533" s="1"/>
      <c r="B533" s="1"/>
      <c r="C533" s="1"/>
      <c r="D533" s="1"/>
      <c r="E533" s="1"/>
      <c r="F533" s="1"/>
      <c r="G533" s="1"/>
      <c r="H533" s="1"/>
      <c r="I533" s="1"/>
      <c r="J533" s="1"/>
    </row>
    <row r="534" spans="1:10" ht="16.5">
      <c r="A534" s="1"/>
      <c r="B534" s="1"/>
      <c r="C534" s="1"/>
      <c r="D534" s="1"/>
      <c r="E534" s="1"/>
      <c r="F534" s="1"/>
      <c r="G534" s="1"/>
      <c r="H534" s="1"/>
      <c r="I534" s="1"/>
      <c r="J534" s="1"/>
    </row>
    <row r="535" spans="1:10" ht="16.5">
      <c r="A535" s="1"/>
      <c r="B535" s="1"/>
      <c r="C535" s="1"/>
      <c r="D535" s="1"/>
      <c r="E535" s="1"/>
      <c r="F535" s="1"/>
      <c r="G535" s="1"/>
      <c r="H535" s="1"/>
      <c r="I535" s="1"/>
      <c r="J535" s="1"/>
    </row>
    <row r="536" spans="1:10" ht="16.5">
      <c r="A536" s="1"/>
      <c r="B536" s="1"/>
      <c r="C536" s="1"/>
      <c r="D536" s="1"/>
      <c r="E536" s="1"/>
      <c r="F536" s="1"/>
      <c r="G536" s="1"/>
      <c r="H536" s="1"/>
      <c r="I536" s="1"/>
      <c r="J536" s="1"/>
    </row>
    <row r="537" spans="1:10" ht="16.5">
      <c r="A537" s="1"/>
      <c r="B537" s="1"/>
      <c r="C537" s="1"/>
      <c r="D537" s="1"/>
      <c r="E537" s="1"/>
      <c r="F537" s="1"/>
      <c r="G537" s="1"/>
      <c r="H537" s="1"/>
      <c r="I537" s="1"/>
      <c r="J537" s="1"/>
    </row>
    <row r="538" spans="1:10" ht="16.5">
      <c r="A538" s="1"/>
      <c r="B538" s="1"/>
      <c r="C538" s="1"/>
      <c r="D538" s="1"/>
      <c r="E538" s="1"/>
      <c r="F538" s="1"/>
      <c r="G538" s="1"/>
      <c r="H538" s="1"/>
      <c r="I538" s="1"/>
      <c r="J538" s="1"/>
    </row>
    <row r="539" spans="1:10" ht="16.5">
      <c r="A539" s="1"/>
      <c r="B539" s="1"/>
      <c r="C539" s="1"/>
      <c r="D539" s="1"/>
      <c r="E539" s="1"/>
      <c r="F539" s="1"/>
      <c r="G539" s="1"/>
      <c r="H539" s="1"/>
      <c r="I539" s="1"/>
      <c r="J539" s="1"/>
    </row>
    <row r="540" spans="1:10" ht="16.5">
      <c r="A540" s="1"/>
      <c r="B540" s="1"/>
      <c r="C540" s="1"/>
      <c r="D540" s="1"/>
      <c r="E540" s="1"/>
      <c r="F540" s="1"/>
      <c r="G540" s="1"/>
      <c r="H540" s="1"/>
      <c r="I540" s="1"/>
      <c r="J540" s="1"/>
    </row>
    <row r="541" spans="1:10" ht="16.5">
      <c r="A541" s="1"/>
      <c r="B541" s="1"/>
      <c r="C541" s="1"/>
      <c r="D541" s="1"/>
      <c r="E541" s="1"/>
      <c r="F541" s="1"/>
      <c r="G541" s="1"/>
      <c r="H541" s="1"/>
      <c r="I541" s="1"/>
      <c r="J541" s="1"/>
    </row>
    <row r="542" spans="1:10" ht="16.5">
      <c r="A542" s="1"/>
      <c r="B542" s="1"/>
      <c r="C542" s="1"/>
      <c r="D542" s="1"/>
      <c r="E542" s="1"/>
      <c r="F542" s="1"/>
      <c r="G542" s="1"/>
      <c r="H542" s="1"/>
      <c r="I542" s="1"/>
      <c r="J542" s="1"/>
    </row>
    <row r="543" spans="1:10" ht="16.5">
      <c r="A543" s="1"/>
      <c r="B543" s="1"/>
      <c r="C543" s="1"/>
      <c r="D543" s="1"/>
      <c r="E543" s="1"/>
      <c r="F543" s="1"/>
      <c r="G543" s="1"/>
      <c r="H543" s="1"/>
      <c r="I543" s="1"/>
      <c r="J543" s="1"/>
    </row>
    <row r="544" spans="1:10" ht="16.5">
      <c r="A544" s="1"/>
      <c r="B544" s="1"/>
      <c r="C544" s="1"/>
      <c r="D544" s="1"/>
      <c r="E544" s="1"/>
      <c r="F544" s="1"/>
      <c r="G544" s="1"/>
      <c r="H544" s="1"/>
      <c r="I544" s="1"/>
      <c r="J544" s="1"/>
    </row>
    <row r="545" spans="1:10" ht="16.5">
      <c r="A545" s="1"/>
      <c r="B545" s="1"/>
      <c r="C545" s="1"/>
      <c r="D545" s="1"/>
      <c r="E545" s="1"/>
      <c r="F545" s="1"/>
      <c r="G545" s="1"/>
      <c r="H545" s="1"/>
      <c r="I545" s="1"/>
      <c r="J545" s="1"/>
    </row>
    <row r="546" spans="1:10" ht="16.5">
      <c r="A546" s="1"/>
      <c r="B546" s="1"/>
      <c r="C546" s="1"/>
      <c r="D546" s="1"/>
      <c r="E546" s="1"/>
      <c r="F546" s="1"/>
      <c r="G546" s="1"/>
      <c r="H546" s="1"/>
      <c r="I546" s="1"/>
      <c r="J546" s="1"/>
    </row>
    <row r="547" spans="1:10" ht="16.5">
      <c r="A547" s="1"/>
      <c r="B547" s="1"/>
      <c r="C547" s="1"/>
      <c r="D547" s="1"/>
      <c r="E547" s="1"/>
      <c r="F547" s="1"/>
      <c r="G547" s="1"/>
      <c r="H547" s="1"/>
      <c r="I547" s="1"/>
      <c r="J547" s="1"/>
    </row>
    <row r="548" spans="1:10" ht="16.5">
      <c r="A548" s="1"/>
      <c r="B548" s="1"/>
      <c r="C548" s="1"/>
      <c r="D548" s="1"/>
      <c r="E548" s="1"/>
      <c r="F548" s="1"/>
      <c r="G548" s="1"/>
      <c r="H548" s="1"/>
      <c r="I548" s="1"/>
      <c r="J548" s="1"/>
    </row>
    <row r="549" spans="1:10" ht="16.5">
      <c r="A549" s="1"/>
      <c r="B549" s="1"/>
      <c r="C549" s="1"/>
      <c r="D549" s="1"/>
      <c r="E549" s="1"/>
      <c r="F549" s="1"/>
      <c r="G549" s="1"/>
      <c r="H549" s="1"/>
      <c r="I549" s="1"/>
      <c r="J549" s="1"/>
    </row>
    <row r="550" spans="1:10" ht="16.5">
      <c r="A550" s="1"/>
      <c r="B550" s="1"/>
      <c r="C550" s="1"/>
      <c r="D550" s="1"/>
      <c r="E550" s="1"/>
      <c r="F550" s="1"/>
      <c r="G550" s="1"/>
      <c r="H550" s="1"/>
      <c r="I550" s="1"/>
      <c r="J550" s="1"/>
    </row>
    <row r="551" spans="1:10" ht="16.5">
      <c r="A551" s="1"/>
      <c r="B551" s="1"/>
      <c r="C551" s="1"/>
      <c r="D551" s="1"/>
      <c r="E551" s="1"/>
      <c r="F551" s="1"/>
      <c r="G551" s="1"/>
      <c r="H551" s="1"/>
      <c r="I551" s="1"/>
      <c r="J551" s="1"/>
    </row>
    <row r="552" spans="1:10" ht="16.5">
      <c r="A552" s="1"/>
      <c r="B552" s="1"/>
      <c r="C552" s="1"/>
      <c r="D552" s="1"/>
      <c r="E552" s="1"/>
      <c r="F552" s="1"/>
      <c r="G552" s="1"/>
      <c r="H552" s="1"/>
      <c r="I552" s="1"/>
      <c r="J552" s="1"/>
    </row>
    <row r="553" spans="1:10" ht="16.5">
      <c r="A553" s="1"/>
      <c r="B553" s="1"/>
      <c r="C553" s="1"/>
      <c r="D553" s="1"/>
      <c r="E553" s="1"/>
      <c r="F553" s="1"/>
      <c r="G553" s="1"/>
      <c r="H553" s="1"/>
      <c r="I553" s="1"/>
      <c r="J553" s="1"/>
    </row>
    <row r="554" spans="1:10" ht="16.5">
      <c r="A554" s="1"/>
      <c r="B554" s="1"/>
      <c r="C554" s="1"/>
      <c r="D554" s="1"/>
      <c r="E554" s="1"/>
      <c r="F554" s="1"/>
      <c r="G554" s="1"/>
      <c r="H554" s="1"/>
      <c r="I554" s="1"/>
      <c r="J554" s="1"/>
    </row>
    <row r="555" spans="1:10" ht="16.5">
      <c r="A555" s="1"/>
      <c r="B555" s="1"/>
      <c r="C555" s="1"/>
      <c r="D555" s="1"/>
      <c r="E555" s="1"/>
      <c r="F555" s="1"/>
      <c r="G555" s="1"/>
      <c r="H555" s="1"/>
      <c r="I555" s="1"/>
      <c r="J555" s="1"/>
    </row>
    <row r="556" spans="1:10" ht="16.5">
      <c r="A556" s="1"/>
      <c r="B556" s="1"/>
      <c r="C556" s="1"/>
      <c r="D556" s="1"/>
      <c r="E556" s="1"/>
      <c r="F556" s="1"/>
      <c r="G556" s="1"/>
      <c r="H556" s="1"/>
      <c r="I556" s="1"/>
      <c r="J556" s="1"/>
    </row>
    <row r="557" spans="1:10" ht="16.5">
      <c r="A557" s="1"/>
      <c r="B557" s="1"/>
      <c r="C557" s="1"/>
      <c r="D557" s="1"/>
      <c r="E557" s="1"/>
      <c r="F557" s="1"/>
      <c r="G557" s="1"/>
      <c r="H557" s="1"/>
      <c r="I557" s="1"/>
      <c r="J557" s="1"/>
    </row>
    <row r="558" spans="1:10" ht="16.5">
      <c r="A558" s="1"/>
      <c r="B558" s="1"/>
      <c r="C558" s="1"/>
      <c r="D558" s="1"/>
      <c r="E558" s="1"/>
      <c r="F558" s="1"/>
      <c r="G558" s="1"/>
      <c r="H558" s="1"/>
      <c r="I558" s="1"/>
      <c r="J558" s="1"/>
    </row>
    <row r="559" spans="1:10" ht="16.5">
      <c r="A559" s="1"/>
      <c r="B559" s="1"/>
      <c r="C559" s="1"/>
      <c r="D559" s="1"/>
      <c r="E559" s="1"/>
      <c r="F559" s="1"/>
      <c r="G559" s="1"/>
      <c r="H559" s="1"/>
      <c r="I559" s="1"/>
      <c r="J559" s="1"/>
    </row>
    <row r="560" spans="1:10" ht="16.5">
      <c r="A560" s="1"/>
      <c r="B560" s="1"/>
      <c r="C560" s="1"/>
      <c r="D560" s="1"/>
      <c r="E560" s="1"/>
      <c r="F560" s="1"/>
      <c r="G560" s="1"/>
      <c r="H560" s="1"/>
      <c r="I560" s="1"/>
      <c r="J560" s="1"/>
    </row>
    <row r="561" spans="1:10" ht="16.5">
      <c r="A561" s="1"/>
      <c r="B561" s="1"/>
      <c r="C561" s="1"/>
      <c r="D561" s="1"/>
      <c r="E561" s="1"/>
      <c r="F561" s="1"/>
      <c r="G561" s="1"/>
      <c r="H561" s="1"/>
      <c r="I561" s="1"/>
      <c r="J561" s="1"/>
    </row>
    <row r="562" spans="1:10" ht="16.5">
      <c r="A562" s="1"/>
      <c r="B562" s="1"/>
      <c r="C562" s="1"/>
      <c r="D562" s="1"/>
      <c r="E562" s="1"/>
      <c r="F562" s="1"/>
      <c r="G562" s="1"/>
      <c r="H562" s="1"/>
      <c r="I562" s="1"/>
      <c r="J562" s="1"/>
    </row>
    <row r="563" spans="1:10" ht="16.5">
      <c r="A563" s="1"/>
      <c r="B563" s="1"/>
      <c r="C563" s="1"/>
      <c r="D563" s="1"/>
      <c r="E563" s="1"/>
      <c r="F563" s="1"/>
      <c r="G563" s="1"/>
      <c r="H563" s="1"/>
      <c r="I563" s="1"/>
      <c r="J563" s="1"/>
    </row>
    <row r="564" spans="1:10" ht="16.5">
      <c r="A564" s="1"/>
      <c r="B564" s="1"/>
      <c r="C564" s="1"/>
      <c r="D564" s="1"/>
      <c r="E564" s="1"/>
      <c r="F564" s="1"/>
      <c r="G564" s="1"/>
      <c r="H564" s="1"/>
      <c r="I564" s="1"/>
      <c r="J564" s="1"/>
    </row>
    <row r="565" spans="1:10" ht="16.5">
      <c r="A565" s="1"/>
      <c r="B565" s="1"/>
      <c r="C565" s="1"/>
      <c r="D565" s="1"/>
      <c r="E565" s="1"/>
      <c r="F565" s="1"/>
      <c r="G565" s="1"/>
      <c r="H565" s="1"/>
      <c r="I565" s="1"/>
      <c r="J565" s="1"/>
    </row>
    <row r="566" spans="1:10" ht="16.5">
      <c r="A566" s="1"/>
      <c r="B566" s="1"/>
      <c r="C566" s="1"/>
      <c r="D566" s="1"/>
      <c r="E566" s="1"/>
      <c r="F566" s="1"/>
      <c r="G566" s="1"/>
      <c r="H566" s="1"/>
      <c r="I566" s="1"/>
      <c r="J566" s="1"/>
    </row>
    <row r="567" spans="1:10" ht="16.5">
      <c r="A567" s="1"/>
      <c r="B567" s="1"/>
      <c r="C567" s="1"/>
      <c r="D567" s="1"/>
      <c r="E567" s="1"/>
      <c r="F567" s="1"/>
      <c r="G567" s="1"/>
      <c r="H567" s="1"/>
      <c r="I567" s="1"/>
      <c r="J567" s="1"/>
    </row>
    <row r="568" spans="1:10" ht="16.5">
      <c r="A568" s="1"/>
      <c r="B568" s="1"/>
      <c r="C568" s="1"/>
      <c r="D568" s="1"/>
      <c r="E568" s="1"/>
      <c r="F568" s="1"/>
      <c r="G568" s="1"/>
      <c r="H568" s="1"/>
      <c r="I568" s="1"/>
      <c r="J568" s="1"/>
    </row>
    <row r="569" spans="1:10" ht="16.5">
      <c r="A569" s="1"/>
      <c r="B569" s="1"/>
      <c r="C569" s="1"/>
      <c r="D569" s="1"/>
      <c r="E569" s="1"/>
      <c r="F569" s="1"/>
      <c r="G569" s="1"/>
      <c r="H569" s="1"/>
      <c r="I569" s="1"/>
      <c r="J569" s="1"/>
    </row>
    <row r="570" spans="1:10" ht="16.5">
      <c r="A570" s="1"/>
      <c r="B570" s="1"/>
      <c r="C570" s="1"/>
      <c r="D570" s="1"/>
      <c r="E570" s="1"/>
      <c r="F570" s="1"/>
      <c r="G570" s="1"/>
      <c r="H570" s="1"/>
      <c r="I570" s="1"/>
      <c r="J570" s="1"/>
    </row>
    <row r="571" spans="1:10" ht="16.5">
      <c r="A571" s="1"/>
      <c r="B571" s="1"/>
      <c r="C571" s="1"/>
      <c r="D571" s="1"/>
      <c r="E571" s="1"/>
      <c r="F571" s="1"/>
      <c r="G571" s="1"/>
      <c r="H571" s="1"/>
      <c r="I571" s="1"/>
      <c r="J571" s="1"/>
    </row>
    <row r="572" spans="1:10" ht="16.5">
      <c r="A572" s="1"/>
      <c r="B572" s="1"/>
      <c r="C572" s="1"/>
      <c r="D572" s="1"/>
      <c r="E572" s="1"/>
      <c r="F572" s="1"/>
      <c r="G572" s="1"/>
      <c r="H572" s="1"/>
      <c r="I572" s="1"/>
      <c r="J572" s="1"/>
    </row>
    <row r="573" spans="1:10" ht="16.5">
      <c r="A573" s="1"/>
      <c r="B573" s="1"/>
      <c r="C573" s="1"/>
      <c r="D573" s="1"/>
      <c r="E573" s="1"/>
      <c r="F573" s="1"/>
      <c r="G573" s="1"/>
      <c r="H573" s="1"/>
      <c r="I573" s="1"/>
      <c r="J573" s="1"/>
    </row>
    <row r="574" spans="1:10" ht="16.5">
      <c r="A574" s="1"/>
      <c r="B574" s="1"/>
      <c r="C574" s="1"/>
      <c r="D574" s="1"/>
      <c r="E574" s="1"/>
      <c r="F574" s="1"/>
      <c r="G574" s="1"/>
      <c r="H574" s="1"/>
      <c r="I574" s="1"/>
      <c r="J574" s="1"/>
    </row>
    <row r="575" spans="1:10" ht="16.5">
      <c r="A575" s="1"/>
      <c r="B575" s="1"/>
      <c r="C575" s="1"/>
      <c r="D575" s="1"/>
      <c r="E575" s="1"/>
      <c r="F575" s="1"/>
      <c r="G575" s="1"/>
      <c r="H575" s="1"/>
      <c r="I575" s="1"/>
      <c r="J575" s="1"/>
    </row>
    <row r="576" spans="1:10" ht="16.5">
      <c r="A576" s="1"/>
      <c r="B576" s="1"/>
      <c r="C576" s="1"/>
      <c r="D576" s="1"/>
      <c r="E576" s="1"/>
      <c r="F576" s="1"/>
      <c r="G576" s="1"/>
      <c r="H576" s="1"/>
      <c r="I576" s="1"/>
      <c r="J576" s="1"/>
    </row>
    <row r="577" spans="1:10" ht="16.5">
      <c r="A577" s="1"/>
      <c r="B577" s="1"/>
      <c r="C577" s="1"/>
      <c r="D577" s="1"/>
      <c r="E577" s="1"/>
      <c r="F577" s="1"/>
      <c r="G577" s="1"/>
      <c r="H577" s="1"/>
      <c r="I577" s="1"/>
      <c r="J577" s="1"/>
    </row>
    <row r="578" spans="1:10" ht="16.5">
      <c r="A578" s="1"/>
      <c r="B578" s="1"/>
      <c r="C578" s="1"/>
      <c r="D578" s="1"/>
      <c r="E578" s="1"/>
      <c r="F578" s="1"/>
      <c r="G578" s="1"/>
      <c r="H578" s="1"/>
      <c r="I578" s="1"/>
      <c r="J578" s="1"/>
    </row>
    <row r="579" spans="1:10" ht="16.5">
      <c r="A579" s="1"/>
      <c r="B579" s="1"/>
      <c r="C579" s="1"/>
      <c r="D579" s="1"/>
      <c r="E579" s="1"/>
      <c r="F579" s="1"/>
      <c r="G579" s="1"/>
      <c r="H579" s="1"/>
      <c r="I579" s="1"/>
      <c r="J579" s="1"/>
    </row>
    <row r="580" spans="1:10" ht="16.5">
      <c r="A580" s="1"/>
      <c r="B580" s="1"/>
      <c r="C580" s="1"/>
      <c r="D580" s="1"/>
      <c r="E580" s="1"/>
      <c r="F580" s="1"/>
      <c r="G580" s="1"/>
      <c r="H580" s="1"/>
      <c r="I580" s="1"/>
      <c r="J580" s="1"/>
    </row>
    <row r="581" spans="1:10" ht="16.5">
      <c r="A581" s="1"/>
      <c r="B581" s="1"/>
      <c r="C581" s="1"/>
      <c r="D581" s="1"/>
      <c r="E581" s="1"/>
      <c r="F581" s="1"/>
      <c r="G581" s="1"/>
      <c r="H581" s="1"/>
      <c r="I581" s="1"/>
      <c r="J581" s="1"/>
    </row>
    <row r="582" spans="1:10" ht="16.5">
      <c r="A582" s="1"/>
      <c r="B582" s="1"/>
      <c r="C582" s="1"/>
      <c r="D582" s="1"/>
      <c r="E582" s="1"/>
      <c r="F582" s="1"/>
      <c r="G582" s="1"/>
      <c r="H582" s="1"/>
      <c r="I582" s="1"/>
      <c r="J582" s="1"/>
    </row>
    <row r="583" spans="1:10" ht="16.5">
      <c r="A583" s="1"/>
      <c r="B583" s="1"/>
      <c r="C583" s="1"/>
      <c r="D583" s="1"/>
      <c r="E583" s="1"/>
      <c r="F583" s="1"/>
      <c r="G583" s="1"/>
      <c r="H583" s="1"/>
      <c r="I583" s="1"/>
      <c r="J583" s="1"/>
    </row>
    <row r="584" spans="1:10" ht="16.5">
      <c r="A584" s="1"/>
      <c r="B584" s="1"/>
      <c r="C584" s="1"/>
      <c r="D584" s="1"/>
      <c r="E584" s="1"/>
      <c r="F584" s="1"/>
      <c r="G584" s="1"/>
      <c r="H584" s="1"/>
      <c r="I584" s="1"/>
      <c r="J584" s="1"/>
    </row>
    <row r="585" spans="1:10" ht="16.5">
      <c r="A585" s="1"/>
      <c r="B585" s="1"/>
      <c r="C585" s="1"/>
      <c r="D585" s="1"/>
      <c r="E585" s="1"/>
      <c r="F585" s="1"/>
      <c r="G585" s="1"/>
      <c r="H585" s="1"/>
      <c r="I585" s="1"/>
      <c r="J585" s="1"/>
    </row>
    <row r="586" spans="1:10" ht="16.5">
      <c r="A586" s="1"/>
      <c r="B586" s="1"/>
      <c r="C586" s="1"/>
      <c r="D586" s="1"/>
      <c r="E586" s="1"/>
      <c r="F586" s="1"/>
      <c r="G586" s="1"/>
      <c r="H586" s="1"/>
      <c r="I586" s="1"/>
      <c r="J586" s="1"/>
    </row>
    <row r="587" spans="1:10" ht="16.5">
      <c r="A587" s="1"/>
      <c r="B587" s="1"/>
      <c r="C587" s="1"/>
      <c r="D587" s="1"/>
      <c r="E587" s="1"/>
      <c r="F587" s="1"/>
      <c r="G587" s="1"/>
      <c r="H587" s="1"/>
      <c r="I587" s="1"/>
      <c r="J587" s="1"/>
    </row>
    <row r="588" spans="1:10" ht="16.5">
      <c r="A588" s="1"/>
      <c r="B588" s="1"/>
      <c r="C588" s="1"/>
      <c r="D588" s="1"/>
      <c r="E588" s="1"/>
      <c r="F588" s="1"/>
      <c r="G588" s="1"/>
      <c r="H588" s="1"/>
      <c r="I588" s="1"/>
      <c r="J588" s="1"/>
    </row>
    <row r="589" spans="1:10" ht="16.5">
      <c r="A589" s="1"/>
      <c r="B589" s="1"/>
      <c r="C589" s="1"/>
      <c r="D589" s="1"/>
      <c r="E589" s="1"/>
      <c r="F589" s="1"/>
      <c r="G589" s="1"/>
      <c r="H589" s="1"/>
      <c r="I589" s="1"/>
      <c r="J589" s="1"/>
    </row>
    <row r="590" spans="1:10" ht="16.5">
      <c r="A590" s="1"/>
      <c r="B590" s="1"/>
      <c r="C590" s="1"/>
      <c r="D590" s="1"/>
      <c r="E590" s="1"/>
      <c r="F590" s="1"/>
      <c r="G590" s="1"/>
      <c r="H590" s="1"/>
      <c r="I590" s="1"/>
      <c r="J590" s="1"/>
    </row>
    <row r="591" spans="1:10" ht="16.5">
      <c r="A591" s="1"/>
      <c r="B591" s="1"/>
      <c r="C591" s="1"/>
      <c r="D591" s="1"/>
      <c r="E591" s="1"/>
      <c r="F591" s="1"/>
      <c r="G591" s="1"/>
      <c r="H591" s="1"/>
      <c r="I591" s="1"/>
      <c r="J591" s="1"/>
    </row>
    <row r="592" spans="1:10" ht="16.5">
      <c r="A592" s="1"/>
      <c r="B592" s="1"/>
      <c r="C592" s="1"/>
      <c r="D592" s="1"/>
      <c r="E592" s="1"/>
      <c r="F592" s="1"/>
      <c r="G592" s="1"/>
      <c r="H592" s="1"/>
      <c r="I592" s="1"/>
      <c r="J592" s="1"/>
    </row>
    <row r="593" spans="1:10" ht="16.5">
      <c r="A593" s="1"/>
      <c r="B593" s="1"/>
      <c r="C593" s="1"/>
      <c r="D593" s="1"/>
      <c r="E593" s="1"/>
      <c r="F593" s="1"/>
      <c r="G593" s="1"/>
      <c r="H593" s="1"/>
      <c r="I593" s="1"/>
      <c r="J593" s="1"/>
    </row>
    <row r="594" spans="1:10" ht="16.5">
      <c r="A594" s="1"/>
      <c r="B594" s="1"/>
      <c r="C594" s="1"/>
      <c r="D594" s="1"/>
      <c r="E594" s="1"/>
      <c r="F594" s="1"/>
      <c r="G594" s="1"/>
      <c r="H594" s="1"/>
      <c r="I594" s="1"/>
      <c r="J594" s="1"/>
    </row>
    <row r="595" spans="1:10" ht="16.5">
      <c r="A595" s="1"/>
      <c r="B595" s="1"/>
      <c r="C595" s="1"/>
      <c r="D595" s="1"/>
      <c r="E595" s="1"/>
      <c r="F595" s="1"/>
      <c r="G595" s="1"/>
      <c r="H595" s="1"/>
      <c r="I595" s="1"/>
      <c r="J595" s="1"/>
    </row>
    <row r="596" spans="1:10" ht="16.5">
      <c r="A596" s="1"/>
      <c r="B596" s="1"/>
      <c r="C596" s="1"/>
      <c r="D596" s="1"/>
      <c r="E596" s="1"/>
      <c r="F596" s="1"/>
      <c r="G596" s="1"/>
      <c r="H596" s="1"/>
      <c r="I596" s="1"/>
      <c r="J596" s="1"/>
    </row>
    <row r="597" spans="1:10" ht="16.5">
      <c r="A597" s="1"/>
      <c r="B597" s="1"/>
      <c r="C597" s="1"/>
      <c r="D597" s="1"/>
      <c r="E597" s="1"/>
      <c r="F597" s="1"/>
      <c r="G597" s="1"/>
      <c r="H597" s="1"/>
      <c r="I597" s="1"/>
      <c r="J597" s="1"/>
    </row>
    <row r="598" spans="1:10" ht="16.5">
      <c r="A598" s="1"/>
      <c r="B598" s="1"/>
      <c r="C598" s="1"/>
      <c r="D598" s="1"/>
      <c r="E598" s="1"/>
      <c r="F598" s="1"/>
      <c r="G598" s="1"/>
      <c r="H598" s="1"/>
      <c r="I598" s="1"/>
      <c r="J598" s="1"/>
    </row>
    <row r="599" spans="1:10" ht="16.5">
      <c r="A599" s="1"/>
      <c r="B599" s="1"/>
      <c r="C599" s="1"/>
      <c r="D599" s="1"/>
      <c r="E599" s="1"/>
      <c r="F599" s="1"/>
      <c r="G599" s="1"/>
      <c r="H599" s="1"/>
      <c r="I599" s="1"/>
      <c r="J599" s="1"/>
    </row>
    <row r="600" spans="1:10" ht="16.5">
      <c r="A600" s="1"/>
      <c r="B600" s="1"/>
      <c r="C600" s="1"/>
      <c r="D600" s="1"/>
      <c r="E600" s="1"/>
      <c r="F600" s="1"/>
      <c r="G600" s="1"/>
      <c r="H600" s="1"/>
      <c r="I600" s="1"/>
      <c r="J600" s="1"/>
    </row>
    <row r="601" spans="1:10" ht="16.5">
      <c r="A601" s="1"/>
      <c r="B601" s="1"/>
      <c r="C601" s="1"/>
      <c r="D601" s="1"/>
      <c r="E601" s="1"/>
      <c r="F601" s="1"/>
      <c r="G601" s="1"/>
      <c r="H601" s="1"/>
      <c r="I601" s="1"/>
      <c r="J601" s="1"/>
    </row>
    <row r="602" spans="1:10" ht="16.5">
      <c r="A602" s="1"/>
      <c r="B602" s="1"/>
      <c r="C602" s="1"/>
      <c r="D602" s="1"/>
      <c r="E602" s="1"/>
      <c r="F602" s="1"/>
      <c r="G602" s="1"/>
      <c r="H602" s="1"/>
      <c r="I602" s="1"/>
      <c r="J602" s="1"/>
    </row>
    <row r="603" spans="1:10" ht="16.5">
      <c r="A603" s="1"/>
      <c r="B603" s="1"/>
      <c r="C603" s="1"/>
      <c r="D603" s="1"/>
      <c r="E603" s="1"/>
      <c r="F603" s="1"/>
      <c r="G603" s="1"/>
      <c r="H603" s="1"/>
      <c r="I603" s="1"/>
      <c r="J603" s="1"/>
    </row>
    <row r="604" spans="1:10" ht="16.5">
      <c r="A604" s="1"/>
      <c r="B604" s="1"/>
      <c r="C604" s="1"/>
      <c r="D604" s="1"/>
      <c r="E604" s="1"/>
      <c r="F604" s="1"/>
      <c r="G604" s="1"/>
      <c r="H604" s="1"/>
      <c r="I604" s="1"/>
      <c r="J604" s="1"/>
    </row>
    <row r="605" spans="1:10" ht="16.5">
      <c r="A605" s="1"/>
      <c r="B605" s="1"/>
      <c r="C605" s="1"/>
      <c r="D605" s="1"/>
      <c r="E605" s="1"/>
      <c r="F605" s="1"/>
      <c r="G605" s="1"/>
      <c r="H605" s="1"/>
      <c r="I605" s="1"/>
      <c r="J605" s="1"/>
    </row>
    <row r="606" spans="1:10" ht="16.5">
      <c r="A606" s="1"/>
      <c r="B606" s="1"/>
      <c r="C606" s="1"/>
      <c r="D606" s="1"/>
      <c r="E606" s="1"/>
      <c r="F606" s="1"/>
      <c r="G606" s="1"/>
      <c r="H606" s="1"/>
      <c r="I606" s="1"/>
      <c r="J606" s="1"/>
    </row>
    <row r="607" spans="1:10" ht="16.5">
      <c r="A607" s="1"/>
      <c r="B607" s="1"/>
      <c r="C607" s="1"/>
      <c r="D607" s="1"/>
      <c r="E607" s="1"/>
      <c r="F607" s="1"/>
      <c r="G607" s="1"/>
      <c r="H607" s="1"/>
      <c r="I607" s="1"/>
      <c r="J607" s="1"/>
    </row>
    <row r="608" spans="1:10" ht="16.5">
      <c r="A608" s="1"/>
      <c r="B608" s="1"/>
      <c r="C608" s="1"/>
      <c r="D608" s="1"/>
      <c r="E608" s="1"/>
      <c r="F608" s="1"/>
      <c r="G608" s="1"/>
      <c r="H608" s="1"/>
      <c r="I608" s="1"/>
      <c r="J608" s="1"/>
    </row>
    <row r="609" spans="1:10" ht="16.5">
      <c r="A609" s="1"/>
      <c r="B609" s="1"/>
      <c r="C609" s="1"/>
      <c r="D609" s="1"/>
      <c r="E609" s="1"/>
      <c r="F609" s="1"/>
      <c r="G609" s="1"/>
      <c r="H609" s="1"/>
      <c r="I609" s="1"/>
      <c r="J609" s="1"/>
    </row>
    <row r="610" spans="1:10" ht="16.5">
      <c r="A610" s="1"/>
      <c r="B610" s="1"/>
      <c r="C610" s="1"/>
      <c r="D610" s="1"/>
      <c r="E610" s="1"/>
      <c r="F610" s="1"/>
      <c r="G610" s="1"/>
      <c r="H610" s="1"/>
      <c r="I610" s="1"/>
      <c r="J610" s="1"/>
    </row>
    <row r="611" spans="1:10" ht="16.5">
      <c r="A611" s="1"/>
      <c r="B611" s="1"/>
      <c r="C611" s="1"/>
      <c r="D611" s="1"/>
      <c r="E611" s="1"/>
      <c r="F611" s="1"/>
      <c r="G611" s="1"/>
      <c r="H611" s="1"/>
      <c r="I611" s="1"/>
      <c r="J611" s="1"/>
    </row>
    <row r="612" spans="1:10" ht="16.5">
      <c r="A612" s="1"/>
      <c r="B612" s="1"/>
      <c r="C612" s="1"/>
      <c r="D612" s="1"/>
      <c r="E612" s="1"/>
      <c r="F612" s="1"/>
      <c r="G612" s="1"/>
      <c r="H612" s="1"/>
      <c r="I612" s="1"/>
      <c r="J612" s="1"/>
    </row>
    <row r="613" spans="1:10" ht="16.5">
      <c r="A613" s="1"/>
      <c r="B613" s="1"/>
      <c r="C613" s="1"/>
      <c r="D613" s="1"/>
      <c r="E613" s="1"/>
      <c r="F613" s="1"/>
      <c r="G613" s="1"/>
      <c r="H613" s="1"/>
      <c r="I613" s="1"/>
      <c r="J613" s="1"/>
    </row>
    <row r="614" spans="1:10" ht="16.5">
      <c r="A614" s="1"/>
      <c r="B614" s="1"/>
      <c r="C614" s="1"/>
      <c r="D614" s="1"/>
      <c r="E614" s="1"/>
      <c r="F614" s="1"/>
      <c r="G614" s="1"/>
      <c r="H614" s="1"/>
      <c r="I614" s="1"/>
      <c r="J614" s="1"/>
    </row>
    <row r="615" spans="1:10" ht="16.5">
      <c r="A615" s="1"/>
      <c r="B615" s="1"/>
      <c r="C615" s="1"/>
      <c r="D615" s="1"/>
      <c r="E615" s="1"/>
      <c r="F615" s="1"/>
      <c r="G615" s="1"/>
      <c r="H615" s="1"/>
      <c r="I615" s="1"/>
      <c r="J615" s="1"/>
    </row>
    <row r="616" spans="1:10" ht="16.5">
      <c r="A616" s="1"/>
      <c r="B616" s="1"/>
      <c r="C616" s="1"/>
      <c r="D616" s="1"/>
      <c r="E616" s="1"/>
      <c r="F616" s="1"/>
      <c r="G616" s="1"/>
      <c r="H616" s="1"/>
      <c r="I616" s="1"/>
      <c r="J616" s="1"/>
    </row>
    <row r="617" spans="1:10" ht="16.5">
      <c r="A617" s="1"/>
      <c r="B617" s="1"/>
      <c r="C617" s="1"/>
      <c r="D617" s="1"/>
      <c r="E617" s="1"/>
      <c r="F617" s="1"/>
      <c r="G617" s="1"/>
      <c r="H617" s="1"/>
      <c r="I617" s="1"/>
      <c r="J617" s="1"/>
    </row>
    <row r="618" spans="1:10" ht="16.5">
      <c r="A618" s="1"/>
      <c r="B618" s="1"/>
      <c r="C618" s="1"/>
      <c r="D618" s="1"/>
      <c r="E618" s="1"/>
      <c r="F618" s="1"/>
      <c r="G618" s="1"/>
      <c r="H618" s="1"/>
      <c r="I618" s="1"/>
      <c r="J618" s="1"/>
    </row>
    <row r="619" spans="1:10" ht="16.5">
      <c r="A619" s="1"/>
      <c r="B619" s="1"/>
      <c r="C619" s="1"/>
      <c r="D619" s="1"/>
      <c r="E619" s="1"/>
      <c r="F619" s="1"/>
      <c r="G619" s="1"/>
      <c r="H619" s="1"/>
      <c r="I619" s="1"/>
      <c r="J619" s="1"/>
    </row>
    <row r="620" spans="1:10" ht="16.5">
      <c r="A620" s="1"/>
      <c r="B620" s="1"/>
      <c r="C620" s="1"/>
      <c r="D620" s="1"/>
      <c r="E620" s="1"/>
      <c r="F620" s="1"/>
      <c r="G620" s="1"/>
      <c r="H620" s="1"/>
      <c r="I620" s="1"/>
      <c r="J620" s="1"/>
    </row>
    <row r="621" spans="1:10" ht="16.5">
      <c r="A621" s="1"/>
      <c r="B621" s="1"/>
      <c r="C621" s="1"/>
      <c r="D621" s="1"/>
      <c r="E621" s="1"/>
      <c r="F621" s="1"/>
      <c r="G621" s="1"/>
      <c r="H621" s="1"/>
      <c r="I621" s="1"/>
      <c r="J621" s="1"/>
    </row>
    <row r="622" spans="1:10" ht="16.5">
      <c r="A622" s="1"/>
      <c r="B622" s="1"/>
      <c r="C622" s="1"/>
      <c r="D622" s="1"/>
      <c r="E622" s="1"/>
      <c r="F622" s="1"/>
      <c r="G622" s="1"/>
      <c r="H622" s="1"/>
      <c r="I622" s="1"/>
      <c r="J622" s="1"/>
    </row>
    <row r="623" spans="1:10" ht="16.5">
      <c r="A623" s="1"/>
      <c r="B623" s="1"/>
      <c r="C623" s="1"/>
      <c r="D623" s="1"/>
      <c r="E623" s="1"/>
      <c r="F623" s="1"/>
      <c r="G623" s="1"/>
      <c r="H623" s="1"/>
      <c r="I623" s="1"/>
      <c r="J623" s="1"/>
    </row>
    <row r="624" spans="1:10" ht="16.5">
      <c r="A624" s="1"/>
      <c r="B624" s="1"/>
      <c r="C624" s="1"/>
      <c r="D624" s="1"/>
      <c r="E624" s="1"/>
      <c r="F624" s="1"/>
      <c r="G624" s="1"/>
      <c r="H624" s="1"/>
      <c r="I624" s="1"/>
      <c r="J624" s="1"/>
    </row>
    <row r="625" spans="1:10" ht="16.5">
      <c r="A625" s="1"/>
      <c r="B625" s="1"/>
      <c r="C625" s="1"/>
      <c r="D625" s="1"/>
      <c r="E625" s="1"/>
      <c r="F625" s="1"/>
      <c r="G625" s="1"/>
      <c r="H625" s="1"/>
      <c r="I625" s="1"/>
      <c r="J625" s="1"/>
    </row>
    <row r="626" spans="1:10" ht="16.5">
      <c r="A626" s="1"/>
      <c r="B626" s="1"/>
      <c r="C626" s="1"/>
      <c r="D626" s="1"/>
      <c r="E626" s="1"/>
      <c r="F626" s="1"/>
      <c r="G626" s="1"/>
      <c r="H626" s="1"/>
      <c r="I626" s="1"/>
      <c r="J626" s="1"/>
    </row>
    <row r="627" spans="1:10" ht="16.5">
      <c r="A627" s="1"/>
      <c r="B627" s="1"/>
      <c r="C627" s="1"/>
      <c r="D627" s="1"/>
      <c r="E627" s="1"/>
      <c r="F627" s="1"/>
      <c r="G627" s="1"/>
      <c r="H627" s="1"/>
      <c r="I627" s="1"/>
      <c r="J627" s="1"/>
    </row>
    <row r="628" spans="1:10" ht="16.5">
      <c r="A628" s="1"/>
      <c r="B628" s="1"/>
      <c r="C628" s="1"/>
      <c r="D628" s="1"/>
      <c r="E628" s="1"/>
      <c r="F628" s="1"/>
      <c r="G628" s="1"/>
      <c r="H628" s="1"/>
      <c r="I628" s="1"/>
      <c r="J628" s="1"/>
    </row>
    <row r="629" spans="1:10" ht="16.5">
      <c r="A629" s="1"/>
      <c r="B629" s="1"/>
      <c r="C629" s="1"/>
      <c r="D629" s="1"/>
      <c r="E629" s="1"/>
      <c r="F629" s="1"/>
      <c r="G629" s="1"/>
      <c r="H629" s="1"/>
      <c r="I629" s="1"/>
      <c r="J629" s="1"/>
    </row>
    <row r="630" spans="1:10" ht="16.5">
      <c r="A630" s="1"/>
      <c r="B630" s="1"/>
      <c r="C630" s="1"/>
      <c r="D630" s="1"/>
      <c r="E630" s="1"/>
      <c r="F630" s="1"/>
      <c r="G630" s="1"/>
      <c r="H630" s="1"/>
      <c r="I630" s="1"/>
      <c r="J630" s="1"/>
    </row>
    <row r="631" spans="1:10" ht="16.5">
      <c r="A631" s="1"/>
      <c r="B631" s="1"/>
      <c r="C631" s="1"/>
      <c r="D631" s="1"/>
      <c r="E631" s="1"/>
      <c r="F631" s="1"/>
      <c r="G631" s="1"/>
      <c r="H631" s="1"/>
      <c r="I631" s="1"/>
      <c r="J631" s="1"/>
    </row>
    <row r="632" spans="1:10" ht="16.5">
      <c r="A632" s="1"/>
      <c r="B632" s="1"/>
      <c r="C632" s="1"/>
      <c r="D632" s="1"/>
      <c r="E632" s="1"/>
      <c r="F632" s="1"/>
      <c r="G632" s="1"/>
      <c r="H632" s="1"/>
      <c r="I632" s="1"/>
      <c r="J632" s="1"/>
    </row>
    <row r="633" spans="1:10" ht="16.5">
      <c r="A633" s="1"/>
      <c r="B633" s="1"/>
      <c r="C633" s="1"/>
      <c r="D633" s="1"/>
      <c r="E633" s="1"/>
      <c r="F633" s="1"/>
      <c r="G633" s="1"/>
      <c r="H633" s="1"/>
      <c r="I633" s="1"/>
      <c r="J633" s="1"/>
    </row>
    <row r="634" spans="1:10" ht="16.5">
      <c r="A634" s="1"/>
      <c r="B634" s="1"/>
      <c r="C634" s="1"/>
      <c r="D634" s="1"/>
      <c r="E634" s="1"/>
      <c r="F634" s="1"/>
      <c r="G634" s="1"/>
      <c r="H634" s="1"/>
      <c r="I634" s="1"/>
      <c r="J634" s="1"/>
    </row>
    <row r="635" spans="1:10" ht="16.5">
      <c r="A635" s="1"/>
      <c r="B635" s="1"/>
      <c r="C635" s="1"/>
      <c r="D635" s="1"/>
      <c r="E635" s="1"/>
      <c r="F635" s="1"/>
      <c r="G635" s="1"/>
      <c r="H635" s="1"/>
      <c r="I635" s="1"/>
      <c r="J635" s="1"/>
    </row>
    <row r="636" spans="1:10" ht="16.5">
      <c r="A636" s="1"/>
      <c r="B636" s="1"/>
      <c r="C636" s="1"/>
      <c r="D636" s="1"/>
      <c r="E636" s="1"/>
      <c r="F636" s="1"/>
      <c r="G636" s="1"/>
      <c r="H636" s="1"/>
      <c r="I636" s="1"/>
      <c r="J636" s="1"/>
    </row>
    <row r="637" spans="1:10" ht="16.5">
      <c r="A637" s="1"/>
      <c r="B637" s="1"/>
      <c r="C637" s="1"/>
      <c r="D637" s="1"/>
      <c r="E637" s="1"/>
      <c r="F637" s="1"/>
      <c r="G637" s="1"/>
      <c r="H637" s="1"/>
      <c r="I637" s="1"/>
      <c r="J637" s="1"/>
    </row>
    <row r="638" spans="1:10" ht="16.5">
      <c r="A638" s="1"/>
      <c r="B638" s="1"/>
      <c r="C638" s="1"/>
      <c r="D638" s="1"/>
      <c r="E638" s="1"/>
      <c r="F638" s="1"/>
      <c r="G638" s="1"/>
      <c r="H638" s="1"/>
      <c r="I638" s="1"/>
      <c r="J638" s="1"/>
    </row>
    <row r="639" spans="1:10" ht="16.5">
      <c r="A639" s="1"/>
      <c r="B639" s="1"/>
      <c r="C639" s="1"/>
      <c r="D639" s="1"/>
      <c r="E639" s="1"/>
      <c r="F639" s="1"/>
      <c r="G639" s="1"/>
      <c r="H639" s="1"/>
      <c r="I639" s="1"/>
      <c r="J639" s="1"/>
    </row>
    <row r="640" spans="1:10" ht="16.5">
      <c r="A640" s="1"/>
      <c r="B640" s="1"/>
      <c r="C640" s="1"/>
      <c r="D640" s="1"/>
      <c r="E640" s="1"/>
      <c r="F640" s="1"/>
      <c r="G640" s="1"/>
      <c r="H640" s="1"/>
      <c r="I640" s="1"/>
      <c r="J640" s="1"/>
    </row>
    <row r="641" spans="1:10" ht="16.5">
      <c r="A641" s="1"/>
      <c r="B641" s="1"/>
      <c r="C641" s="1"/>
      <c r="D641" s="1"/>
      <c r="E641" s="1"/>
      <c r="F641" s="1"/>
      <c r="G641" s="1"/>
      <c r="H641" s="1"/>
      <c r="I641" s="1"/>
      <c r="J641" s="1"/>
    </row>
    <row r="642" spans="1:10" ht="16.5">
      <c r="A642" s="1"/>
      <c r="B642" s="1"/>
      <c r="C642" s="1"/>
      <c r="D642" s="1"/>
      <c r="E642" s="1"/>
      <c r="F642" s="1"/>
      <c r="G642" s="1"/>
      <c r="H642" s="1"/>
      <c r="I642" s="1"/>
      <c r="J642" s="1"/>
    </row>
    <row r="643" spans="1:10" ht="16.5">
      <c r="A643" s="1"/>
      <c r="B643" s="1"/>
      <c r="C643" s="1"/>
      <c r="D643" s="1"/>
      <c r="E643" s="1"/>
      <c r="F643" s="1"/>
      <c r="G643" s="1"/>
      <c r="H643" s="1"/>
      <c r="I643" s="1"/>
      <c r="J643" s="1"/>
    </row>
    <row r="644" spans="1:10" ht="16.5">
      <c r="A644" s="1"/>
      <c r="B644" s="1"/>
      <c r="C644" s="1"/>
      <c r="D644" s="1"/>
      <c r="E644" s="1"/>
      <c r="F644" s="1"/>
      <c r="G644" s="1"/>
      <c r="H644" s="1"/>
      <c r="I644" s="1"/>
      <c r="J644" s="1"/>
    </row>
    <row r="645" spans="1:10" ht="16.5">
      <c r="A645" s="1"/>
      <c r="B645" s="1"/>
      <c r="C645" s="1"/>
      <c r="D645" s="1"/>
      <c r="E645" s="1"/>
      <c r="F645" s="1"/>
      <c r="G645" s="1"/>
      <c r="H645" s="1"/>
      <c r="I645" s="1"/>
      <c r="J645" s="1"/>
    </row>
    <row r="646" spans="1:10" ht="16.5">
      <c r="A646" s="1"/>
      <c r="B646" s="1"/>
      <c r="C646" s="1"/>
      <c r="D646" s="1"/>
      <c r="E646" s="1"/>
      <c r="F646" s="1"/>
      <c r="G646" s="1"/>
      <c r="H646" s="1"/>
      <c r="I646" s="1"/>
      <c r="J646" s="1"/>
    </row>
    <row r="647" spans="1:10" ht="16.5">
      <c r="A647" s="1"/>
      <c r="B647" s="1"/>
      <c r="C647" s="1"/>
      <c r="D647" s="1"/>
      <c r="E647" s="1"/>
      <c r="F647" s="1"/>
      <c r="G647" s="1"/>
      <c r="H647" s="1"/>
      <c r="I647" s="1"/>
      <c r="J647" s="1"/>
    </row>
    <row r="648" spans="1:10" ht="16.5">
      <c r="A648" s="1"/>
      <c r="B648" s="1"/>
      <c r="C648" s="1"/>
      <c r="D648" s="1"/>
      <c r="E648" s="1"/>
      <c r="F648" s="1"/>
      <c r="G648" s="1"/>
      <c r="H648" s="1"/>
      <c r="I648" s="1"/>
      <c r="J648" s="1"/>
    </row>
    <row r="649" spans="1:10" ht="16.5">
      <c r="A649" s="1"/>
      <c r="B649" s="1"/>
      <c r="C649" s="1"/>
      <c r="D649" s="1"/>
      <c r="E649" s="1"/>
      <c r="F649" s="1"/>
      <c r="G649" s="1"/>
      <c r="H649" s="1"/>
      <c r="I649" s="1"/>
      <c r="J649" s="1"/>
    </row>
    <row r="650" spans="1:10" ht="16.5">
      <c r="A650" s="1"/>
      <c r="B650" s="1"/>
      <c r="C650" s="1"/>
      <c r="D650" s="1"/>
      <c r="E650" s="1"/>
      <c r="F650" s="1"/>
      <c r="G650" s="1"/>
      <c r="H650" s="1"/>
      <c r="I650" s="1"/>
      <c r="J650" s="1"/>
    </row>
    <row r="651" spans="1:10" ht="16.5">
      <c r="A651" s="1"/>
      <c r="B651" s="1"/>
      <c r="C651" s="1"/>
      <c r="D651" s="1"/>
      <c r="E651" s="1"/>
      <c r="F651" s="1"/>
      <c r="G651" s="1"/>
      <c r="H651" s="1"/>
      <c r="I651" s="1"/>
      <c r="J651" s="1"/>
    </row>
    <row r="652" spans="1:10" ht="16.5">
      <c r="A652" s="1"/>
      <c r="B652" s="1"/>
      <c r="C652" s="1"/>
      <c r="D652" s="1"/>
      <c r="E652" s="1"/>
      <c r="F652" s="1"/>
      <c r="G652" s="1"/>
      <c r="H652" s="1"/>
      <c r="I652" s="1"/>
      <c r="J652" s="1"/>
    </row>
    <row r="653" spans="1:10" ht="16.5">
      <c r="A653" s="1"/>
      <c r="B653" s="1"/>
      <c r="C653" s="1"/>
      <c r="D653" s="1"/>
      <c r="E653" s="1"/>
      <c r="F653" s="1"/>
      <c r="G653" s="1"/>
      <c r="H653" s="1"/>
      <c r="I653" s="1"/>
      <c r="J653" s="1"/>
    </row>
    <row r="654" spans="1:10" ht="16.5">
      <c r="A654" s="1"/>
      <c r="B654" s="1"/>
      <c r="C654" s="1"/>
      <c r="D654" s="1"/>
      <c r="E654" s="1"/>
      <c r="F654" s="1"/>
      <c r="G654" s="1"/>
      <c r="H654" s="1"/>
      <c r="I654" s="1"/>
      <c r="J654" s="1"/>
    </row>
    <row r="655" spans="1:10" ht="16.5">
      <c r="A655" s="1"/>
      <c r="B655" s="1"/>
      <c r="C655" s="1"/>
      <c r="D655" s="1"/>
      <c r="E655" s="1"/>
      <c r="F655" s="1"/>
      <c r="G655" s="1"/>
      <c r="H655" s="1"/>
      <c r="I655" s="1"/>
      <c r="J655" s="1"/>
    </row>
    <row r="656" spans="1:10" ht="16.5">
      <c r="A656" s="1"/>
      <c r="B656" s="1"/>
      <c r="C656" s="1"/>
      <c r="D656" s="1"/>
      <c r="E656" s="1"/>
      <c r="F656" s="1"/>
      <c r="G656" s="1"/>
      <c r="H656" s="1"/>
      <c r="I656" s="1"/>
      <c r="J656" s="1"/>
    </row>
    <row r="657" spans="1:10" ht="16.5">
      <c r="A657" s="1"/>
      <c r="B657" s="1"/>
      <c r="C657" s="1"/>
      <c r="D657" s="1"/>
      <c r="E657" s="1"/>
      <c r="F657" s="1"/>
      <c r="G657" s="1"/>
      <c r="H657" s="1"/>
      <c r="I657" s="1"/>
      <c r="J657" s="1"/>
    </row>
    <row r="658" spans="1:10" ht="16.5">
      <c r="A658" s="1"/>
      <c r="B658" s="1"/>
      <c r="C658" s="1"/>
      <c r="D658" s="1"/>
      <c r="E658" s="1"/>
      <c r="F658" s="1"/>
      <c r="G658" s="1"/>
      <c r="H658" s="1"/>
      <c r="I658" s="1"/>
      <c r="J658" s="1"/>
    </row>
    <row r="659" spans="1:10" ht="16.5">
      <c r="A659" s="1"/>
      <c r="B659" s="1"/>
      <c r="C659" s="1"/>
      <c r="D659" s="1"/>
      <c r="E659" s="1"/>
      <c r="F659" s="1"/>
      <c r="G659" s="1"/>
      <c r="H659" s="1"/>
      <c r="I659" s="1"/>
      <c r="J659" s="1"/>
    </row>
    <row r="660" spans="1:10" ht="16.5">
      <c r="A660" s="1"/>
      <c r="B660" s="1"/>
      <c r="C660" s="1"/>
      <c r="D660" s="1"/>
      <c r="E660" s="1"/>
      <c r="F660" s="1"/>
      <c r="G660" s="1"/>
      <c r="H660" s="1"/>
      <c r="I660" s="1"/>
      <c r="J660" s="1"/>
    </row>
    <row r="661" spans="1:10" ht="16.5">
      <c r="A661" s="1"/>
      <c r="B661" s="1"/>
      <c r="C661" s="1"/>
      <c r="D661" s="1"/>
      <c r="E661" s="1"/>
      <c r="F661" s="1"/>
      <c r="G661" s="1"/>
      <c r="H661" s="1"/>
      <c r="I661" s="1"/>
      <c r="J661" s="1"/>
    </row>
    <row r="662" spans="1:10" ht="16.5">
      <c r="A662" s="1"/>
      <c r="B662" s="1"/>
      <c r="C662" s="1"/>
      <c r="D662" s="1"/>
      <c r="E662" s="1"/>
      <c r="F662" s="1"/>
      <c r="G662" s="1"/>
      <c r="H662" s="1"/>
      <c r="I662" s="1"/>
      <c r="J662" s="1"/>
    </row>
    <row r="663" spans="1:10" ht="16.5">
      <c r="A663" s="1"/>
      <c r="B663" s="1"/>
      <c r="C663" s="1"/>
      <c r="D663" s="1"/>
      <c r="E663" s="1"/>
      <c r="F663" s="1"/>
      <c r="G663" s="1"/>
      <c r="H663" s="1"/>
      <c r="I663" s="1"/>
      <c r="J663" s="1"/>
    </row>
    <row r="664" spans="1:10" ht="16.5">
      <c r="A664" s="1"/>
      <c r="B664" s="1"/>
      <c r="C664" s="1"/>
      <c r="D664" s="1"/>
      <c r="E664" s="1"/>
      <c r="F664" s="1"/>
      <c r="G664" s="1"/>
      <c r="H664" s="1"/>
      <c r="I664" s="1"/>
      <c r="J664" s="1"/>
    </row>
    <row r="665" spans="1:10" ht="16.5">
      <c r="A665" s="1"/>
      <c r="B665" s="1"/>
      <c r="C665" s="1"/>
      <c r="D665" s="1"/>
      <c r="E665" s="1"/>
      <c r="F665" s="1"/>
      <c r="G665" s="1"/>
      <c r="H665" s="1"/>
      <c r="I665" s="1"/>
      <c r="J665" s="1"/>
    </row>
    <row r="666" spans="1:10" ht="16.5">
      <c r="A666" s="1"/>
      <c r="B666" s="1"/>
      <c r="C666" s="1"/>
      <c r="D666" s="1"/>
      <c r="E666" s="1"/>
      <c r="F666" s="1"/>
      <c r="G666" s="1"/>
      <c r="H666" s="1"/>
      <c r="I666" s="1"/>
      <c r="J666" s="1"/>
    </row>
    <row r="667" spans="1:10" ht="16.5">
      <c r="A667" s="1"/>
      <c r="B667" s="1"/>
      <c r="C667" s="1"/>
      <c r="D667" s="1"/>
      <c r="E667" s="1"/>
      <c r="F667" s="1"/>
      <c r="G667" s="1"/>
      <c r="H667" s="1"/>
      <c r="I667" s="1"/>
      <c r="J667" s="1"/>
    </row>
    <row r="668" spans="1:10" ht="16.5">
      <c r="A668" s="1"/>
      <c r="B668" s="1"/>
      <c r="C668" s="1"/>
      <c r="D668" s="1"/>
      <c r="E668" s="1"/>
      <c r="F668" s="1"/>
      <c r="G668" s="1"/>
      <c r="H668" s="1"/>
      <c r="I668" s="1"/>
      <c r="J668" s="1"/>
    </row>
    <row r="669" spans="1:10" ht="16.5">
      <c r="A669" s="1"/>
      <c r="B669" s="1"/>
      <c r="C669" s="1"/>
      <c r="D669" s="1"/>
      <c r="E669" s="1"/>
      <c r="F669" s="1"/>
      <c r="G669" s="1"/>
      <c r="H669" s="1"/>
      <c r="I669" s="1"/>
      <c r="J669" s="1"/>
    </row>
    <row r="670" spans="1:10" ht="16.5">
      <c r="A670" s="1"/>
      <c r="B670" s="1"/>
      <c r="C670" s="1"/>
      <c r="D670" s="1"/>
      <c r="E670" s="1"/>
      <c r="F670" s="1"/>
      <c r="G670" s="1"/>
      <c r="H670" s="1"/>
      <c r="I670" s="1"/>
      <c r="J670" s="1"/>
    </row>
    <row r="671" spans="1:10" ht="16.5">
      <c r="A671" s="1"/>
      <c r="B671" s="1"/>
      <c r="C671" s="1"/>
      <c r="D671" s="1"/>
      <c r="E671" s="1"/>
      <c r="F671" s="1"/>
      <c r="G671" s="1"/>
      <c r="H671" s="1"/>
      <c r="I671" s="1"/>
      <c r="J671" s="1"/>
    </row>
    <row r="672" spans="1:10" ht="16.5">
      <c r="A672" s="1"/>
      <c r="B672" s="1"/>
      <c r="C672" s="1"/>
      <c r="D672" s="1"/>
      <c r="E672" s="1"/>
      <c r="F672" s="1"/>
      <c r="G672" s="1"/>
      <c r="H672" s="1"/>
      <c r="I672" s="1"/>
      <c r="J672" s="1"/>
    </row>
    <row r="673" spans="1:10" ht="16.5">
      <c r="A673" s="1"/>
      <c r="B673" s="1"/>
      <c r="C673" s="1"/>
      <c r="D673" s="1"/>
      <c r="E673" s="1"/>
      <c r="F673" s="1"/>
      <c r="G673" s="1"/>
      <c r="H673" s="1"/>
      <c r="I673" s="1"/>
      <c r="J673" s="1"/>
    </row>
    <row r="674" spans="1:10" ht="16.5">
      <c r="A674" s="1"/>
      <c r="B674" s="1"/>
      <c r="C674" s="1"/>
      <c r="D674" s="1"/>
      <c r="E674" s="1"/>
      <c r="F674" s="1"/>
      <c r="G674" s="1"/>
      <c r="H674" s="1"/>
      <c r="I674" s="1"/>
      <c r="J674" s="1"/>
    </row>
    <row r="675" spans="1:10" ht="16.5">
      <c r="A675" s="1"/>
      <c r="B675" s="1"/>
      <c r="C675" s="1"/>
      <c r="D675" s="1"/>
      <c r="E675" s="1"/>
      <c r="F675" s="1"/>
      <c r="G675" s="1"/>
      <c r="H675" s="1"/>
      <c r="I675" s="1"/>
      <c r="J675" s="1"/>
    </row>
    <row r="676" spans="1:10" ht="16.5">
      <c r="A676" s="1"/>
      <c r="B676" s="1"/>
      <c r="C676" s="1"/>
      <c r="D676" s="1"/>
      <c r="E676" s="1"/>
      <c r="F676" s="1"/>
      <c r="G676" s="1"/>
      <c r="H676" s="1"/>
      <c r="I676" s="1"/>
      <c r="J676" s="1"/>
    </row>
    <row r="677" spans="1:10" ht="16.5">
      <c r="A677" s="1"/>
      <c r="B677" s="1"/>
      <c r="C677" s="1"/>
      <c r="D677" s="1"/>
      <c r="E677" s="1"/>
      <c r="F677" s="1"/>
      <c r="G677" s="1"/>
      <c r="H677" s="1"/>
      <c r="I677" s="1"/>
      <c r="J677" s="1"/>
    </row>
    <row r="678" spans="1:10" ht="16.5">
      <c r="A678" s="1"/>
      <c r="B678" s="1"/>
      <c r="C678" s="1"/>
      <c r="D678" s="1"/>
      <c r="E678" s="1"/>
      <c r="F678" s="1"/>
      <c r="G678" s="1"/>
      <c r="H678" s="1"/>
      <c r="I678" s="1"/>
      <c r="J678" s="1"/>
    </row>
    <row r="679" spans="1:10" ht="16.5">
      <c r="A679" s="1"/>
      <c r="B679" s="1"/>
      <c r="C679" s="1"/>
      <c r="D679" s="1"/>
      <c r="E679" s="1"/>
      <c r="F679" s="1"/>
      <c r="G679" s="1"/>
      <c r="H679" s="1"/>
      <c r="I679" s="1"/>
      <c r="J679" s="1"/>
    </row>
    <row r="680" spans="1:10" ht="16.5">
      <c r="A680" s="1"/>
      <c r="B680" s="1"/>
      <c r="C680" s="1"/>
      <c r="D680" s="1"/>
      <c r="E680" s="1"/>
      <c r="F680" s="1"/>
      <c r="G680" s="1"/>
      <c r="H680" s="1"/>
      <c r="I680" s="1"/>
      <c r="J680" s="1"/>
    </row>
    <row r="681" spans="1:10" ht="16.5">
      <c r="A681" s="1"/>
      <c r="B681" s="1"/>
      <c r="C681" s="1"/>
      <c r="D681" s="1"/>
      <c r="E681" s="1"/>
      <c r="F681" s="1"/>
      <c r="G681" s="1"/>
      <c r="H681" s="1"/>
      <c r="I681" s="1"/>
      <c r="J681" s="1"/>
    </row>
    <row r="682" spans="1:10" ht="16.5">
      <c r="A682" s="1"/>
      <c r="B682" s="1"/>
      <c r="C682" s="1"/>
      <c r="D682" s="1"/>
      <c r="E682" s="1"/>
      <c r="F682" s="1"/>
      <c r="G682" s="1"/>
      <c r="H682" s="1"/>
      <c r="I682" s="1"/>
      <c r="J682" s="1"/>
    </row>
    <row r="683" spans="1:10" ht="16.5">
      <c r="A683" s="1"/>
      <c r="B683" s="1"/>
      <c r="C683" s="1"/>
      <c r="D683" s="1"/>
      <c r="E683" s="1"/>
      <c r="F683" s="1"/>
      <c r="G683" s="1"/>
      <c r="H683" s="1"/>
      <c r="I683" s="1"/>
      <c r="J683" s="1"/>
    </row>
    <row r="684" spans="1:10" ht="16.5">
      <c r="A684" s="1"/>
      <c r="B684" s="1"/>
      <c r="C684" s="1"/>
      <c r="D684" s="1"/>
      <c r="E684" s="1"/>
      <c r="F684" s="1"/>
      <c r="G684" s="1"/>
      <c r="H684" s="1"/>
      <c r="I684" s="1"/>
      <c r="J684" s="1"/>
    </row>
    <row r="685" spans="1:10" ht="16.5">
      <c r="A685" s="1"/>
      <c r="B685" s="1"/>
      <c r="C685" s="1"/>
      <c r="D685" s="1"/>
      <c r="E685" s="1"/>
      <c r="F685" s="1"/>
      <c r="G685" s="1"/>
      <c r="H685" s="1"/>
      <c r="I685" s="1"/>
      <c r="J685" s="1"/>
    </row>
    <row r="686" spans="1:10" ht="16.5">
      <c r="A686" s="1"/>
      <c r="B686" s="1"/>
      <c r="C686" s="1"/>
      <c r="D686" s="1"/>
      <c r="E686" s="1"/>
      <c r="F686" s="1"/>
      <c r="G686" s="1"/>
      <c r="H686" s="1"/>
      <c r="I686" s="1"/>
      <c r="J686" s="1"/>
    </row>
    <row r="687" spans="1:10" ht="16.5">
      <c r="A687" s="1"/>
      <c r="B687" s="1"/>
      <c r="C687" s="1"/>
      <c r="D687" s="1"/>
      <c r="E687" s="1"/>
      <c r="F687" s="1"/>
      <c r="G687" s="1"/>
      <c r="H687" s="1"/>
      <c r="I687" s="1"/>
      <c r="J687" s="1"/>
    </row>
    <row r="688" spans="1:10" ht="16.5">
      <c r="A688" s="1"/>
      <c r="B688" s="1"/>
      <c r="C688" s="1"/>
      <c r="D688" s="1"/>
      <c r="E688" s="1"/>
      <c r="F688" s="1"/>
      <c r="G688" s="1"/>
      <c r="H688" s="1"/>
      <c r="I688" s="1"/>
      <c r="J688" s="1"/>
    </row>
    <row r="689" spans="1:10" ht="16.5">
      <c r="A689" s="1"/>
      <c r="B689" s="1"/>
      <c r="C689" s="1"/>
      <c r="D689" s="1"/>
      <c r="E689" s="1"/>
      <c r="F689" s="1"/>
      <c r="G689" s="1"/>
      <c r="H689" s="1"/>
      <c r="I689" s="1"/>
      <c r="J689" s="1"/>
    </row>
    <row r="690" spans="1:10" ht="16.5">
      <c r="A690" s="1"/>
      <c r="B690" s="1"/>
      <c r="C690" s="1"/>
      <c r="D690" s="1"/>
      <c r="E690" s="1"/>
      <c r="F690" s="1"/>
      <c r="G690" s="1"/>
      <c r="H690" s="1"/>
      <c r="I690" s="1"/>
      <c r="J690" s="1"/>
    </row>
    <row r="691" spans="1:10" ht="16.5">
      <c r="B691" s="1"/>
    </row>
  </sheetData>
  <pageMargins left="0.15748031496062992" right="0.19685039370078741" top="0.11811023622047245" bottom="0.59055118110236227" header="0.11811023622047245" footer="0.59055118110236227"/>
  <pageSetup paperSize="5" scale="60" orientation="portrait" horizontalDpi="12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52"/>
  <sheetViews>
    <sheetView topLeftCell="A32" workbookViewId="0">
      <selection activeCell="D49" sqref="D49"/>
    </sheetView>
  </sheetViews>
  <sheetFormatPr defaultRowHeight="15"/>
  <cols>
    <col min="2" max="2" width="44.85546875" customWidth="1"/>
    <col min="3" max="4" width="13.5703125" customWidth="1"/>
  </cols>
  <sheetData>
    <row r="1" spans="1:9" ht="20.100000000000001" customHeight="1">
      <c r="A1" s="2" t="s">
        <v>0</v>
      </c>
      <c r="B1" s="1"/>
      <c r="C1" s="1"/>
      <c r="D1" s="1"/>
      <c r="E1" s="1"/>
      <c r="F1" s="1"/>
      <c r="G1" s="1"/>
      <c r="H1" s="1"/>
      <c r="I1" s="1"/>
    </row>
    <row r="2" spans="1:9" ht="20.100000000000001" customHeight="1">
      <c r="A2" s="2" t="s">
        <v>1</v>
      </c>
      <c r="B2" s="1"/>
      <c r="C2" s="1"/>
      <c r="D2" s="1"/>
      <c r="E2" s="1"/>
      <c r="F2" s="1"/>
      <c r="G2" s="1"/>
      <c r="H2" s="1"/>
      <c r="I2" s="1"/>
    </row>
    <row r="3" spans="1:9" ht="20.100000000000001" customHeight="1">
      <c r="A3" s="3" t="s">
        <v>26</v>
      </c>
      <c r="B3" s="1"/>
      <c r="C3" s="1"/>
      <c r="D3" s="1"/>
      <c r="E3" s="1"/>
      <c r="F3" s="1"/>
      <c r="G3" s="1"/>
      <c r="H3" s="1"/>
      <c r="I3" s="1"/>
    </row>
    <row r="4" spans="1:9" ht="20.100000000000001" customHeight="1">
      <c r="A4" s="4"/>
      <c r="B4" s="4"/>
      <c r="C4" s="4"/>
      <c r="D4" s="4"/>
      <c r="E4" s="1"/>
      <c r="F4" s="1"/>
      <c r="G4" s="1"/>
      <c r="H4" s="1"/>
      <c r="I4" s="1"/>
    </row>
    <row r="5" spans="1:9" ht="20.100000000000001" customHeight="1">
      <c r="A5" s="8" t="s">
        <v>2</v>
      </c>
      <c r="B5" s="8" t="s">
        <v>13</v>
      </c>
      <c r="C5" s="8" t="s">
        <v>27</v>
      </c>
      <c r="D5" s="8" t="s">
        <v>9</v>
      </c>
      <c r="E5" s="1"/>
      <c r="F5" s="1"/>
      <c r="G5" s="1"/>
      <c r="H5" s="1"/>
      <c r="I5" s="1"/>
    </row>
    <row r="6" spans="1:9" ht="20.100000000000001" customHeight="1">
      <c r="A6" s="59">
        <v>1</v>
      </c>
      <c r="B6" s="58" t="s">
        <v>46</v>
      </c>
      <c r="C6" s="59" t="s">
        <v>243</v>
      </c>
      <c r="D6" s="59">
        <v>1</v>
      </c>
      <c r="E6" s="1"/>
      <c r="F6" s="1"/>
      <c r="G6" s="1"/>
      <c r="H6" s="1"/>
      <c r="I6" s="1"/>
    </row>
    <row r="7" spans="1:9" ht="20.100000000000001" customHeight="1">
      <c r="A7" s="59">
        <f t="shared" ref="A7:A11" si="0">+A6+1</f>
        <v>2</v>
      </c>
      <c r="B7" s="46" t="s">
        <v>46</v>
      </c>
      <c r="C7" s="45" t="s">
        <v>217</v>
      </c>
      <c r="D7" s="59">
        <v>1</v>
      </c>
      <c r="E7" s="1"/>
      <c r="F7" s="1"/>
      <c r="G7" s="1"/>
      <c r="H7" s="1"/>
      <c r="I7" s="1"/>
    </row>
    <row r="8" spans="1:9" ht="20.100000000000001" customHeight="1">
      <c r="A8" s="59">
        <f t="shared" si="0"/>
        <v>3</v>
      </c>
      <c r="B8" s="46" t="s">
        <v>46</v>
      </c>
      <c r="C8" s="45" t="s">
        <v>218</v>
      </c>
      <c r="D8" s="59">
        <v>1</v>
      </c>
      <c r="E8" s="1"/>
      <c r="F8" s="1"/>
      <c r="G8" s="1"/>
      <c r="H8" s="1"/>
      <c r="I8" s="1"/>
    </row>
    <row r="9" spans="1:9" ht="20.100000000000001" customHeight="1">
      <c r="A9" s="59">
        <f t="shared" si="0"/>
        <v>4</v>
      </c>
      <c r="B9" s="58" t="s">
        <v>46</v>
      </c>
      <c r="C9" s="59" t="s">
        <v>219</v>
      </c>
      <c r="D9" s="59">
        <v>1</v>
      </c>
      <c r="E9" s="1"/>
      <c r="F9" s="1"/>
      <c r="G9" s="1"/>
      <c r="H9" s="1"/>
      <c r="I9" s="1"/>
    </row>
    <row r="10" spans="1:9" ht="20.100000000000001" customHeight="1">
      <c r="A10" s="59">
        <f t="shared" si="0"/>
        <v>5</v>
      </c>
      <c r="B10" s="58" t="s">
        <v>46</v>
      </c>
      <c r="C10" s="59" t="s">
        <v>220</v>
      </c>
      <c r="D10" s="59">
        <v>1</v>
      </c>
      <c r="E10" s="1"/>
      <c r="F10" s="1"/>
      <c r="G10" s="1"/>
      <c r="H10" s="1"/>
      <c r="I10" s="1"/>
    </row>
    <row r="11" spans="1:9" ht="20.100000000000001" customHeight="1">
      <c r="A11" s="59">
        <f t="shared" si="0"/>
        <v>6</v>
      </c>
      <c r="B11" s="58" t="s">
        <v>46</v>
      </c>
      <c r="C11" s="45" t="s">
        <v>256</v>
      </c>
      <c r="D11" s="59">
        <v>1</v>
      </c>
      <c r="E11" s="1"/>
      <c r="F11" s="1"/>
      <c r="G11" s="1"/>
      <c r="H11" s="1"/>
      <c r="I11" s="1"/>
    </row>
    <row r="12" spans="1:9" ht="20.100000000000001" customHeight="1">
      <c r="A12" s="59">
        <f t="shared" ref="A12:A18" si="1">+A11+1</f>
        <v>7</v>
      </c>
      <c r="B12" s="58" t="s">
        <v>485</v>
      </c>
      <c r="C12" s="45" t="s">
        <v>486</v>
      </c>
      <c r="D12" s="59">
        <v>1</v>
      </c>
      <c r="E12" s="1"/>
      <c r="F12" s="1"/>
      <c r="G12" s="1"/>
      <c r="H12" s="1"/>
      <c r="I12" s="1"/>
    </row>
    <row r="13" spans="1:9" ht="20.100000000000001" customHeight="1">
      <c r="A13" s="59">
        <f t="shared" si="1"/>
        <v>8</v>
      </c>
      <c r="B13" s="58" t="s">
        <v>25</v>
      </c>
      <c r="C13" s="45" t="s">
        <v>32</v>
      </c>
      <c r="D13" s="59">
        <v>1</v>
      </c>
      <c r="E13" s="1"/>
      <c r="F13" s="1"/>
      <c r="G13" s="1"/>
      <c r="H13" s="1"/>
      <c r="I13" s="1"/>
    </row>
    <row r="14" spans="1:9" ht="20.100000000000001" customHeight="1">
      <c r="A14" s="59">
        <f t="shared" si="1"/>
        <v>9</v>
      </c>
      <c r="B14" s="58" t="s">
        <v>172</v>
      </c>
      <c r="C14" s="45" t="s">
        <v>495</v>
      </c>
      <c r="D14" s="59">
        <v>1</v>
      </c>
      <c r="E14" s="1"/>
      <c r="F14" s="1"/>
      <c r="G14" s="1"/>
      <c r="H14" s="1"/>
      <c r="I14" s="1"/>
    </row>
    <row r="15" spans="1:9" ht="20.100000000000001" customHeight="1">
      <c r="A15" s="59">
        <f t="shared" si="1"/>
        <v>10</v>
      </c>
      <c r="B15" s="58" t="s">
        <v>308</v>
      </c>
      <c r="C15" s="45" t="s">
        <v>499</v>
      </c>
      <c r="D15" s="59">
        <v>1</v>
      </c>
      <c r="E15" s="1"/>
      <c r="F15" s="1"/>
      <c r="G15" s="1"/>
      <c r="H15" s="1"/>
      <c r="I15" s="1"/>
    </row>
    <row r="16" spans="1:9" ht="20.100000000000001" customHeight="1">
      <c r="A16" s="59">
        <f t="shared" si="1"/>
        <v>11</v>
      </c>
      <c r="B16" s="58" t="s">
        <v>435</v>
      </c>
      <c r="C16" s="45" t="s">
        <v>501</v>
      </c>
      <c r="D16" s="59">
        <v>1</v>
      </c>
      <c r="E16" s="1"/>
      <c r="F16" s="1"/>
      <c r="G16" s="1"/>
      <c r="H16" s="1"/>
      <c r="I16" s="1"/>
    </row>
    <row r="17" spans="1:9" ht="20.100000000000001" customHeight="1">
      <c r="A17" s="59">
        <f t="shared" si="1"/>
        <v>12</v>
      </c>
      <c r="B17" s="58" t="s">
        <v>506</v>
      </c>
      <c r="C17" s="45" t="s">
        <v>507</v>
      </c>
      <c r="D17" s="59">
        <v>1</v>
      </c>
      <c r="E17" s="1"/>
      <c r="F17" s="1"/>
      <c r="G17" s="1"/>
      <c r="H17" s="1"/>
      <c r="I17" s="1"/>
    </row>
    <row r="18" spans="1:9" ht="20.100000000000001" customHeight="1">
      <c r="A18" s="59">
        <f t="shared" si="1"/>
        <v>13</v>
      </c>
      <c r="B18" s="58" t="s">
        <v>508</v>
      </c>
      <c r="C18" s="45" t="s">
        <v>509</v>
      </c>
      <c r="D18" s="59">
        <v>1</v>
      </c>
      <c r="E18" s="1"/>
      <c r="F18" s="1"/>
      <c r="G18" s="1"/>
      <c r="H18" s="1"/>
      <c r="I18" s="1"/>
    </row>
    <row r="19" spans="1:9" ht="20.100000000000001" customHeight="1">
      <c r="A19" s="59">
        <f>+A18+1</f>
        <v>14</v>
      </c>
      <c r="B19" s="58" t="s">
        <v>510</v>
      </c>
      <c r="C19" s="59" t="s">
        <v>511</v>
      </c>
      <c r="D19" s="59">
        <v>1</v>
      </c>
      <c r="E19" s="1"/>
      <c r="F19" s="1"/>
      <c r="G19" s="1"/>
      <c r="H19" s="1"/>
      <c r="I19" s="1"/>
    </row>
    <row r="20" spans="1:9" ht="20.100000000000001" customHeight="1">
      <c r="A20" s="59">
        <f t="shared" ref="A20:A23" si="2">+A19+1</f>
        <v>15</v>
      </c>
      <c r="B20" s="58" t="s">
        <v>221</v>
      </c>
      <c r="C20" s="59" t="s">
        <v>303</v>
      </c>
      <c r="D20" s="59">
        <v>1</v>
      </c>
      <c r="E20" s="1"/>
      <c r="F20" s="1"/>
      <c r="G20" s="1"/>
      <c r="H20" s="1"/>
      <c r="I20" s="1"/>
    </row>
    <row r="21" spans="1:9" ht="20.100000000000001" customHeight="1">
      <c r="A21" s="59">
        <f t="shared" si="2"/>
        <v>16</v>
      </c>
      <c r="B21" s="58" t="s">
        <v>523</v>
      </c>
      <c r="C21" s="59" t="s">
        <v>524</v>
      </c>
      <c r="D21" s="59">
        <v>1</v>
      </c>
      <c r="E21" s="1"/>
      <c r="F21" s="1"/>
      <c r="G21" s="1"/>
      <c r="H21" s="1"/>
      <c r="I21" s="1"/>
    </row>
    <row r="22" spans="1:9" ht="20.100000000000001" customHeight="1">
      <c r="A22" s="59">
        <f t="shared" si="2"/>
        <v>17</v>
      </c>
      <c r="B22" s="58" t="s">
        <v>537</v>
      </c>
      <c r="C22" s="59" t="s">
        <v>307</v>
      </c>
      <c r="D22" s="59">
        <v>1</v>
      </c>
      <c r="E22" s="1"/>
      <c r="F22" s="1"/>
      <c r="G22" s="1"/>
      <c r="H22" s="1"/>
      <c r="I22" s="1"/>
    </row>
    <row r="23" spans="1:9" ht="20.100000000000001" customHeight="1">
      <c r="A23" s="59">
        <f t="shared" si="2"/>
        <v>18</v>
      </c>
      <c r="B23" s="58" t="s">
        <v>46</v>
      </c>
      <c r="C23" s="59" t="s">
        <v>175</v>
      </c>
      <c r="D23" s="59">
        <v>1</v>
      </c>
      <c r="E23" s="1"/>
      <c r="F23" s="1"/>
      <c r="G23" s="1"/>
      <c r="H23" s="1"/>
      <c r="I23" s="1"/>
    </row>
    <row r="24" spans="1:9" ht="20.100000000000001" customHeight="1">
      <c r="A24" s="59">
        <f t="shared" ref="A24:A30" si="3">+A23+1</f>
        <v>19</v>
      </c>
      <c r="B24" s="58" t="s">
        <v>46</v>
      </c>
      <c r="C24" s="59" t="s">
        <v>201</v>
      </c>
      <c r="D24" s="59">
        <v>1</v>
      </c>
      <c r="E24" s="1"/>
      <c r="F24" s="1"/>
      <c r="G24" s="1"/>
      <c r="H24" s="1"/>
      <c r="I24" s="1"/>
    </row>
    <row r="25" spans="1:9" ht="20.100000000000001" customHeight="1">
      <c r="A25" s="59">
        <f t="shared" si="3"/>
        <v>20</v>
      </c>
      <c r="B25" s="58" t="s">
        <v>355</v>
      </c>
      <c r="C25" s="59" t="s">
        <v>549</v>
      </c>
      <c r="D25" s="59">
        <v>1</v>
      </c>
      <c r="E25" s="1"/>
      <c r="F25" s="1"/>
      <c r="G25" s="1"/>
      <c r="H25" s="1"/>
      <c r="I25" s="1"/>
    </row>
    <row r="26" spans="1:9" ht="20.100000000000001" customHeight="1">
      <c r="A26" s="59">
        <f t="shared" si="3"/>
        <v>21</v>
      </c>
      <c r="B26" s="58" t="s">
        <v>355</v>
      </c>
      <c r="C26" s="59" t="s">
        <v>560</v>
      </c>
      <c r="D26" s="59">
        <v>1</v>
      </c>
      <c r="E26" s="1"/>
      <c r="F26" s="1"/>
      <c r="G26" s="1"/>
      <c r="H26" s="1"/>
      <c r="I26" s="1"/>
    </row>
    <row r="27" spans="1:9" ht="20.100000000000001" customHeight="1">
      <c r="A27" s="59">
        <f t="shared" si="3"/>
        <v>22</v>
      </c>
      <c r="B27" s="58" t="s">
        <v>557</v>
      </c>
      <c r="C27" s="59" t="s">
        <v>558</v>
      </c>
      <c r="D27" s="59">
        <v>1</v>
      </c>
      <c r="E27" s="1"/>
      <c r="F27" s="1"/>
      <c r="G27" s="1"/>
      <c r="H27" s="1"/>
      <c r="I27" s="1"/>
    </row>
    <row r="28" spans="1:9" ht="20.100000000000001" customHeight="1">
      <c r="A28" s="59">
        <f t="shared" si="3"/>
        <v>23</v>
      </c>
      <c r="B28" s="58" t="s">
        <v>181</v>
      </c>
      <c r="C28" s="59" t="s">
        <v>556</v>
      </c>
      <c r="D28" s="59">
        <v>1</v>
      </c>
      <c r="E28" s="1"/>
      <c r="F28" s="1"/>
      <c r="G28" s="1"/>
      <c r="H28" s="1"/>
      <c r="I28" s="1"/>
    </row>
    <row r="29" spans="1:9" ht="20.100000000000001" customHeight="1">
      <c r="A29" s="59">
        <f t="shared" si="3"/>
        <v>24</v>
      </c>
      <c r="B29" s="58" t="s">
        <v>263</v>
      </c>
      <c r="C29" s="59" t="s">
        <v>553</v>
      </c>
      <c r="D29" s="59">
        <v>1</v>
      </c>
      <c r="E29" s="1"/>
      <c r="F29" s="1"/>
      <c r="G29" s="1"/>
      <c r="H29" s="1"/>
      <c r="I29" s="1"/>
    </row>
    <row r="30" spans="1:9" ht="20.100000000000001" customHeight="1">
      <c r="A30" s="59">
        <f t="shared" si="3"/>
        <v>25</v>
      </c>
      <c r="B30" s="58" t="s">
        <v>46</v>
      </c>
      <c r="C30" s="59" t="s">
        <v>266</v>
      </c>
      <c r="D30" s="59">
        <v>1</v>
      </c>
      <c r="E30" s="1"/>
      <c r="F30" s="1"/>
      <c r="G30" s="1"/>
      <c r="H30" s="1"/>
      <c r="I30" s="1"/>
    </row>
    <row r="31" spans="1:9" ht="20.100000000000001" customHeight="1">
      <c r="A31" s="59">
        <f t="shared" ref="A31:A32" si="4">+A30+1</f>
        <v>26</v>
      </c>
      <c r="B31" s="58" t="s">
        <v>54</v>
      </c>
      <c r="C31" s="59" t="s">
        <v>567</v>
      </c>
      <c r="D31" s="59">
        <v>1</v>
      </c>
      <c r="E31" s="1"/>
      <c r="F31" s="1"/>
      <c r="G31" s="1"/>
      <c r="H31" s="1"/>
      <c r="I31" s="1"/>
    </row>
    <row r="32" spans="1:9" ht="20.100000000000001" customHeight="1">
      <c r="A32" s="59">
        <f t="shared" si="4"/>
        <v>27</v>
      </c>
      <c r="B32" s="58" t="s">
        <v>435</v>
      </c>
      <c r="C32" s="59" t="s">
        <v>575</v>
      </c>
      <c r="D32" s="59">
        <v>1</v>
      </c>
      <c r="E32" s="1"/>
      <c r="F32" s="1"/>
      <c r="G32" s="1"/>
      <c r="H32" s="1"/>
      <c r="I32" s="1"/>
    </row>
    <row r="33" spans="1:9" ht="20.100000000000001" customHeight="1">
      <c r="A33" s="59">
        <f t="shared" ref="A33:A48" si="5">+A32+1</f>
        <v>28</v>
      </c>
      <c r="B33" s="58" t="s">
        <v>435</v>
      </c>
      <c r="C33" s="59" t="s">
        <v>578</v>
      </c>
      <c r="D33" s="59">
        <v>1</v>
      </c>
      <c r="E33" s="1"/>
      <c r="F33" s="1"/>
      <c r="G33" s="1"/>
      <c r="H33" s="1"/>
      <c r="I33" s="1"/>
    </row>
    <row r="34" spans="1:9" ht="20.100000000000001" customHeight="1">
      <c r="A34" s="59">
        <f t="shared" si="5"/>
        <v>29</v>
      </c>
      <c r="B34" s="58" t="s">
        <v>46</v>
      </c>
      <c r="C34" s="59" t="s">
        <v>271</v>
      </c>
      <c r="D34" s="59">
        <v>1</v>
      </c>
      <c r="E34" s="1"/>
      <c r="F34" s="1"/>
      <c r="G34" s="1"/>
      <c r="H34" s="1"/>
      <c r="I34" s="1"/>
    </row>
    <row r="35" spans="1:9" ht="20.100000000000001" customHeight="1">
      <c r="A35" s="59">
        <f t="shared" si="5"/>
        <v>30</v>
      </c>
      <c r="B35" s="58" t="s">
        <v>46</v>
      </c>
      <c r="C35" s="59" t="s">
        <v>270</v>
      </c>
      <c r="D35" s="59">
        <v>1</v>
      </c>
      <c r="E35" s="1"/>
      <c r="F35" s="1"/>
      <c r="G35" s="1"/>
      <c r="H35" s="1"/>
      <c r="I35" s="1"/>
    </row>
    <row r="36" spans="1:9" ht="20.100000000000001" customHeight="1">
      <c r="A36" s="59">
        <f t="shared" si="5"/>
        <v>31</v>
      </c>
      <c r="B36" s="58" t="s">
        <v>580</v>
      </c>
      <c r="C36" s="59" t="s">
        <v>581</v>
      </c>
      <c r="D36" s="59">
        <v>7</v>
      </c>
      <c r="E36" s="1"/>
      <c r="F36" s="1"/>
      <c r="G36" s="1"/>
      <c r="H36" s="1"/>
      <c r="I36" s="1"/>
    </row>
    <row r="37" spans="1:9" ht="20.100000000000001" customHeight="1">
      <c r="A37" s="59">
        <f t="shared" si="5"/>
        <v>32</v>
      </c>
      <c r="B37" s="58" t="s">
        <v>39</v>
      </c>
      <c r="C37" s="59" t="s">
        <v>377</v>
      </c>
      <c r="D37" s="59">
        <v>1</v>
      </c>
      <c r="E37" s="1"/>
      <c r="F37" s="1"/>
      <c r="G37" s="1"/>
      <c r="H37" s="1"/>
      <c r="I37" s="1"/>
    </row>
    <row r="38" spans="1:9" ht="20.100000000000001" customHeight="1">
      <c r="A38" s="59">
        <f t="shared" si="5"/>
        <v>33</v>
      </c>
      <c r="B38" s="58" t="s">
        <v>582</v>
      </c>
      <c r="C38" s="59" t="s">
        <v>583</v>
      </c>
      <c r="D38" s="59">
        <v>1</v>
      </c>
      <c r="E38" s="1"/>
      <c r="F38" s="1"/>
      <c r="G38" s="1"/>
      <c r="H38" s="1"/>
      <c r="I38" s="1"/>
    </row>
    <row r="39" spans="1:9" ht="20.100000000000001" customHeight="1">
      <c r="A39" s="59">
        <f t="shared" si="5"/>
        <v>34</v>
      </c>
      <c r="B39" s="58" t="s">
        <v>599</v>
      </c>
      <c r="C39" s="59" t="s">
        <v>556</v>
      </c>
      <c r="D39" s="59">
        <v>1</v>
      </c>
      <c r="E39" s="1"/>
      <c r="F39" s="1"/>
      <c r="G39" s="1"/>
      <c r="H39" s="1"/>
      <c r="I39" s="1"/>
    </row>
    <row r="40" spans="1:9" ht="20.100000000000001" customHeight="1">
      <c r="A40" s="59">
        <f t="shared" si="5"/>
        <v>35</v>
      </c>
      <c r="B40" s="58" t="s">
        <v>606</v>
      </c>
      <c r="C40" s="59" t="s">
        <v>607</v>
      </c>
      <c r="D40" s="59">
        <v>1</v>
      </c>
      <c r="E40" s="1"/>
      <c r="F40" s="1"/>
      <c r="G40" s="1"/>
      <c r="H40" s="1"/>
      <c r="I40" s="1"/>
    </row>
    <row r="41" spans="1:9" ht="20.100000000000001" customHeight="1">
      <c r="A41" s="59">
        <f t="shared" ref="A41:A46" si="6">+A40+1</f>
        <v>36</v>
      </c>
      <c r="B41" s="58" t="s">
        <v>30</v>
      </c>
      <c r="C41" s="59" t="s">
        <v>631</v>
      </c>
      <c r="D41" s="59">
        <v>1</v>
      </c>
      <c r="E41" s="1"/>
      <c r="F41" s="1"/>
      <c r="G41" s="1"/>
      <c r="H41" s="1"/>
      <c r="I41" s="1"/>
    </row>
    <row r="42" spans="1:9" ht="20.100000000000001" customHeight="1">
      <c r="A42" s="59">
        <f t="shared" si="6"/>
        <v>37</v>
      </c>
      <c r="B42" s="58" t="s">
        <v>435</v>
      </c>
      <c r="C42" s="59" t="s">
        <v>634</v>
      </c>
      <c r="D42" s="59">
        <v>1</v>
      </c>
      <c r="E42" s="1"/>
      <c r="F42" s="1"/>
      <c r="G42" s="1"/>
      <c r="H42" s="1"/>
      <c r="I42" s="1"/>
    </row>
    <row r="43" spans="1:9" ht="20.100000000000001" customHeight="1">
      <c r="A43" s="59">
        <f t="shared" si="6"/>
        <v>38</v>
      </c>
      <c r="B43" s="58" t="s">
        <v>435</v>
      </c>
      <c r="C43" s="59" t="s">
        <v>637</v>
      </c>
      <c r="D43" s="59">
        <v>1</v>
      </c>
      <c r="E43" s="1"/>
      <c r="F43" s="1"/>
      <c r="G43" s="1"/>
      <c r="H43" s="1"/>
      <c r="I43" s="1"/>
    </row>
    <row r="44" spans="1:9" ht="20.100000000000001" customHeight="1">
      <c r="A44" s="59">
        <f t="shared" si="6"/>
        <v>39</v>
      </c>
      <c r="B44" s="58" t="s">
        <v>435</v>
      </c>
      <c r="C44" s="59" t="s">
        <v>640</v>
      </c>
      <c r="D44" s="59">
        <v>1</v>
      </c>
      <c r="E44" s="1"/>
      <c r="F44" s="1"/>
      <c r="G44" s="1"/>
      <c r="H44" s="1"/>
      <c r="I44" s="1"/>
    </row>
    <row r="45" spans="1:9" ht="20.100000000000001" customHeight="1">
      <c r="A45" s="59">
        <f t="shared" si="6"/>
        <v>40</v>
      </c>
      <c r="B45" s="58" t="s">
        <v>39</v>
      </c>
      <c r="C45" s="59" t="s">
        <v>321</v>
      </c>
      <c r="D45" s="59">
        <v>1</v>
      </c>
      <c r="E45" s="1"/>
      <c r="F45" s="1"/>
      <c r="G45" s="1"/>
      <c r="H45" s="1"/>
      <c r="I45" s="1"/>
    </row>
    <row r="46" spans="1:9" ht="20.100000000000001" customHeight="1">
      <c r="A46" s="59">
        <f t="shared" si="6"/>
        <v>41</v>
      </c>
      <c r="B46" s="58" t="s">
        <v>648</v>
      </c>
      <c r="C46" s="59" t="s">
        <v>429</v>
      </c>
      <c r="D46" s="59">
        <v>1</v>
      </c>
      <c r="E46" s="1"/>
      <c r="F46" s="1"/>
      <c r="G46" s="1"/>
      <c r="H46" s="1"/>
      <c r="I46" s="1"/>
    </row>
    <row r="47" spans="1:9" ht="20.100000000000001" customHeight="1">
      <c r="A47" s="59">
        <f t="shared" si="5"/>
        <v>42</v>
      </c>
      <c r="B47" s="58" t="s">
        <v>46</v>
      </c>
      <c r="C47" s="59" t="s">
        <v>242</v>
      </c>
      <c r="D47" s="59"/>
      <c r="E47" s="1"/>
      <c r="F47" s="1"/>
      <c r="G47" s="1"/>
      <c r="H47" s="1"/>
      <c r="I47" s="1"/>
    </row>
    <row r="48" spans="1:9" ht="20.100000000000001" customHeight="1">
      <c r="A48" s="59">
        <f t="shared" si="5"/>
        <v>43</v>
      </c>
      <c r="B48" s="58" t="s">
        <v>46</v>
      </c>
      <c r="C48" s="59" t="s">
        <v>295</v>
      </c>
      <c r="D48" s="59"/>
      <c r="E48" s="1"/>
      <c r="F48" s="1"/>
      <c r="G48" s="1"/>
      <c r="H48" s="1"/>
      <c r="I48" s="1"/>
    </row>
    <row r="49" spans="1:9" ht="20.100000000000001" customHeight="1">
      <c r="A49" s="60"/>
      <c r="B49" s="6"/>
      <c r="C49" s="60"/>
      <c r="D49" s="60"/>
      <c r="E49" s="1"/>
      <c r="F49" s="1"/>
      <c r="G49" s="1"/>
      <c r="H49" s="1"/>
      <c r="I49" s="1"/>
    </row>
    <row r="50" spans="1:9" ht="20.100000000000001" customHeight="1" thickBot="1">
      <c r="A50" s="118" t="s">
        <v>28</v>
      </c>
      <c r="B50" s="119"/>
      <c r="C50" s="120"/>
      <c r="D50" s="61">
        <f>SUM(D6:D49)</f>
        <v>47</v>
      </c>
      <c r="E50" s="1"/>
      <c r="F50" s="1"/>
      <c r="G50" s="1"/>
      <c r="H50" s="1"/>
      <c r="I50" s="1"/>
    </row>
    <row r="51" spans="1:9" ht="20.100000000000001" customHeight="1" thickTop="1">
      <c r="A51" s="57"/>
      <c r="B51" s="1"/>
      <c r="C51" s="57"/>
      <c r="D51" s="57"/>
      <c r="E51" s="1"/>
      <c r="F51" s="1"/>
      <c r="G51" s="1"/>
      <c r="H51" s="1"/>
      <c r="I51" s="1"/>
    </row>
    <row r="52" spans="1:9" ht="20.100000000000001" customHeight="1">
      <c r="A52" s="1"/>
      <c r="B52" s="1"/>
      <c r="C52" s="57"/>
      <c r="D52" s="57">
        <f>50-D50</f>
        <v>3</v>
      </c>
      <c r="E52" s="1"/>
      <c r="F52" s="1"/>
      <c r="G52" s="1"/>
      <c r="H52" s="1"/>
      <c r="I52" s="1"/>
    </row>
    <row r="53" spans="1:9" ht="20.100000000000001" customHeight="1">
      <c r="A53" s="1"/>
      <c r="B53" s="1"/>
      <c r="C53" s="57"/>
      <c r="D53" s="57"/>
      <c r="E53" s="1"/>
      <c r="F53" s="1"/>
      <c r="G53" s="1"/>
      <c r="H53" s="1"/>
      <c r="I53" s="1"/>
    </row>
    <row r="54" spans="1:9" ht="20.100000000000001" customHeight="1">
      <c r="A54" s="1"/>
      <c r="B54" s="1"/>
      <c r="C54" s="57"/>
      <c r="D54" s="57"/>
      <c r="E54" s="1"/>
      <c r="F54" s="1"/>
      <c r="G54" s="1"/>
      <c r="H54" s="1"/>
      <c r="I54" s="1"/>
    </row>
    <row r="55" spans="1:9" ht="20.100000000000001" customHeight="1">
      <c r="A55" s="1"/>
      <c r="B55" s="1"/>
      <c r="C55" s="57"/>
      <c r="D55" s="57"/>
      <c r="E55" s="1"/>
      <c r="F55" s="1"/>
      <c r="G55" s="1"/>
      <c r="H55" s="1"/>
      <c r="I55" s="1"/>
    </row>
    <row r="56" spans="1:9" ht="20.100000000000001" customHeight="1">
      <c r="A56" s="1"/>
      <c r="B56" s="1"/>
      <c r="C56" s="57"/>
      <c r="D56" s="57"/>
      <c r="E56" s="1"/>
      <c r="F56" s="1"/>
      <c r="G56" s="1"/>
      <c r="H56" s="1"/>
      <c r="I56" s="1"/>
    </row>
    <row r="57" spans="1:9" ht="20.100000000000001" customHeight="1">
      <c r="A57" s="1"/>
      <c r="B57" s="1"/>
      <c r="C57" s="57"/>
      <c r="D57" s="57"/>
      <c r="E57" s="1"/>
      <c r="F57" s="1"/>
      <c r="G57" s="1"/>
      <c r="H57" s="1"/>
      <c r="I57" s="1"/>
    </row>
    <row r="58" spans="1:9" ht="20.100000000000001" customHeight="1">
      <c r="A58" s="1"/>
      <c r="B58" s="1"/>
      <c r="C58" s="57"/>
      <c r="D58" s="57"/>
      <c r="E58" s="1"/>
      <c r="F58" s="1"/>
      <c r="G58" s="1"/>
      <c r="H58" s="1"/>
      <c r="I58" s="1"/>
    </row>
    <row r="59" spans="1:9" ht="20.100000000000001" customHeight="1">
      <c r="A59" s="1"/>
      <c r="B59" s="1"/>
      <c r="C59" s="57"/>
      <c r="D59" s="57"/>
      <c r="E59" s="1"/>
      <c r="F59" s="1"/>
      <c r="G59" s="1"/>
      <c r="H59" s="1"/>
      <c r="I59" s="1"/>
    </row>
    <row r="60" spans="1:9" ht="20.100000000000001" customHeight="1">
      <c r="A60" s="1"/>
      <c r="B60" s="1"/>
      <c r="C60" s="57"/>
      <c r="D60" s="57"/>
      <c r="E60" s="1"/>
      <c r="F60" s="1"/>
      <c r="G60" s="1"/>
      <c r="H60" s="1"/>
      <c r="I60" s="1"/>
    </row>
    <row r="61" spans="1:9" ht="20.100000000000001" customHeight="1">
      <c r="A61" s="1"/>
      <c r="B61" s="1" t="s">
        <v>29</v>
      </c>
      <c r="C61" s="57"/>
      <c r="D61" s="57"/>
      <c r="E61" s="1"/>
      <c r="F61" s="1"/>
      <c r="G61" s="1"/>
      <c r="H61" s="1"/>
      <c r="I61" s="1"/>
    </row>
    <row r="62" spans="1:9" ht="20.100000000000001" customHeight="1">
      <c r="A62" s="1"/>
      <c r="B62" s="1"/>
      <c r="C62" s="57"/>
      <c r="D62" s="57"/>
      <c r="E62" s="1"/>
      <c r="F62" s="1"/>
      <c r="G62" s="1"/>
      <c r="H62" s="1"/>
      <c r="I62" s="1"/>
    </row>
    <row r="63" spans="1:9" ht="20.100000000000001" customHeight="1">
      <c r="A63" s="1"/>
      <c r="B63" s="1"/>
      <c r="C63" s="57"/>
      <c r="D63" s="57"/>
      <c r="E63" s="1"/>
      <c r="F63" s="1"/>
      <c r="G63" s="1"/>
      <c r="H63" s="1"/>
      <c r="I63" s="1"/>
    </row>
    <row r="64" spans="1:9" ht="20.100000000000001" customHeight="1">
      <c r="A64" s="1"/>
      <c r="B64" s="1"/>
      <c r="C64" s="57"/>
      <c r="D64" s="57">
        <v>0</v>
      </c>
      <c r="E64" s="1"/>
      <c r="F64" s="1"/>
      <c r="G64" s="1"/>
      <c r="H64" s="1"/>
      <c r="I64" s="1"/>
    </row>
    <row r="65" spans="1:9" ht="20.100000000000001" customHeight="1">
      <c r="A65" s="1"/>
      <c r="B65" s="1"/>
      <c r="C65" s="57"/>
      <c r="D65" s="57"/>
      <c r="E65" s="1"/>
      <c r="F65" s="1"/>
      <c r="G65" s="1"/>
      <c r="H65" s="1"/>
      <c r="I65" s="1"/>
    </row>
    <row r="66" spans="1:9" ht="20.100000000000001" customHeight="1">
      <c r="A66" s="1"/>
      <c r="B66" s="1"/>
      <c r="C66" s="57"/>
      <c r="D66" s="57"/>
      <c r="E66" s="1"/>
      <c r="F66" s="1"/>
      <c r="G66" s="1"/>
      <c r="H66" s="1"/>
      <c r="I66" s="1"/>
    </row>
    <row r="67" spans="1:9" ht="20.100000000000001" customHeight="1">
      <c r="A67" s="1"/>
      <c r="B67" s="1"/>
      <c r="C67" s="57"/>
      <c r="D67" s="57"/>
      <c r="E67" s="1"/>
      <c r="F67" s="1"/>
      <c r="G67" s="1"/>
      <c r="H67" s="1"/>
      <c r="I67" s="1"/>
    </row>
    <row r="68" spans="1:9" ht="20.100000000000001" customHeight="1">
      <c r="A68" s="1"/>
      <c r="B68" s="1"/>
      <c r="C68" s="57"/>
      <c r="D68" s="57"/>
      <c r="E68" s="1"/>
      <c r="F68" s="1"/>
      <c r="G68" s="1"/>
      <c r="H68" s="1"/>
      <c r="I68" s="1"/>
    </row>
    <row r="69" spans="1:9" ht="20.100000000000001" customHeight="1">
      <c r="A69" s="1"/>
      <c r="B69" s="1"/>
      <c r="C69" s="57"/>
      <c r="D69" s="57"/>
      <c r="E69" s="1"/>
      <c r="F69" s="1"/>
      <c r="G69" s="1"/>
      <c r="H69" s="1"/>
      <c r="I69" s="1"/>
    </row>
    <row r="70" spans="1:9" ht="20.100000000000001" customHeight="1">
      <c r="A70" s="1"/>
      <c r="B70" s="1"/>
      <c r="C70" s="1"/>
      <c r="D70" s="1"/>
      <c r="E70" s="1"/>
      <c r="F70" s="1"/>
      <c r="G70" s="1"/>
      <c r="H70" s="1"/>
      <c r="I70" s="1"/>
    </row>
    <row r="71" spans="1:9" ht="20.100000000000001" customHeight="1">
      <c r="A71" s="1"/>
      <c r="B71" s="1"/>
      <c r="C71" s="1"/>
      <c r="D71" s="1"/>
      <c r="E71" s="1"/>
      <c r="F71" s="1"/>
      <c r="G71" s="1"/>
      <c r="H71" s="1"/>
      <c r="I71" s="1"/>
    </row>
    <row r="72" spans="1:9" ht="20.100000000000001" customHeight="1">
      <c r="A72" s="1"/>
      <c r="B72" s="1"/>
      <c r="C72" s="1"/>
      <c r="D72" s="1"/>
      <c r="E72" s="1"/>
      <c r="F72" s="1"/>
      <c r="G72" s="1"/>
      <c r="H72" s="1"/>
      <c r="I72" s="1"/>
    </row>
    <row r="73" spans="1:9" ht="20.100000000000001" customHeight="1">
      <c r="A73" s="1"/>
      <c r="B73" s="1"/>
      <c r="C73" s="1"/>
      <c r="D73" s="1"/>
      <c r="E73" s="1"/>
      <c r="F73" s="1"/>
      <c r="G73" s="1"/>
      <c r="H73" s="1"/>
      <c r="I73" s="1"/>
    </row>
    <row r="74" spans="1:9" ht="20.100000000000001" customHeight="1">
      <c r="A74" s="1"/>
      <c r="B74" s="1"/>
      <c r="C74" s="1"/>
      <c r="D74" s="1"/>
      <c r="E74" s="1"/>
      <c r="F74" s="1"/>
      <c r="G74" s="1"/>
      <c r="H74" s="1"/>
      <c r="I74" s="1"/>
    </row>
    <row r="75" spans="1:9" ht="20.100000000000001" customHeight="1">
      <c r="A75" s="1"/>
      <c r="B75" s="1"/>
      <c r="C75" s="1"/>
      <c r="D75" s="1"/>
      <c r="E75" s="1"/>
      <c r="F75" s="1"/>
      <c r="G75" s="1"/>
      <c r="H75" s="1"/>
      <c r="I75" s="1"/>
    </row>
    <row r="76" spans="1:9" ht="20.100000000000001" customHeight="1">
      <c r="A76" s="1"/>
      <c r="B76" s="1"/>
      <c r="C76" s="1"/>
      <c r="D76" s="1"/>
      <c r="E76" s="1"/>
      <c r="F76" s="1"/>
      <c r="G76" s="1"/>
      <c r="H76" s="1"/>
      <c r="I76" s="1"/>
    </row>
    <row r="77" spans="1:9" ht="20.100000000000001" customHeight="1">
      <c r="A77" s="1"/>
      <c r="B77" s="1"/>
      <c r="C77" s="1"/>
      <c r="D77" s="1"/>
      <c r="E77" s="1"/>
      <c r="F77" s="1"/>
      <c r="G77" s="1"/>
      <c r="H77" s="1"/>
      <c r="I77" s="1"/>
    </row>
    <row r="78" spans="1:9" ht="20.100000000000001" customHeight="1">
      <c r="A78" s="1"/>
      <c r="B78" s="1"/>
      <c r="C78" s="1"/>
      <c r="D78" s="1"/>
      <c r="E78" s="1"/>
      <c r="F78" s="1"/>
      <c r="G78" s="1"/>
      <c r="H78" s="1"/>
      <c r="I78" s="1"/>
    </row>
    <row r="79" spans="1:9" ht="20.100000000000001" customHeight="1">
      <c r="A79" s="1"/>
      <c r="B79" s="1"/>
      <c r="C79" s="1"/>
      <c r="D79" s="1"/>
      <c r="E79" s="1"/>
      <c r="F79" s="1"/>
      <c r="G79" s="1"/>
      <c r="H79" s="1"/>
      <c r="I79" s="1"/>
    </row>
    <row r="80" spans="1:9" ht="20.100000000000001" customHeight="1">
      <c r="A80" s="1"/>
      <c r="B80" s="1"/>
      <c r="C80" s="1"/>
      <c r="D80" s="1"/>
      <c r="E80" s="1"/>
      <c r="F80" s="1"/>
      <c r="G80" s="1"/>
      <c r="H80" s="1"/>
      <c r="I80" s="1"/>
    </row>
    <row r="81" spans="1:9" ht="20.100000000000001" customHeight="1">
      <c r="A81" s="1"/>
      <c r="B81" s="1"/>
      <c r="C81" s="1"/>
      <c r="D81" s="1"/>
      <c r="E81" s="1"/>
      <c r="F81" s="1"/>
      <c r="G81" s="1"/>
      <c r="H81" s="1"/>
      <c r="I81" s="1"/>
    </row>
    <row r="82" spans="1:9" ht="20.100000000000001" customHeight="1">
      <c r="A82" s="1"/>
      <c r="B82" s="1"/>
      <c r="C82" s="1"/>
      <c r="D82" s="1"/>
      <c r="E82" s="1"/>
      <c r="F82" s="1"/>
      <c r="G82" s="1"/>
      <c r="H82" s="1"/>
      <c r="I82" s="1"/>
    </row>
    <row r="83" spans="1:9" ht="20.100000000000001" customHeight="1">
      <c r="A83" s="1"/>
      <c r="B83" s="1"/>
      <c r="C83" s="1"/>
      <c r="D83" s="1"/>
      <c r="E83" s="1"/>
      <c r="F83" s="1"/>
      <c r="G83" s="1"/>
      <c r="H83" s="1"/>
      <c r="I83" s="1"/>
    </row>
    <row r="84" spans="1:9" ht="20.100000000000001" customHeight="1">
      <c r="A84" s="1"/>
      <c r="B84" s="1"/>
      <c r="C84" s="1"/>
      <c r="D84" s="1"/>
      <c r="E84" s="1"/>
      <c r="F84" s="1"/>
      <c r="G84" s="1"/>
      <c r="H84" s="1"/>
      <c r="I84" s="1"/>
    </row>
    <row r="85" spans="1:9" ht="20.100000000000001" customHeight="1">
      <c r="A85" s="1"/>
      <c r="B85" s="1"/>
      <c r="C85" s="1"/>
      <c r="D85" s="1"/>
      <c r="E85" s="1"/>
      <c r="F85" s="1"/>
      <c r="G85" s="1"/>
      <c r="H85" s="1"/>
      <c r="I85" s="1"/>
    </row>
    <row r="86" spans="1:9" ht="20.100000000000001" customHeight="1">
      <c r="A86" s="1"/>
      <c r="B86" s="1"/>
      <c r="C86" s="1"/>
      <c r="D86" s="1"/>
      <c r="E86" s="1"/>
      <c r="F86" s="1"/>
      <c r="G86" s="1"/>
      <c r="H86" s="1"/>
      <c r="I86" s="1"/>
    </row>
    <row r="87" spans="1:9" ht="20.100000000000001" customHeight="1">
      <c r="A87" s="1"/>
      <c r="B87" s="1"/>
      <c r="C87" s="1"/>
      <c r="D87" s="1"/>
      <c r="E87" s="1"/>
      <c r="F87" s="1"/>
      <c r="G87" s="1"/>
      <c r="H87" s="1"/>
      <c r="I87" s="1"/>
    </row>
    <row r="88" spans="1:9" ht="20.100000000000001" customHeight="1">
      <c r="A88" s="1"/>
      <c r="B88" s="1"/>
      <c r="C88" s="1"/>
      <c r="D88" s="1"/>
      <c r="E88" s="1"/>
      <c r="F88" s="1"/>
      <c r="G88" s="1"/>
      <c r="H88" s="1"/>
      <c r="I88" s="1"/>
    </row>
    <row r="89" spans="1:9" ht="20.100000000000001" customHeight="1">
      <c r="A89" s="1"/>
      <c r="B89" s="1"/>
      <c r="C89" s="1"/>
      <c r="D89" s="1"/>
      <c r="E89" s="1"/>
      <c r="F89" s="1"/>
      <c r="G89" s="1"/>
      <c r="H89" s="1"/>
      <c r="I89" s="1"/>
    </row>
    <row r="90" spans="1:9" ht="20.100000000000001" customHeight="1">
      <c r="A90" s="1"/>
      <c r="B90" s="1"/>
      <c r="C90" s="1"/>
      <c r="D90" s="1"/>
      <c r="E90" s="1"/>
      <c r="F90" s="1"/>
      <c r="G90" s="1"/>
      <c r="H90" s="1"/>
      <c r="I90" s="1"/>
    </row>
    <row r="91" spans="1:9" ht="20.100000000000001" customHeight="1">
      <c r="A91" s="1"/>
      <c r="B91" s="1"/>
      <c r="C91" s="1"/>
      <c r="D91" s="1"/>
      <c r="E91" s="1"/>
      <c r="F91" s="1"/>
      <c r="G91" s="1"/>
      <c r="H91" s="1"/>
      <c r="I91" s="1"/>
    </row>
    <row r="92" spans="1:9" ht="20.100000000000001" customHeight="1">
      <c r="A92" s="1"/>
      <c r="B92" s="1"/>
      <c r="C92" s="1"/>
      <c r="D92" s="1"/>
      <c r="E92" s="1"/>
      <c r="F92" s="1"/>
      <c r="G92" s="1"/>
      <c r="H92" s="1"/>
      <c r="I92" s="1"/>
    </row>
    <row r="93" spans="1:9" ht="20.100000000000001" customHeight="1">
      <c r="A93" s="1"/>
      <c r="B93" s="1"/>
      <c r="C93" s="1"/>
      <c r="D93" s="1"/>
      <c r="E93" s="1"/>
      <c r="F93" s="1"/>
      <c r="G93" s="1"/>
      <c r="H93" s="1"/>
      <c r="I93" s="1"/>
    </row>
    <row r="94" spans="1:9" ht="20.100000000000001" customHeight="1">
      <c r="A94" s="1"/>
      <c r="B94" s="1"/>
      <c r="C94" s="1"/>
      <c r="D94" s="1"/>
      <c r="E94" s="1"/>
      <c r="F94" s="1"/>
      <c r="G94" s="1"/>
      <c r="H94" s="1"/>
      <c r="I94" s="1"/>
    </row>
    <row r="95" spans="1:9" ht="20.100000000000001" customHeight="1">
      <c r="A95" s="1"/>
      <c r="B95" s="1"/>
      <c r="C95" s="1"/>
      <c r="D95" s="1"/>
      <c r="E95" s="1"/>
      <c r="F95" s="1"/>
      <c r="G95" s="1"/>
      <c r="H95" s="1"/>
      <c r="I95" s="1"/>
    </row>
    <row r="96" spans="1:9" ht="20.100000000000001" customHeight="1">
      <c r="A96" s="1"/>
      <c r="B96" s="1"/>
      <c r="C96" s="1"/>
      <c r="D96" s="1"/>
      <c r="E96" s="1"/>
      <c r="F96" s="1"/>
      <c r="G96" s="1"/>
      <c r="H96" s="1"/>
      <c r="I96" s="1"/>
    </row>
    <row r="97" spans="1:9" ht="20.100000000000001" customHeight="1">
      <c r="A97" s="1"/>
      <c r="B97" s="1"/>
      <c r="C97" s="1"/>
      <c r="D97" s="1"/>
      <c r="E97" s="1"/>
      <c r="F97" s="1"/>
      <c r="G97" s="1"/>
      <c r="H97" s="1"/>
      <c r="I97" s="1"/>
    </row>
    <row r="98" spans="1:9" ht="20.100000000000001" customHeight="1">
      <c r="A98" s="1"/>
      <c r="B98" s="1"/>
      <c r="C98" s="1"/>
      <c r="D98" s="1"/>
      <c r="E98" s="1"/>
      <c r="F98" s="1"/>
      <c r="G98" s="1"/>
      <c r="H98" s="1"/>
      <c r="I98" s="1"/>
    </row>
    <row r="99" spans="1:9" ht="20.100000000000001" customHeight="1">
      <c r="A99" s="1"/>
      <c r="B99" s="1"/>
      <c r="C99" s="1"/>
      <c r="D99" s="1"/>
      <c r="E99" s="1"/>
      <c r="F99" s="1"/>
      <c r="G99" s="1"/>
      <c r="H99" s="1"/>
      <c r="I99" s="1"/>
    </row>
    <row r="100" spans="1:9" ht="20.100000000000001" customHeight="1">
      <c r="A100" s="1"/>
      <c r="B100" s="1"/>
      <c r="C100" s="1"/>
      <c r="D100" s="1"/>
      <c r="E100" s="1"/>
      <c r="F100" s="1"/>
      <c r="G100" s="1"/>
      <c r="H100" s="1"/>
      <c r="I100" s="1"/>
    </row>
    <row r="101" spans="1:9" ht="20.100000000000001" customHeight="1">
      <c r="A101" s="1"/>
      <c r="B101" s="1"/>
      <c r="C101" s="1"/>
      <c r="D101" s="1"/>
      <c r="E101" s="1"/>
      <c r="F101" s="1"/>
      <c r="G101" s="1"/>
      <c r="H101" s="1"/>
      <c r="I101" s="1"/>
    </row>
    <row r="102" spans="1:9" ht="20.100000000000001" customHeight="1">
      <c r="A102" s="1"/>
      <c r="B102" s="1"/>
      <c r="C102" s="1"/>
      <c r="D102" s="1"/>
      <c r="E102" s="1"/>
      <c r="F102" s="1"/>
      <c r="G102" s="1"/>
      <c r="H102" s="1"/>
      <c r="I102" s="1"/>
    </row>
    <row r="103" spans="1:9" ht="20.100000000000001" customHeight="1">
      <c r="A103" s="1"/>
      <c r="B103" s="1"/>
      <c r="C103" s="1"/>
      <c r="D103" s="1"/>
      <c r="E103" s="1"/>
      <c r="F103" s="1"/>
      <c r="G103" s="1"/>
      <c r="H103" s="1"/>
      <c r="I103" s="1"/>
    </row>
    <row r="104" spans="1:9" ht="20.100000000000001" customHeight="1">
      <c r="A104" s="1"/>
      <c r="B104" s="1"/>
      <c r="C104" s="1"/>
      <c r="D104" s="1"/>
      <c r="E104" s="1"/>
      <c r="F104" s="1"/>
      <c r="G104" s="1"/>
      <c r="H104" s="1"/>
      <c r="I104" s="1"/>
    </row>
    <row r="105" spans="1:9" ht="20.100000000000001" customHeight="1">
      <c r="A105" s="1"/>
      <c r="B105" s="1"/>
      <c r="C105" s="1"/>
      <c r="D105" s="1"/>
      <c r="E105" s="1"/>
      <c r="F105" s="1"/>
      <c r="G105" s="1"/>
      <c r="H105" s="1"/>
      <c r="I105" s="1"/>
    </row>
    <row r="106" spans="1:9" ht="20.100000000000001" customHeight="1">
      <c r="A106" s="1"/>
      <c r="B106" s="1"/>
      <c r="C106" s="1"/>
      <c r="D106" s="1"/>
      <c r="E106" s="1"/>
      <c r="F106" s="1"/>
      <c r="G106" s="1"/>
      <c r="H106" s="1"/>
      <c r="I106" s="1"/>
    </row>
    <row r="107" spans="1:9" ht="20.100000000000001" customHeight="1">
      <c r="A107" s="1"/>
      <c r="B107" s="1"/>
      <c r="C107" s="1"/>
      <c r="D107" s="1"/>
      <c r="E107" s="1"/>
      <c r="F107" s="1"/>
      <c r="G107" s="1"/>
      <c r="H107" s="1"/>
      <c r="I107" s="1"/>
    </row>
    <row r="108" spans="1:9" ht="20.100000000000001" customHeight="1">
      <c r="A108" s="1"/>
      <c r="B108" s="1"/>
      <c r="C108" s="1"/>
      <c r="D108" s="1"/>
      <c r="E108" s="1"/>
      <c r="F108" s="1"/>
      <c r="G108" s="1"/>
      <c r="H108" s="1"/>
      <c r="I108" s="1"/>
    </row>
    <row r="109" spans="1:9" ht="20.100000000000001" customHeight="1">
      <c r="A109" s="1"/>
      <c r="B109" s="1"/>
      <c r="C109" s="1"/>
      <c r="D109" s="1"/>
      <c r="E109" s="1"/>
      <c r="F109" s="1"/>
      <c r="G109" s="1"/>
      <c r="H109" s="1"/>
      <c r="I109" s="1"/>
    </row>
    <row r="110" spans="1:9" ht="20.100000000000001" customHeight="1">
      <c r="A110" s="1"/>
      <c r="B110" s="1"/>
      <c r="C110" s="1"/>
      <c r="D110" s="1"/>
      <c r="E110" s="1"/>
      <c r="F110" s="1"/>
      <c r="G110" s="1"/>
      <c r="H110" s="1"/>
      <c r="I110" s="1"/>
    </row>
    <row r="111" spans="1:9" ht="20.100000000000001" customHeight="1">
      <c r="A111" s="1"/>
      <c r="B111" s="1"/>
      <c r="C111" s="1"/>
      <c r="D111" s="1"/>
      <c r="E111" s="1"/>
      <c r="F111" s="1"/>
      <c r="G111" s="1"/>
      <c r="H111" s="1"/>
      <c r="I111" s="1"/>
    </row>
    <row r="112" spans="1:9" ht="20.100000000000001" customHeight="1">
      <c r="A112" s="1"/>
      <c r="B112" s="1"/>
      <c r="C112" s="1"/>
      <c r="D112" s="1"/>
      <c r="E112" s="1"/>
      <c r="F112" s="1"/>
      <c r="G112" s="1"/>
      <c r="H112" s="1"/>
      <c r="I112" s="1"/>
    </row>
    <row r="113" spans="1:9" ht="20.100000000000001" customHeight="1">
      <c r="A113" s="1"/>
      <c r="B113" s="1"/>
      <c r="C113" s="1"/>
      <c r="D113" s="1"/>
      <c r="E113" s="1"/>
      <c r="F113" s="1"/>
      <c r="G113" s="1"/>
      <c r="H113" s="1"/>
      <c r="I113" s="1"/>
    </row>
    <row r="114" spans="1:9" ht="20.100000000000001" customHeight="1">
      <c r="A114" s="1"/>
      <c r="B114" s="1"/>
      <c r="C114" s="1"/>
      <c r="D114" s="1"/>
      <c r="E114" s="1"/>
      <c r="F114" s="1"/>
      <c r="G114" s="1"/>
      <c r="H114" s="1"/>
      <c r="I114" s="1"/>
    </row>
    <row r="115" spans="1:9" ht="20.100000000000001" customHeight="1">
      <c r="A115" s="1"/>
      <c r="B115" s="1"/>
      <c r="C115" s="1"/>
      <c r="D115" s="1"/>
      <c r="E115" s="1"/>
      <c r="F115" s="1"/>
      <c r="G115" s="1"/>
      <c r="H115" s="1"/>
      <c r="I115" s="1"/>
    </row>
    <row r="116" spans="1:9" ht="20.100000000000001" customHeight="1">
      <c r="A116" s="1"/>
      <c r="B116" s="1"/>
      <c r="C116" s="1"/>
      <c r="D116" s="1"/>
      <c r="E116" s="1"/>
      <c r="F116" s="1"/>
      <c r="G116" s="1"/>
      <c r="H116" s="1"/>
      <c r="I116" s="1"/>
    </row>
    <row r="117" spans="1:9" ht="20.100000000000001" customHeight="1">
      <c r="A117" s="1"/>
      <c r="B117" s="1"/>
      <c r="C117" s="1"/>
      <c r="D117" s="1"/>
      <c r="E117" s="1"/>
      <c r="F117" s="1"/>
      <c r="G117" s="1"/>
      <c r="H117" s="1"/>
      <c r="I117" s="1"/>
    </row>
    <row r="118" spans="1:9" ht="20.100000000000001" customHeight="1">
      <c r="A118" s="1"/>
      <c r="B118" s="1"/>
      <c r="C118" s="1"/>
      <c r="D118" s="1"/>
      <c r="E118" s="1"/>
      <c r="F118" s="1"/>
      <c r="G118" s="1"/>
      <c r="H118" s="1"/>
      <c r="I118" s="1"/>
    </row>
    <row r="119" spans="1:9" ht="20.100000000000001" customHeight="1">
      <c r="A119" s="1"/>
      <c r="B119" s="1"/>
      <c r="C119" s="1"/>
      <c r="D119" s="1"/>
      <c r="E119" s="1"/>
      <c r="F119" s="1"/>
      <c r="G119" s="1"/>
      <c r="H119" s="1"/>
      <c r="I119" s="1"/>
    </row>
    <row r="120" spans="1:9" ht="20.100000000000001" customHeight="1">
      <c r="A120" s="1"/>
      <c r="B120" s="1"/>
      <c r="C120" s="1"/>
      <c r="D120" s="1"/>
      <c r="E120" s="1"/>
      <c r="F120" s="1"/>
      <c r="G120" s="1"/>
      <c r="H120" s="1"/>
      <c r="I120" s="1"/>
    </row>
    <row r="121" spans="1:9" ht="20.100000000000001" customHeight="1">
      <c r="A121" s="1"/>
      <c r="B121" s="1"/>
      <c r="C121" s="1"/>
      <c r="D121" s="1"/>
      <c r="E121" s="1"/>
      <c r="F121" s="1"/>
      <c r="G121" s="1"/>
      <c r="H121" s="1"/>
      <c r="I121" s="1"/>
    </row>
    <row r="122" spans="1:9" ht="20.100000000000001" customHeight="1">
      <c r="A122" s="1"/>
      <c r="B122" s="1"/>
      <c r="C122" s="1"/>
      <c r="D122" s="1"/>
      <c r="E122" s="1"/>
      <c r="F122" s="1"/>
      <c r="G122" s="1"/>
      <c r="H122" s="1"/>
      <c r="I122" s="1"/>
    </row>
    <row r="123" spans="1:9" ht="20.100000000000001" customHeight="1">
      <c r="A123" s="1"/>
      <c r="B123" s="1"/>
      <c r="C123" s="1"/>
      <c r="D123" s="1"/>
      <c r="E123" s="1"/>
      <c r="F123" s="1"/>
      <c r="G123" s="1"/>
      <c r="H123" s="1"/>
      <c r="I123" s="1"/>
    </row>
    <row r="124" spans="1:9" ht="20.100000000000001" customHeight="1">
      <c r="A124" s="1"/>
      <c r="B124" s="1"/>
      <c r="C124" s="1"/>
      <c r="D124" s="1"/>
      <c r="E124" s="1"/>
      <c r="F124" s="1"/>
      <c r="G124" s="1"/>
      <c r="H124" s="1"/>
      <c r="I124" s="1"/>
    </row>
    <row r="125" spans="1:9" ht="20.100000000000001" customHeight="1">
      <c r="A125" s="1"/>
      <c r="B125" s="1"/>
      <c r="C125" s="1"/>
      <c r="D125" s="1"/>
      <c r="E125" s="1"/>
      <c r="F125" s="1"/>
      <c r="G125" s="1"/>
      <c r="H125" s="1"/>
      <c r="I125" s="1"/>
    </row>
    <row r="126" spans="1:9" ht="20.100000000000001" customHeight="1">
      <c r="A126" s="1"/>
      <c r="B126" s="1"/>
      <c r="C126" s="1"/>
      <c r="D126" s="1"/>
      <c r="E126" s="1"/>
      <c r="F126" s="1"/>
      <c r="G126" s="1"/>
      <c r="H126" s="1"/>
      <c r="I126" s="1"/>
    </row>
    <row r="127" spans="1:9" ht="20.100000000000001" customHeight="1">
      <c r="A127" s="1"/>
      <c r="B127" s="1"/>
      <c r="C127" s="1"/>
      <c r="D127" s="1"/>
      <c r="E127" s="1"/>
      <c r="F127" s="1"/>
      <c r="G127" s="1"/>
      <c r="H127" s="1"/>
      <c r="I127" s="1"/>
    </row>
    <row r="128" spans="1:9" ht="20.100000000000001" customHeight="1">
      <c r="A128" s="1"/>
      <c r="B128" s="1"/>
      <c r="C128" s="1"/>
      <c r="D128" s="1"/>
      <c r="E128" s="1"/>
      <c r="F128" s="1"/>
      <c r="G128" s="1"/>
      <c r="H128" s="1"/>
      <c r="I128" s="1"/>
    </row>
    <row r="129" spans="1:9" ht="20.100000000000001" customHeight="1">
      <c r="A129" s="1"/>
      <c r="B129" s="1"/>
      <c r="C129" s="1"/>
      <c r="D129" s="1"/>
      <c r="E129" s="1"/>
      <c r="F129" s="1"/>
      <c r="G129" s="1"/>
      <c r="H129" s="1"/>
      <c r="I129" s="1"/>
    </row>
    <row r="130" spans="1:9" ht="20.100000000000001" customHeight="1">
      <c r="A130" s="1"/>
      <c r="B130" s="1"/>
      <c r="C130" s="1"/>
      <c r="D130" s="1"/>
      <c r="E130" s="1"/>
      <c r="F130" s="1"/>
      <c r="G130" s="1"/>
      <c r="H130" s="1"/>
      <c r="I130" s="1"/>
    </row>
    <row r="131" spans="1:9" ht="20.100000000000001" customHeight="1">
      <c r="A131" s="1"/>
      <c r="B131" s="1"/>
      <c r="C131" s="1"/>
      <c r="D131" s="1"/>
      <c r="E131" s="1"/>
      <c r="F131" s="1"/>
      <c r="G131" s="1"/>
      <c r="H131" s="1"/>
      <c r="I131" s="1"/>
    </row>
    <row r="132" spans="1:9" ht="20.100000000000001" customHeight="1">
      <c r="A132" s="1"/>
      <c r="B132" s="1"/>
      <c r="C132" s="1"/>
      <c r="D132" s="1"/>
      <c r="E132" s="1"/>
      <c r="F132" s="1"/>
      <c r="G132" s="1"/>
      <c r="H132" s="1"/>
      <c r="I132" s="1"/>
    </row>
    <row r="133" spans="1:9" ht="20.100000000000001" customHeight="1">
      <c r="A133" s="1"/>
      <c r="B133" s="1"/>
      <c r="C133" s="1"/>
      <c r="D133" s="1"/>
      <c r="E133" s="1"/>
      <c r="F133" s="1"/>
      <c r="G133" s="1"/>
      <c r="H133" s="1"/>
      <c r="I133" s="1"/>
    </row>
    <row r="134" spans="1:9" ht="20.100000000000001" customHeight="1">
      <c r="A134" s="1"/>
      <c r="B134" s="1"/>
      <c r="C134" s="1"/>
      <c r="D134" s="1"/>
      <c r="E134" s="1"/>
      <c r="F134" s="1"/>
      <c r="G134" s="1"/>
      <c r="H134" s="1"/>
      <c r="I134" s="1"/>
    </row>
    <row r="135" spans="1:9" ht="20.100000000000001" customHeight="1">
      <c r="A135" s="1"/>
      <c r="B135" s="1"/>
      <c r="C135" s="1"/>
      <c r="D135" s="1"/>
      <c r="E135" s="1"/>
      <c r="F135" s="1"/>
      <c r="G135" s="1"/>
      <c r="H135" s="1"/>
      <c r="I135" s="1"/>
    </row>
    <row r="136" spans="1:9" ht="20.100000000000001" customHeight="1">
      <c r="A136" s="1"/>
      <c r="B136" s="1"/>
      <c r="C136" s="1"/>
      <c r="D136" s="1"/>
      <c r="E136" s="1"/>
      <c r="F136" s="1"/>
      <c r="G136" s="1"/>
      <c r="H136" s="1"/>
      <c r="I136" s="1"/>
    </row>
    <row r="137" spans="1:9" ht="20.100000000000001" customHeight="1">
      <c r="A137" s="1"/>
      <c r="B137" s="1"/>
      <c r="C137" s="1"/>
      <c r="D137" s="1"/>
      <c r="E137" s="1"/>
      <c r="F137" s="1"/>
      <c r="G137" s="1"/>
      <c r="H137" s="1"/>
      <c r="I137" s="1"/>
    </row>
    <row r="138" spans="1:9" ht="20.100000000000001" customHeight="1">
      <c r="A138" s="1"/>
      <c r="B138" s="1"/>
      <c r="C138" s="1"/>
      <c r="D138" s="1"/>
      <c r="E138" s="1"/>
      <c r="F138" s="1"/>
      <c r="G138" s="1"/>
      <c r="H138" s="1"/>
      <c r="I138" s="1"/>
    </row>
    <row r="139" spans="1:9" ht="20.100000000000001" customHeight="1">
      <c r="A139" s="1"/>
      <c r="B139" s="1"/>
      <c r="C139" s="1"/>
      <c r="D139" s="1"/>
      <c r="E139" s="1"/>
      <c r="F139" s="1"/>
      <c r="G139" s="1"/>
      <c r="H139" s="1"/>
      <c r="I139" s="1"/>
    </row>
    <row r="140" spans="1:9" ht="20.100000000000001" customHeight="1">
      <c r="A140" s="1"/>
      <c r="B140" s="1"/>
      <c r="C140" s="1"/>
      <c r="D140" s="1"/>
      <c r="E140" s="1"/>
      <c r="F140" s="1"/>
      <c r="G140" s="1"/>
      <c r="H140" s="1"/>
      <c r="I140" s="1"/>
    </row>
    <row r="141" spans="1:9" ht="20.100000000000001" customHeight="1">
      <c r="A141" s="1"/>
      <c r="B141" s="1"/>
      <c r="C141" s="1"/>
      <c r="D141" s="1"/>
      <c r="E141" s="1"/>
      <c r="F141" s="1"/>
      <c r="G141" s="1"/>
      <c r="H141" s="1"/>
      <c r="I141" s="1"/>
    </row>
    <row r="142" spans="1:9" ht="20.100000000000001" customHeight="1">
      <c r="A142" s="1"/>
      <c r="B142" s="1"/>
      <c r="C142" s="1"/>
      <c r="D142" s="1"/>
      <c r="E142" s="1"/>
      <c r="F142" s="1"/>
      <c r="G142" s="1"/>
      <c r="H142" s="1"/>
      <c r="I142" s="1"/>
    </row>
    <row r="143" spans="1:9" ht="20.100000000000001" customHeight="1">
      <c r="A143" s="1"/>
      <c r="B143" s="1"/>
      <c r="C143" s="1"/>
      <c r="D143" s="1"/>
      <c r="E143" s="1"/>
      <c r="F143" s="1"/>
      <c r="G143" s="1"/>
      <c r="H143" s="1"/>
      <c r="I143" s="1"/>
    </row>
    <row r="144" spans="1:9" ht="20.100000000000001" customHeight="1">
      <c r="A144" s="1"/>
      <c r="B144" s="1"/>
      <c r="C144" s="1"/>
      <c r="D144" s="1"/>
      <c r="E144" s="1"/>
      <c r="F144" s="1"/>
      <c r="G144" s="1"/>
      <c r="H144" s="1"/>
      <c r="I144" s="1"/>
    </row>
    <row r="145" spans="1:9" ht="20.100000000000001" customHeight="1">
      <c r="A145" s="1"/>
      <c r="B145" s="1"/>
      <c r="C145" s="1"/>
      <c r="D145" s="1"/>
      <c r="E145" s="1"/>
      <c r="F145" s="1"/>
      <c r="G145" s="1"/>
      <c r="H145" s="1"/>
      <c r="I145" s="1"/>
    </row>
    <row r="146" spans="1:9" ht="20.100000000000001" customHeight="1">
      <c r="A146" s="1"/>
      <c r="B146" s="1"/>
      <c r="C146" s="1"/>
      <c r="D146" s="1"/>
      <c r="E146" s="1"/>
      <c r="F146" s="1"/>
      <c r="G146" s="1"/>
      <c r="H146" s="1"/>
      <c r="I146" s="1"/>
    </row>
    <row r="147" spans="1:9" ht="20.100000000000001" customHeight="1">
      <c r="A147" s="1"/>
      <c r="B147" s="1"/>
      <c r="C147" s="1"/>
      <c r="D147" s="1"/>
      <c r="E147" s="1"/>
      <c r="F147" s="1"/>
      <c r="G147" s="1"/>
      <c r="H147" s="1"/>
      <c r="I147" s="1"/>
    </row>
    <row r="148" spans="1:9" ht="20.100000000000001" customHeight="1">
      <c r="A148" s="1"/>
      <c r="B148" s="1"/>
      <c r="C148" s="1"/>
      <c r="D148" s="1"/>
      <c r="E148" s="1"/>
      <c r="F148" s="1"/>
      <c r="G148" s="1"/>
      <c r="H148" s="1"/>
      <c r="I148" s="1"/>
    </row>
    <row r="149" spans="1:9" ht="20.100000000000001" customHeight="1">
      <c r="A149" s="1"/>
      <c r="B149" s="1"/>
      <c r="C149" s="1"/>
      <c r="D149" s="1"/>
      <c r="E149" s="1"/>
      <c r="F149" s="1"/>
      <c r="G149" s="1"/>
      <c r="H149" s="1"/>
      <c r="I149" s="1"/>
    </row>
    <row r="150" spans="1:9" ht="20.100000000000001" customHeight="1">
      <c r="A150" s="1"/>
      <c r="B150" s="1"/>
      <c r="C150" s="1"/>
      <c r="D150" s="1"/>
      <c r="E150" s="1"/>
      <c r="F150" s="1"/>
      <c r="G150" s="1"/>
      <c r="H150" s="1"/>
      <c r="I150" s="1"/>
    </row>
    <row r="151" spans="1:9" ht="20.100000000000001" customHeight="1">
      <c r="A151" s="1"/>
      <c r="B151" s="1"/>
      <c r="C151" s="1"/>
      <c r="D151" s="1"/>
      <c r="E151" s="1"/>
      <c r="F151" s="1"/>
      <c r="G151" s="1"/>
      <c r="H151" s="1"/>
      <c r="I151" s="1"/>
    </row>
    <row r="152" spans="1:9" ht="20.100000000000001" customHeight="1">
      <c r="A152" s="1"/>
      <c r="B152" s="1"/>
      <c r="C152" s="1"/>
      <c r="D152" s="1"/>
      <c r="E152" s="1"/>
      <c r="F152" s="1"/>
      <c r="G152" s="1"/>
      <c r="H152" s="1"/>
      <c r="I152" s="1"/>
    </row>
    <row r="153" spans="1:9" ht="20.100000000000001" customHeight="1">
      <c r="A153" s="1"/>
      <c r="B153" s="1"/>
      <c r="C153" s="1"/>
      <c r="D153" s="1"/>
      <c r="E153" s="1"/>
      <c r="F153" s="1"/>
      <c r="G153" s="1"/>
      <c r="H153" s="1"/>
      <c r="I153" s="1"/>
    </row>
    <row r="154" spans="1:9" ht="20.100000000000001" customHeight="1">
      <c r="A154" s="1"/>
      <c r="B154" s="1"/>
      <c r="C154" s="1"/>
      <c r="D154" s="1"/>
      <c r="E154" s="1"/>
      <c r="F154" s="1"/>
      <c r="G154" s="1"/>
      <c r="H154" s="1"/>
      <c r="I154" s="1"/>
    </row>
    <row r="155" spans="1:9" ht="20.100000000000001" customHeight="1">
      <c r="A155" s="1"/>
      <c r="B155" s="1"/>
      <c r="C155" s="1"/>
      <c r="D155" s="1"/>
      <c r="E155" s="1"/>
      <c r="F155" s="1"/>
      <c r="G155" s="1"/>
      <c r="H155" s="1"/>
      <c r="I155" s="1"/>
    </row>
    <row r="156" spans="1:9" ht="20.100000000000001" customHeight="1">
      <c r="A156" s="1"/>
      <c r="B156" s="1"/>
      <c r="C156" s="1"/>
      <c r="D156" s="1"/>
      <c r="E156" s="1"/>
      <c r="F156" s="1"/>
      <c r="G156" s="1"/>
      <c r="H156" s="1"/>
      <c r="I156" s="1"/>
    </row>
    <row r="157" spans="1:9" ht="20.100000000000001" customHeight="1">
      <c r="A157" s="1"/>
      <c r="B157" s="1"/>
      <c r="C157" s="1"/>
      <c r="D157" s="1"/>
      <c r="E157" s="1"/>
      <c r="F157" s="1"/>
      <c r="G157" s="1"/>
      <c r="H157" s="1"/>
      <c r="I157" s="1"/>
    </row>
    <row r="158" spans="1:9" ht="20.100000000000001" customHeight="1">
      <c r="A158" s="1"/>
      <c r="B158" s="1"/>
      <c r="C158" s="1"/>
      <c r="D158" s="1"/>
      <c r="E158" s="1"/>
      <c r="F158" s="1"/>
      <c r="G158" s="1"/>
      <c r="H158" s="1"/>
      <c r="I158" s="1"/>
    </row>
    <row r="159" spans="1:9" ht="20.100000000000001" customHeight="1">
      <c r="A159" s="1"/>
      <c r="B159" s="1"/>
      <c r="C159" s="1"/>
      <c r="D159" s="1"/>
      <c r="E159" s="1"/>
      <c r="F159" s="1"/>
      <c r="G159" s="1"/>
      <c r="H159" s="1"/>
      <c r="I159" s="1"/>
    </row>
    <row r="160" spans="1:9" ht="20.100000000000001" customHeight="1">
      <c r="A160" s="1"/>
      <c r="B160" s="1"/>
      <c r="C160" s="1"/>
      <c r="D160" s="1"/>
      <c r="E160" s="1"/>
      <c r="F160" s="1"/>
      <c r="G160" s="1"/>
      <c r="H160" s="1"/>
      <c r="I160" s="1"/>
    </row>
    <row r="161" spans="1:9" ht="20.100000000000001" customHeight="1">
      <c r="A161" s="1"/>
      <c r="B161" s="1"/>
      <c r="C161" s="1"/>
      <c r="D161" s="1"/>
      <c r="E161" s="1"/>
      <c r="F161" s="1"/>
      <c r="G161" s="1"/>
      <c r="H161" s="1"/>
      <c r="I161" s="1"/>
    </row>
    <row r="162" spans="1:9" ht="20.100000000000001" customHeight="1">
      <c r="A162" s="1"/>
      <c r="B162" s="1"/>
      <c r="C162" s="1"/>
      <c r="D162" s="1"/>
      <c r="E162" s="1"/>
      <c r="F162" s="1"/>
      <c r="G162" s="1"/>
      <c r="H162" s="1"/>
      <c r="I162" s="1"/>
    </row>
    <row r="163" spans="1:9" ht="20.100000000000001" customHeight="1">
      <c r="A163" s="1"/>
      <c r="B163" s="1"/>
      <c r="C163" s="1"/>
      <c r="D163" s="1"/>
      <c r="E163" s="1"/>
      <c r="F163" s="1"/>
      <c r="G163" s="1"/>
      <c r="H163" s="1"/>
      <c r="I163" s="1"/>
    </row>
    <row r="164" spans="1:9" ht="20.100000000000001" customHeight="1">
      <c r="A164" s="1"/>
      <c r="B164" s="1"/>
      <c r="C164" s="1"/>
      <c r="D164" s="1"/>
      <c r="E164" s="1"/>
      <c r="F164" s="1"/>
      <c r="G164" s="1"/>
      <c r="H164" s="1"/>
      <c r="I164" s="1"/>
    </row>
    <row r="165" spans="1:9" ht="20.100000000000001" customHeight="1">
      <c r="A165" s="1"/>
      <c r="B165" s="1"/>
      <c r="C165" s="1"/>
      <c r="D165" s="1"/>
      <c r="E165" s="1"/>
      <c r="F165" s="1"/>
      <c r="G165" s="1"/>
      <c r="H165" s="1"/>
      <c r="I165" s="1"/>
    </row>
    <row r="166" spans="1:9" ht="20.100000000000001" customHeight="1">
      <c r="A166" s="1"/>
      <c r="B166" s="1"/>
      <c r="C166" s="1"/>
      <c r="D166" s="1"/>
      <c r="E166" s="1"/>
      <c r="F166" s="1"/>
      <c r="G166" s="1"/>
      <c r="H166" s="1"/>
      <c r="I166" s="1"/>
    </row>
    <row r="167" spans="1:9" ht="20.100000000000001" customHeight="1">
      <c r="A167" s="1"/>
      <c r="B167" s="1"/>
      <c r="C167" s="1"/>
      <c r="D167" s="1"/>
      <c r="E167" s="1"/>
      <c r="F167" s="1"/>
      <c r="G167" s="1"/>
      <c r="H167" s="1"/>
      <c r="I167" s="1"/>
    </row>
    <row r="168" spans="1:9" ht="20.100000000000001" customHeight="1">
      <c r="A168" s="1"/>
      <c r="B168" s="1"/>
      <c r="C168" s="1"/>
      <c r="D168" s="1"/>
      <c r="E168" s="1"/>
      <c r="F168" s="1"/>
      <c r="G168" s="1"/>
      <c r="H168" s="1"/>
      <c r="I168" s="1"/>
    </row>
    <row r="169" spans="1:9" ht="20.100000000000001" customHeight="1">
      <c r="A169" s="1"/>
      <c r="B169" s="1"/>
      <c r="C169" s="1"/>
      <c r="D169" s="1"/>
      <c r="E169" s="1"/>
      <c r="F169" s="1"/>
      <c r="G169" s="1"/>
      <c r="H169" s="1"/>
      <c r="I169" s="1"/>
    </row>
    <row r="170" spans="1:9" ht="20.100000000000001" customHeight="1">
      <c r="A170" s="1"/>
      <c r="B170" s="1"/>
      <c r="C170" s="1"/>
      <c r="D170" s="1"/>
      <c r="E170" s="1"/>
      <c r="F170" s="1"/>
      <c r="G170" s="1"/>
      <c r="H170" s="1"/>
      <c r="I170" s="1"/>
    </row>
    <row r="171" spans="1:9" ht="20.100000000000001" customHeight="1">
      <c r="A171" s="1"/>
      <c r="B171" s="1"/>
      <c r="C171" s="1"/>
      <c r="D171" s="1"/>
      <c r="E171" s="1"/>
      <c r="F171" s="1"/>
      <c r="G171" s="1"/>
      <c r="H171" s="1"/>
      <c r="I171" s="1"/>
    </row>
    <row r="172" spans="1:9" ht="20.100000000000001" customHeight="1">
      <c r="A172" s="1"/>
      <c r="B172" s="1"/>
      <c r="C172" s="1"/>
      <c r="D172" s="1"/>
      <c r="E172" s="1"/>
      <c r="F172" s="1"/>
      <c r="G172" s="1"/>
      <c r="H172" s="1"/>
      <c r="I172" s="1"/>
    </row>
    <row r="173" spans="1:9" ht="20.100000000000001" customHeight="1">
      <c r="A173" s="1"/>
      <c r="B173" s="1"/>
      <c r="C173" s="1"/>
      <c r="D173" s="1"/>
      <c r="E173" s="1"/>
      <c r="F173" s="1"/>
      <c r="G173" s="1"/>
      <c r="H173" s="1"/>
      <c r="I173" s="1"/>
    </row>
    <row r="174" spans="1:9" ht="20.100000000000001" customHeight="1">
      <c r="A174" s="1"/>
      <c r="B174" s="1"/>
      <c r="C174" s="1"/>
      <c r="D174" s="1"/>
      <c r="E174" s="1"/>
      <c r="F174" s="1"/>
      <c r="G174" s="1"/>
      <c r="H174" s="1"/>
      <c r="I174" s="1"/>
    </row>
    <row r="175" spans="1:9" ht="20.100000000000001" customHeight="1">
      <c r="A175" s="1"/>
      <c r="B175" s="1"/>
      <c r="C175" s="1"/>
      <c r="D175" s="1"/>
      <c r="E175" s="1"/>
      <c r="F175" s="1"/>
      <c r="G175" s="1"/>
      <c r="H175" s="1"/>
      <c r="I175" s="1"/>
    </row>
    <row r="176" spans="1:9" ht="20.100000000000001" customHeight="1">
      <c r="A176" s="1"/>
      <c r="B176" s="1"/>
      <c r="C176" s="1"/>
      <c r="D176" s="1"/>
      <c r="E176" s="1"/>
      <c r="F176" s="1"/>
      <c r="G176" s="1"/>
      <c r="H176" s="1"/>
      <c r="I176" s="1"/>
    </row>
    <row r="177" spans="1:9" ht="20.100000000000001" customHeight="1">
      <c r="A177" s="1"/>
      <c r="B177" s="1"/>
      <c r="C177" s="1"/>
      <c r="D177" s="1"/>
      <c r="E177" s="1"/>
      <c r="F177" s="1"/>
      <c r="G177" s="1"/>
      <c r="H177" s="1"/>
      <c r="I177" s="1"/>
    </row>
    <row r="178" spans="1:9" ht="20.100000000000001" customHeight="1">
      <c r="A178" s="1"/>
      <c r="B178" s="1"/>
      <c r="C178" s="1"/>
      <c r="D178" s="1"/>
      <c r="E178" s="1"/>
      <c r="F178" s="1"/>
      <c r="G178" s="1"/>
      <c r="H178" s="1"/>
      <c r="I178" s="1"/>
    </row>
    <row r="179" spans="1:9" ht="20.100000000000001" customHeight="1">
      <c r="A179" s="1"/>
      <c r="B179" s="1"/>
      <c r="C179" s="1"/>
      <c r="D179" s="1"/>
      <c r="E179" s="1"/>
      <c r="F179" s="1"/>
      <c r="G179" s="1"/>
      <c r="H179" s="1"/>
      <c r="I179" s="1"/>
    </row>
    <row r="180" spans="1:9" ht="20.100000000000001" customHeight="1">
      <c r="A180" s="1"/>
      <c r="B180" s="1"/>
      <c r="C180" s="1"/>
      <c r="D180" s="1"/>
      <c r="E180" s="1"/>
      <c r="F180" s="1"/>
      <c r="G180" s="1"/>
      <c r="H180" s="1"/>
      <c r="I180" s="1"/>
    </row>
    <row r="181" spans="1:9" ht="20.100000000000001" customHeight="1">
      <c r="A181" s="1"/>
      <c r="B181" s="1"/>
      <c r="C181" s="1"/>
      <c r="D181" s="1"/>
      <c r="E181" s="1"/>
      <c r="F181" s="1"/>
      <c r="G181" s="1"/>
      <c r="H181" s="1"/>
      <c r="I181" s="1"/>
    </row>
    <row r="182" spans="1:9" ht="20.100000000000001" customHeight="1">
      <c r="A182" s="1"/>
      <c r="B182" s="1"/>
      <c r="C182" s="1"/>
      <c r="D182" s="1"/>
      <c r="E182" s="1"/>
      <c r="F182" s="1"/>
      <c r="G182" s="1"/>
      <c r="H182" s="1"/>
      <c r="I182" s="1"/>
    </row>
    <row r="183" spans="1:9" ht="20.100000000000001" customHeight="1">
      <c r="A183" s="1"/>
      <c r="B183" s="1"/>
      <c r="C183" s="1"/>
      <c r="D183" s="1"/>
      <c r="E183" s="1"/>
      <c r="F183" s="1"/>
      <c r="G183" s="1"/>
      <c r="H183" s="1"/>
      <c r="I183" s="1"/>
    </row>
    <row r="184" spans="1:9" ht="20.100000000000001" customHeight="1">
      <c r="A184" s="1"/>
      <c r="B184" s="1"/>
      <c r="C184" s="1"/>
      <c r="D184" s="1"/>
      <c r="E184" s="1"/>
      <c r="F184" s="1"/>
      <c r="G184" s="1"/>
      <c r="H184" s="1"/>
      <c r="I184" s="1"/>
    </row>
    <row r="185" spans="1:9" ht="20.100000000000001" customHeight="1">
      <c r="A185" s="1"/>
      <c r="B185" s="1"/>
      <c r="C185" s="1"/>
      <c r="D185" s="1"/>
      <c r="E185" s="1"/>
      <c r="F185" s="1"/>
      <c r="G185" s="1"/>
      <c r="H185" s="1"/>
      <c r="I185" s="1"/>
    </row>
    <row r="186" spans="1:9" ht="20.100000000000001" customHeight="1">
      <c r="A186" s="1"/>
      <c r="B186" s="1"/>
      <c r="C186" s="1"/>
      <c r="D186" s="1"/>
      <c r="E186" s="1"/>
      <c r="F186" s="1"/>
      <c r="G186" s="1"/>
      <c r="H186" s="1"/>
      <c r="I186" s="1"/>
    </row>
    <row r="187" spans="1:9" ht="20.100000000000001" customHeight="1">
      <c r="A187" s="1"/>
      <c r="B187" s="1"/>
      <c r="C187" s="1"/>
      <c r="D187" s="1"/>
      <c r="E187" s="1"/>
      <c r="F187" s="1"/>
      <c r="G187" s="1"/>
      <c r="H187" s="1"/>
      <c r="I187" s="1"/>
    </row>
    <row r="188" spans="1:9" ht="20.100000000000001" customHeight="1">
      <c r="A188" s="1"/>
      <c r="B188" s="1"/>
      <c r="C188" s="1"/>
      <c r="D188" s="1"/>
      <c r="E188" s="1"/>
      <c r="F188" s="1"/>
      <c r="G188" s="1"/>
      <c r="H188" s="1"/>
      <c r="I188" s="1"/>
    </row>
    <row r="189" spans="1:9" ht="20.100000000000001" customHeight="1">
      <c r="A189" s="1"/>
      <c r="B189" s="1"/>
      <c r="C189" s="1"/>
      <c r="D189" s="1"/>
      <c r="E189" s="1"/>
      <c r="F189" s="1"/>
      <c r="G189" s="1"/>
      <c r="H189" s="1"/>
      <c r="I189" s="1"/>
    </row>
    <row r="190" spans="1:9" ht="20.100000000000001" customHeight="1">
      <c r="A190" s="1"/>
      <c r="B190" s="1"/>
      <c r="C190" s="1"/>
      <c r="D190" s="1"/>
      <c r="E190" s="1"/>
      <c r="F190" s="1"/>
      <c r="G190" s="1"/>
      <c r="H190" s="1"/>
      <c r="I190" s="1"/>
    </row>
    <row r="191" spans="1:9" ht="20.100000000000001" customHeight="1">
      <c r="A191" s="1"/>
      <c r="B191" s="1"/>
      <c r="C191" s="1"/>
      <c r="D191" s="1"/>
      <c r="E191" s="1"/>
      <c r="F191" s="1"/>
      <c r="G191" s="1"/>
      <c r="H191" s="1"/>
      <c r="I191" s="1"/>
    </row>
    <row r="192" spans="1:9" ht="20.100000000000001" customHeight="1">
      <c r="A192" s="1"/>
      <c r="B192" s="1"/>
      <c r="C192" s="1"/>
      <c r="D192" s="1"/>
      <c r="E192" s="1"/>
      <c r="F192" s="1"/>
      <c r="G192" s="1"/>
      <c r="H192" s="1"/>
      <c r="I192" s="1"/>
    </row>
    <row r="193" spans="1:9" ht="20.100000000000001" customHeight="1">
      <c r="A193" s="1"/>
      <c r="B193" s="1"/>
      <c r="C193" s="1"/>
      <c r="D193" s="1"/>
      <c r="E193" s="1"/>
      <c r="F193" s="1"/>
      <c r="G193" s="1"/>
      <c r="H193" s="1"/>
      <c r="I193" s="1"/>
    </row>
    <row r="194" spans="1:9" ht="20.100000000000001" customHeight="1">
      <c r="A194" s="1"/>
      <c r="B194" s="1"/>
      <c r="C194" s="1"/>
      <c r="D194" s="1"/>
      <c r="E194" s="1"/>
      <c r="F194" s="1"/>
      <c r="G194" s="1"/>
      <c r="H194" s="1"/>
      <c r="I194" s="1"/>
    </row>
    <row r="195" spans="1:9" ht="20.100000000000001" customHeight="1">
      <c r="A195" s="1"/>
      <c r="B195" s="1"/>
      <c r="C195" s="1"/>
      <c r="D195" s="1"/>
      <c r="E195" s="1"/>
      <c r="F195" s="1"/>
      <c r="G195" s="1"/>
      <c r="H195" s="1"/>
      <c r="I195" s="1"/>
    </row>
    <row r="196" spans="1:9" ht="20.100000000000001" customHeight="1">
      <c r="A196" s="1"/>
      <c r="B196" s="1"/>
      <c r="C196" s="1"/>
      <c r="D196" s="1"/>
      <c r="E196" s="1"/>
      <c r="F196" s="1"/>
      <c r="G196" s="1"/>
      <c r="H196" s="1"/>
      <c r="I196" s="1"/>
    </row>
    <row r="197" spans="1:9" ht="20.100000000000001" customHeight="1">
      <c r="A197" s="1"/>
      <c r="B197" s="1"/>
      <c r="C197" s="1"/>
      <c r="D197" s="1"/>
      <c r="E197" s="1"/>
      <c r="F197" s="1"/>
      <c r="G197" s="1"/>
      <c r="H197" s="1"/>
      <c r="I197" s="1"/>
    </row>
    <row r="198" spans="1:9" ht="20.100000000000001" customHeight="1">
      <c r="A198" s="1"/>
      <c r="B198" s="1"/>
      <c r="C198" s="1"/>
      <c r="D198" s="1"/>
      <c r="E198" s="1"/>
      <c r="F198" s="1"/>
      <c r="G198" s="1"/>
      <c r="H198" s="1"/>
      <c r="I198" s="1"/>
    </row>
    <row r="199" spans="1:9" ht="20.100000000000001" customHeight="1">
      <c r="A199" s="1"/>
      <c r="B199" s="1"/>
      <c r="C199" s="1"/>
      <c r="D199" s="1"/>
      <c r="E199" s="1"/>
      <c r="F199" s="1"/>
      <c r="G199" s="1"/>
      <c r="H199" s="1"/>
      <c r="I199" s="1"/>
    </row>
    <row r="200" spans="1:9" ht="20.100000000000001" customHeight="1">
      <c r="A200" s="1"/>
      <c r="B200" s="1"/>
      <c r="C200" s="1"/>
      <c r="D200" s="1"/>
      <c r="E200" s="1"/>
      <c r="F200" s="1"/>
      <c r="G200" s="1"/>
      <c r="H200" s="1"/>
      <c r="I200" s="1"/>
    </row>
    <row r="201" spans="1:9" ht="20.100000000000001" customHeight="1">
      <c r="A201" s="1"/>
      <c r="B201" s="1"/>
      <c r="C201" s="1"/>
      <c r="D201" s="1"/>
      <c r="E201" s="1"/>
      <c r="F201" s="1"/>
      <c r="G201" s="1"/>
      <c r="H201" s="1"/>
      <c r="I201" s="1"/>
    </row>
    <row r="202" spans="1:9" ht="20.100000000000001" customHeight="1">
      <c r="A202" s="1"/>
      <c r="B202" s="1"/>
      <c r="C202" s="1"/>
      <c r="D202" s="1"/>
      <c r="E202" s="1"/>
      <c r="F202" s="1"/>
      <c r="G202" s="1"/>
      <c r="H202" s="1"/>
      <c r="I202" s="1"/>
    </row>
    <row r="203" spans="1:9" ht="20.100000000000001" customHeight="1">
      <c r="A203" s="1"/>
      <c r="B203" s="1"/>
      <c r="C203" s="1"/>
      <c r="D203" s="1"/>
      <c r="E203" s="1"/>
      <c r="F203" s="1"/>
      <c r="G203" s="1"/>
      <c r="H203" s="1"/>
      <c r="I203" s="1"/>
    </row>
    <row r="204" spans="1:9" ht="20.100000000000001" customHeight="1">
      <c r="A204" s="1"/>
      <c r="B204" s="1"/>
      <c r="C204" s="1"/>
      <c r="D204" s="1"/>
      <c r="E204" s="1"/>
      <c r="F204" s="1"/>
      <c r="G204" s="1"/>
      <c r="H204" s="1"/>
      <c r="I204" s="1"/>
    </row>
    <row r="205" spans="1:9" ht="20.100000000000001" customHeight="1">
      <c r="A205" s="1"/>
      <c r="B205" s="1"/>
      <c r="C205" s="1"/>
      <c r="D205" s="1"/>
      <c r="E205" s="1"/>
      <c r="F205" s="1"/>
      <c r="G205" s="1"/>
      <c r="H205" s="1"/>
      <c r="I205" s="1"/>
    </row>
    <row r="206" spans="1:9" ht="20.100000000000001" customHeight="1">
      <c r="A206" s="1"/>
      <c r="B206" s="1"/>
      <c r="C206" s="1"/>
      <c r="D206" s="1"/>
      <c r="E206" s="1"/>
      <c r="F206" s="1"/>
      <c r="G206" s="1"/>
      <c r="H206" s="1"/>
      <c r="I206" s="1"/>
    </row>
    <row r="207" spans="1:9" ht="20.100000000000001" customHeight="1">
      <c r="A207" s="1"/>
      <c r="B207" s="1"/>
      <c r="C207" s="1"/>
      <c r="D207" s="1"/>
      <c r="E207" s="1"/>
      <c r="F207" s="1"/>
      <c r="G207" s="1"/>
      <c r="H207" s="1"/>
      <c r="I207" s="1"/>
    </row>
    <row r="208" spans="1:9" ht="20.100000000000001" customHeight="1">
      <c r="A208" s="1"/>
      <c r="B208" s="1"/>
      <c r="C208" s="1"/>
      <c r="D208" s="1"/>
      <c r="E208" s="1"/>
      <c r="F208" s="1"/>
      <c r="G208" s="1"/>
      <c r="H208" s="1"/>
      <c r="I208" s="1"/>
    </row>
    <row r="209" spans="1:9" ht="20.100000000000001" customHeight="1">
      <c r="A209" s="1"/>
      <c r="B209" s="1"/>
      <c r="C209" s="1"/>
      <c r="D209" s="1"/>
      <c r="E209" s="1"/>
      <c r="F209" s="1"/>
      <c r="G209" s="1"/>
      <c r="H209" s="1"/>
      <c r="I209" s="1"/>
    </row>
    <row r="210" spans="1:9" ht="20.100000000000001" customHeight="1">
      <c r="A210" s="1"/>
      <c r="B210" s="1"/>
      <c r="C210" s="1"/>
      <c r="D210" s="1"/>
      <c r="E210" s="1"/>
      <c r="F210" s="1"/>
      <c r="G210" s="1"/>
      <c r="H210" s="1"/>
      <c r="I210" s="1"/>
    </row>
    <row r="211" spans="1:9" ht="20.100000000000001" customHeight="1">
      <c r="A211" s="1"/>
      <c r="B211" s="1"/>
      <c r="C211" s="1"/>
      <c r="D211" s="1"/>
      <c r="E211" s="1"/>
      <c r="F211" s="1"/>
      <c r="G211" s="1"/>
      <c r="H211" s="1"/>
      <c r="I211" s="1"/>
    </row>
    <row r="212" spans="1:9" ht="20.100000000000001" customHeight="1">
      <c r="A212" s="1"/>
      <c r="B212" s="1"/>
      <c r="C212" s="1"/>
      <c r="D212" s="1"/>
      <c r="E212" s="1"/>
      <c r="F212" s="1"/>
      <c r="G212" s="1"/>
      <c r="H212" s="1"/>
      <c r="I212" s="1"/>
    </row>
    <row r="213" spans="1:9" ht="20.100000000000001" customHeight="1">
      <c r="A213" s="1"/>
      <c r="B213" s="1"/>
      <c r="C213" s="1"/>
      <c r="D213" s="1"/>
      <c r="E213" s="1"/>
      <c r="F213" s="1"/>
      <c r="G213" s="1"/>
      <c r="H213" s="1"/>
      <c r="I213" s="1"/>
    </row>
    <row r="214" spans="1:9" ht="20.100000000000001" customHeight="1">
      <c r="A214" s="1"/>
      <c r="B214" s="1"/>
      <c r="C214" s="1"/>
      <c r="D214" s="1"/>
      <c r="E214" s="1"/>
      <c r="F214" s="1"/>
      <c r="G214" s="1"/>
      <c r="H214" s="1"/>
      <c r="I214" s="1"/>
    </row>
    <row r="215" spans="1:9" ht="20.100000000000001" customHeight="1">
      <c r="A215" s="1"/>
      <c r="B215" s="1"/>
      <c r="C215" s="1"/>
      <c r="D215" s="1"/>
      <c r="E215" s="1"/>
      <c r="F215" s="1"/>
      <c r="G215" s="1"/>
      <c r="H215" s="1"/>
      <c r="I215" s="1"/>
    </row>
    <row r="216" spans="1:9" ht="20.100000000000001" customHeight="1">
      <c r="A216" s="1"/>
      <c r="B216" s="1"/>
      <c r="C216" s="1"/>
      <c r="D216" s="1"/>
      <c r="E216" s="1"/>
      <c r="F216" s="1"/>
      <c r="G216" s="1"/>
      <c r="H216" s="1"/>
      <c r="I216" s="1"/>
    </row>
    <row r="217" spans="1:9" ht="20.100000000000001" customHeight="1">
      <c r="A217" s="1"/>
      <c r="B217" s="1"/>
      <c r="C217" s="1"/>
      <c r="D217" s="1"/>
      <c r="E217" s="1"/>
      <c r="F217" s="1"/>
      <c r="G217" s="1"/>
      <c r="H217" s="1"/>
      <c r="I217" s="1"/>
    </row>
    <row r="218" spans="1:9" ht="20.100000000000001" customHeight="1">
      <c r="A218" s="1"/>
      <c r="B218" s="1"/>
      <c r="C218" s="1"/>
      <c r="D218" s="1"/>
      <c r="E218" s="1"/>
      <c r="F218" s="1"/>
      <c r="G218" s="1"/>
      <c r="H218" s="1"/>
      <c r="I218" s="1"/>
    </row>
    <row r="219" spans="1:9" ht="20.100000000000001" customHeight="1">
      <c r="A219" s="1"/>
      <c r="B219" s="1"/>
      <c r="C219" s="1"/>
      <c r="D219" s="1"/>
      <c r="E219" s="1"/>
      <c r="F219" s="1"/>
      <c r="G219" s="1"/>
      <c r="H219" s="1"/>
      <c r="I219" s="1"/>
    </row>
    <row r="220" spans="1:9" ht="20.100000000000001" customHeight="1">
      <c r="A220" s="1"/>
      <c r="B220" s="1"/>
      <c r="C220" s="1"/>
      <c r="D220" s="1"/>
      <c r="E220" s="1"/>
      <c r="F220" s="1"/>
      <c r="G220" s="1"/>
      <c r="H220" s="1"/>
      <c r="I220" s="1"/>
    </row>
    <row r="221" spans="1:9" ht="20.100000000000001" customHeight="1">
      <c r="A221" s="1"/>
      <c r="B221" s="1"/>
      <c r="C221" s="1"/>
      <c r="D221" s="1"/>
      <c r="E221" s="1"/>
      <c r="F221" s="1"/>
      <c r="G221" s="1"/>
      <c r="H221" s="1"/>
      <c r="I221" s="1"/>
    </row>
    <row r="222" spans="1:9" ht="20.100000000000001" customHeight="1">
      <c r="A222" s="1"/>
      <c r="B222" s="1"/>
      <c r="C222" s="1"/>
      <c r="D222" s="1"/>
      <c r="E222" s="1"/>
      <c r="F222" s="1"/>
      <c r="G222" s="1"/>
      <c r="H222" s="1"/>
      <c r="I222" s="1"/>
    </row>
    <row r="223" spans="1:9" ht="20.100000000000001" customHeight="1">
      <c r="A223" s="1"/>
      <c r="B223" s="1"/>
      <c r="C223" s="1"/>
      <c r="D223" s="1"/>
      <c r="E223" s="1"/>
      <c r="F223" s="1"/>
      <c r="G223" s="1"/>
      <c r="H223" s="1"/>
      <c r="I223" s="1"/>
    </row>
    <row r="224" spans="1:9" ht="20.100000000000001" customHeight="1">
      <c r="A224" s="1"/>
      <c r="B224" s="1"/>
      <c r="C224" s="1"/>
      <c r="D224" s="1"/>
      <c r="E224" s="1"/>
      <c r="F224" s="1"/>
      <c r="G224" s="1"/>
      <c r="H224" s="1"/>
      <c r="I224" s="1"/>
    </row>
    <row r="225" spans="1:9" ht="20.100000000000001" customHeight="1">
      <c r="A225" s="1"/>
      <c r="B225" s="1"/>
      <c r="C225" s="1"/>
      <c r="D225" s="1"/>
      <c r="E225" s="1"/>
      <c r="F225" s="1"/>
      <c r="G225" s="1"/>
      <c r="H225" s="1"/>
      <c r="I225" s="1"/>
    </row>
    <row r="226" spans="1:9" ht="20.100000000000001" customHeight="1">
      <c r="A226" s="1"/>
      <c r="B226" s="1"/>
      <c r="C226" s="1"/>
      <c r="D226" s="1"/>
      <c r="E226" s="1"/>
      <c r="F226" s="1"/>
      <c r="G226" s="1"/>
      <c r="H226" s="1"/>
      <c r="I226" s="1"/>
    </row>
    <row r="227" spans="1:9" ht="20.100000000000001" customHeight="1">
      <c r="A227" s="1"/>
      <c r="B227" s="1"/>
      <c r="C227" s="1"/>
      <c r="D227" s="1"/>
      <c r="E227" s="1"/>
      <c r="F227" s="1"/>
      <c r="G227" s="1"/>
      <c r="H227" s="1"/>
      <c r="I227" s="1"/>
    </row>
    <row r="228" spans="1:9" ht="20.100000000000001" customHeight="1">
      <c r="A228" s="1"/>
      <c r="B228" s="1"/>
      <c r="C228" s="1"/>
      <c r="D228" s="1"/>
      <c r="E228" s="1"/>
      <c r="F228" s="1"/>
      <c r="G228" s="1"/>
      <c r="H228" s="1"/>
      <c r="I228" s="1"/>
    </row>
    <row r="229" spans="1:9" ht="20.100000000000001" customHeight="1">
      <c r="A229" s="1"/>
      <c r="B229" s="1"/>
      <c r="C229" s="1"/>
      <c r="D229" s="1"/>
      <c r="E229" s="1"/>
      <c r="F229" s="1"/>
      <c r="G229" s="1"/>
      <c r="H229" s="1"/>
      <c r="I229" s="1"/>
    </row>
    <row r="230" spans="1:9" ht="20.100000000000001" customHeight="1">
      <c r="A230" s="1"/>
      <c r="B230" s="1"/>
      <c r="C230" s="1"/>
      <c r="D230" s="1"/>
      <c r="E230" s="1"/>
      <c r="F230" s="1"/>
      <c r="G230" s="1"/>
      <c r="H230" s="1"/>
      <c r="I230" s="1"/>
    </row>
    <row r="231" spans="1:9" ht="20.100000000000001" customHeight="1">
      <c r="A231" s="1"/>
      <c r="B231" s="1"/>
      <c r="C231" s="1"/>
      <c r="D231" s="1"/>
      <c r="E231" s="1"/>
      <c r="F231" s="1"/>
      <c r="G231" s="1"/>
      <c r="H231" s="1"/>
      <c r="I231" s="1"/>
    </row>
    <row r="232" spans="1:9" ht="20.100000000000001" customHeight="1">
      <c r="A232" s="1"/>
      <c r="B232" s="1"/>
      <c r="C232" s="1"/>
      <c r="D232" s="1"/>
      <c r="E232" s="1"/>
      <c r="F232" s="1"/>
      <c r="G232" s="1"/>
      <c r="H232" s="1"/>
      <c r="I232" s="1"/>
    </row>
    <row r="233" spans="1:9" ht="20.100000000000001" customHeight="1">
      <c r="A233" s="1"/>
      <c r="B233" s="1"/>
      <c r="C233" s="1"/>
      <c r="D233" s="1"/>
      <c r="E233" s="1"/>
      <c r="F233" s="1"/>
      <c r="G233" s="1"/>
      <c r="H233" s="1"/>
      <c r="I233" s="1"/>
    </row>
    <row r="234" spans="1:9" ht="20.100000000000001" customHeight="1">
      <c r="A234" s="1"/>
      <c r="B234" s="1"/>
      <c r="C234" s="1"/>
      <c r="D234" s="1"/>
      <c r="E234" s="1"/>
      <c r="F234" s="1"/>
      <c r="G234" s="1"/>
      <c r="H234" s="1"/>
      <c r="I234" s="1"/>
    </row>
    <row r="235" spans="1:9" ht="20.100000000000001" customHeight="1">
      <c r="A235" s="1"/>
      <c r="B235" s="1"/>
      <c r="C235" s="1"/>
      <c r="D235" s="1"/>
      <c r="E235" s="1"/>
      <c r="F235" s="1"/>
      <c r="G235" s="1"/>
      <c r="H235" s="1"/>
      <c r="I235" s="1"/>
    </row>
    <row r="236" spans="1:9" ht="20.100000000000001" customHeight="1">
      <c r="A236" s="1"/>
      <c r="B236" s="1"/>
      <c r="C236" s="1"/>
      <c r="D236" s="1"/>
      <c r="E236" s="1"/>
      <c r="F236" s="1"/>
      <c r="G236" s="1"/>
      <c r="H236" s="1"/>
      <c r="I236" s="1"/>
    </row>
    <row r="237" spans="1:9" ht="20.100000000000001" customHeight="1">
      <c r="A237" s="1"/>
      <c r="B237" s="1"/>
      <c r="C237" s="1"/>
      <c r="D237" s="1"/>
      <c r="E237" s="1"/>
      <c r="F237" s="1"/>
      <c r="G237" s="1"/>
      <c r="H237" s="1"/>
      <c r="I237" s="1"/>
    </row>
    <row r="238" spans="1:9" ht="20.100000000000001" customHeight="1">
      <c r="A238" s="1"/>
      <c r="B238" s="1"/>
      <c r="C238" s="1"/>
      <c r="D238" s="1"/>
      <c r="E238" s="1"/>
      <c r="F238" s="1"/>
      <c r="G238" s="1"/>
      <c r="H238" s="1"/>
      <c r="I238" s="1"/>
    </row>
    <row r="239" spans="1:9" ht="20.100000000000001" customHeight="1">
      <c r="A239" s="1"/>
      <c r="B239" s="1"/>
      <c r="C239" s="1"/>
      <c r="D239" s="1"/>
      <c r="E239" s="1"/>
      <c r="F239" s="1"/>
      <c r="G239" s="1"/>
      <c r="H239" s="1"/>
      <c r="I239" s="1"/>
    </row>
    <row r="240" spans="1:9" ht="20.100000000000001" customHeight="1">
      <c r="A240" s="1"/>
      <c r="B240" s="1"/>
      <c r="C240" s="1"/>
      <c r="D240" s="1"/>
      <c r="E240" s="1"/>
      <c r="F240" s="1"/>
      <c r="G240" s="1"/>
      <c r="H240" s="1"/>
      <c r="I240" s="1"/>
    </row>
    <row r="241" spans="1:9" ht="20.100000000000001" customHeight="1">
      <c r="A241" s="1"/>
      <c r="B241" s="1"/>
      <c r="C241" s="1"/>
      <c r="D241" s="1"/>
      <c r="E241" s="1"/>
      <c r="F241" s="1"/>
      <c r="G241" s="1"/>
      <c r="H241" s="1"/>
      <c r="I241" s="1"/>
    </row>
    <row r="242" spans="1:9" ht="20.100000000000001" customHeight="1">
      <c r="A242" s="1"/>
      <c r="B242" s="1"/>
      <c r="C242" s="1"/>
      <c r="D242" s="1"/>
      <c r="E242" s="1"/>
      <c r="F242" s="1"/>
      <c r="G242" s="1"/>
      <c r="H242" s="1"/>
      <c r="I242" s="1"/>
    </row>
    <row r="243" spans="1:9" ht="20.100000000000001" customHeight="1">
      <c r="A243" s="1"/>
      <c r="B243" s="1"/>
      <c r="C243" s="1"/>
      <c r="D243" s="1"/>
      <c r="E243" s="1"/>
      <c r="F243" s="1"/>
      <c r="G243" s="1"/>
      <c r="H243" s="1"/>
      <c r="I243" s="1"/>
    </row>
    <row r="244" spans="1:9" ht="20.100000000000001" customHeight="1">
      <c r="A244" s="1"/>
      <c r="B244" s="1"/>
      <c r="C244" s="1"/>
      <c r="D244" s="1"/>
      <c r="E244" s="1"/>
      <c r="F244" s="1"/>
      <c r="G244" s="1"/>
      <c r="H244" s="1"/>
      <c r="I244" s="1"/>
    </row>
    <row r="245" spans="1:9" ht="20.100000000000001" customHeight="1">
      <c r="A245" s="1"/>
      <c r="B245" s="1"/>
      <c r="C245" s="1"/>
      <c r="D245" s="1"/>
      <c r="E245" s="1"/>
      <c r="F245" s="1"/>
      <c r="G245" s="1"/>
      <c r="H245" s="1"/>
      <c r="I245" s="1"/>
    </row>
    <row r="246" spans="1:9" ht="20.100000000000001" customHeight="1">
      <c r="A246" s="1"/>
      <c r="B246" s="1"/>
      <c r="C246" s="1"/>
      <c r="D246" s="1"/>
      <c r="E246" s="1"/>
      <c r="F246" s="1"/>
      <c r="G246" s="1"/>
      <c r="H246" s="1"/>
      <c r="I246" s="1"/>
    </row>
    <row r="247" spans="1:9" ht="20.100000000000001" customHeight="1">
      <c r="A247" s="1"/>
      <c r="B247" s="1"/>
      <c r="C247" s="1"/>
      <c r="D247" s="1"/>
      <c r="E247" s="1"/>
      <c r="F247" s="1"/>
      <c r="G247" s="1"/>
      <c r="H247" s="1"/>
      <c r="I247" s="1"/>
    </row>
    <row r="248" spans="1:9" ht="20.100000000000001" customHeight="1">
      <c r="A248" s="1"/>
      <c r="B248" s="1"/>
      <c r="C248" s="1"/>
      <c r="D248" s="1"/>
      <c r="E248" s="1"/>
      <c r="F248" s="1"/>
      <c r="G248" s="1"/>
      <c r="H248" s="1"/>
      <c r="I248" s="1"/>
    </row>
    <row r="249" spans="1:9" ht="20.100000000000001" customHeight="1">
      <c r="A249" s="1"/>
      <c r="B249" s="1"/>
      <c r="C249" s="1"/>
      <c r="D249" s="1"/>
      <c r="E249" s="1"/>
      <c r="F249" s="1"/>
      <c r="G249" s="1"/>
      <c r="H249" s="1"/>
      <c r="I249" s="1"/>
    </row>
    <row r="250" spans="1:9" ht="20.100000000000001" customHeight="1">
      <c r="A250" s="1"/>
      <c r="B250" s="1"/>
      <c r="C250" s="1"/>
      <c r="D250" s="1"/>
      <c r="E250" s="1"/>
      <c r="F250" s="1"/>
      <c r="G250" s="1"/>
      <c r="H250" s="1"/>
      <c r="I250" s="1"/>
    </row>
    <row r="251" spans="1:9" ht="20.100000000000001" customHeight="1">
      <c r="A251" s="1"/>
      <c r="B251" s="1"/>
      <c r="C251" s="1"/>
      <c r="D251" s="1"/>
      <c r="E251" s="1"/>
      <c r="F251" s="1"/>
      <c r="G251" s="1"/>
      <c r="H251" s="1"/>
      <c r="I251" s="1"/>
    </row>
    <row r="252" spans="1:9" ht="20.100000000000001" customHeight="1">
      <c r="A252" s="1"/>
      <c r="B252" s="1"/>
      <c r="C252" s="1"/>
      <c r="D252" s="1"/>
      <c r="E252" s="1"/>
      <c r="F252" s="1"/>
      <c r="G252" s="1"/>
      <c r="H252" s="1"/>
      <c r="I252" s="1"/>
    </row>
  </sheetData>
  <mergeCells count="1">
    <mergeCell ref="A50:C50"/>
  </mergeCells>
  <pageMargins left="1.2598425196850394" right="0.70866141732283472" top="0.15748031496062992" bottom="0.15748031496062992" header="0.15748031496062992" footer="0.15748031496062992"/>
  <pageSetup paperSize="9" scale="7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8</vt:i4>
      </vt:variant>
    </vt:vector>
  </HeadingPairs>
  <TitlesOfParts>
    <vt:vector size="13" baseType="lpstr">
      <vt:lpstr>List Piutang</vt:lpstr>
      <vt:lpstr>List PPh </vt:lpstr>
      <vt:lpstr>Rincian</vt:lpstr>
      <vt:lpstr>Rincian1</vt:lpstr>
      <vt:lpstr>Meterai</vt:lpstr>
      <vt:lpstr>'List Piutang'!Print_Area</vt:lpstr>
      <vt:lpstr>'List PPh '!Print_Area</vt:lpstr>
      <vt:lpstr>Meterai!Print_Area</vt:lpstr>
      <vt:lpstr>Rincian!Print_Area</vt:lpstr>
      <vt:lpstr>Rincian1!Print_Area</vt:lpstr>
      <vt:lpstr>'List Piutang'!Print_Titles</vt:lpstr>
      <vt:lpstr>'List PPh '!Print_Titles</vt:lpstr>
      <vt:lpstr>Rincian!Print_Titles</vt:lpstr>
    </vt:vector>
  </TitlesOfParts>
  <Company>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Romina</dc:creator>
  <cp:lastModifiedBy>Romina</cp:lastModifiedBy>
  <cp:lastPrinted>2017-08-30T11:35:07Z</cp:lastPrinted>
  <dcterms:created xsi:type="dcterms:W3CDTF">2011-08-09T03:18:05Z</dcterms:created>
  <dcterms:modified xsi:type="dcterms:W3CDTF">2017-08-30T11:35:57Z</dcterms:modified>
</cp:coreProperties>
</file>