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Piutang'!$A$7:$P$52</definedName>
    <definedName name="_xlnm.Print_Area" localSheetId="1">'List PPh '!$A$238:$E$275</definedName>
    <definedName name="_xlnm.Print_Area" localSheetId="4">Meterai!$A$1:$D$37</definedName>
    <definedName name="_xlnm.Print_Area" localSheetId="2">Rincian!$A$6:$K$64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36" i="2"/>
  <c r="K22"/>
  <c r="L22"/>
  <c r="M22"/>
  <c r="O22" s="1"/>
  <c r="A10"/>
  <c r="A11" s="1"/>
  <c r="J61" i="8"/>
  <c r="I61"/>
  <c r="H61"/>
  <c r="G61"/>
  <c r="F61"/>
  <c r="K57"/>
  <c r="K56"/>
  <c r="K55"/>
  <c r="I49"/>
  <c r="I18"/>
  <c r="K54"/>
  <c r="K53"/>
  <c r="A53"/>
  <c r="A54" s="1"/>
  <c r="A55" s="1"/>
  <c r="A56" s="1"/>
  <c r="A57" s="1"/>
  <c r="K52"/>
  <c r="J49"/>
  <c r="H49"/>
  <c r="G49"/>
  <c r="F49"/>
  <c r="K48"/>
  <c r="N48" i="2"/>
  <c r="J48"/>
  <c r="I48"/>
  <c r="H48"/>
  <c r="G48"/>
  <c r="K44"/>
  <c r="L44"/>
  <c r="L43"/>
  <c r="K43"/>
  <c r="L42"/>
  <c r="K42"/>
  <c r="M42" s="1"/>
  <c r="O42" s="1"/>
  <c r="L41"/>
  <c r="K41"/>
  <c r="M41" s="1"/>
  <c r="O41" s="1"/>
  <c r="L40"/>
  <c r="K40"/>
  <c r="M40" s="1"/>
  <c r="O40" s="1"/>
  <c r="A40"/>
  <c r="A41" s="1"/>
  <c r="A42" s="1"/>
  <c r="A43" s="1"/>
  <c r="A44" s="1"/>
  <c r="L39"/>
  <c r="L48" s="1"/>
  <c r="K39"/>
  <c r="N37"/>
  <c r="J37"/>
  <c r="I37"/>
  <c r="H37"/>
  <c r="G37"/>
  <c r="K36"/>
  <c r="L36"/>
  <c r="K46" i="8"/>
  <c r="K35" i="2"/>
  <c r="L35"/>
  <c r="N15"/>
  <c r="N14"/>
  <c r="N13"/>
  <c r="K38" i="8"/>
  <c r="K39"/>
  <c r="K41"/>
  <c r="K37"/>
  <c r="K36"/>
  <c r="K35"/>
  <c r="K34"/>
  <c r="K42"/>
  <c r="K34" i="2"/>
  <c r="L34"/>
  <c r="L33"/>
  <c r="K33"/>
  <c r="L32"/>
  <c r="K32"/>
  <c r="K31"/>
  <c r="L31"/>
  <c r="K30"/>
  <c r="L30"/>
  <c r="K29"/>
  <c r="L29"/>
  <c r="K28"/>
  <c r="L28"/>
  <c r="K27"/>
  <c r="L27"/>
  <c r="L9"/>
  <c r="L10"/>
  <c r="L11"/>
  <c r="L12"/>
  <c r="L13"/>
  <c r="L14"/>
  <c r="L15"/>
  <c r="L16"/>
  <c r="L19"/>
  <c r="L20"/>
  <c r="L21"/>
  <c r="L23"/>
  <c r="L24"/>
  <c r="L25"/>
  <c r="L26"/>
  <c r="K33" i="8"/>
  <c r="K40"/>
  <c r="K32"/>
  <c r="K31"/>
  <c r="K26" i="2"/>
  <c r="M26" s="1"/>
  <c r="O26" s="1"/>
  <c r="K25"/>
  <c r="M25" s="1"/>
  <c r="O25" s="1"/>
  <c r="K24"/>
  <c r="M24" s="1"/>
  <c r="O24" s="1"/>
  <c r="K23"/>
  <c r="M23" s="1"/>
  <c r="O23" s="1"/>
  <c r="K30" i="8"/>
  <c r="K25"/>
  <c r="K21" i="2"/>
  <c r="K29" i="8"/>
  <c r="K28"/>
  <c r="K27"/>
  <c r="K20" i="2"/>
  <c r="K19"/>
  <c r="I63" i="8" l="1"/>
  <c r="K61"/>
  <c r="M34" i="2"/>
  <c r="O34" s="1"/>
  <c r="K48"/>
  <c r="M44"/>
  <c r="O44" s="1"/>
  <c r="M43"/>
  <c r="O43" s="1"/>
  <c r="M35"/>
  <c r="O35" s="1"/>
  <c r="M39"/>
  <c r="L17"/>
  <c r="L37"/>
  <c r="L51" s="1"/>
  <c r="M36"/>
  <c r="M30"/>
  <c r="O30" s="1"/>
  <c r="M31"/>
  <c r="O31" s="1"/>
  <c r="M33"/>
  <c r="O33" s="1"/>
  <c r="M27"/>
  <c r="O27" s="1"/>
  <c r="M28"/>
  <c r="O28" s="1"/>
  <c r="M29"/>
  <c r="O29" s="1"/>
  <c r="M32"/>
  <c r="O32" s="1"/>
  <c r="M19"/>
  <c r="O19" s="1"/>
  <c r="M20"/>
  <c r="O20" s="1"/>
  <c r="M21"/>
  <c r="O21" s="1"/>
  <c r="K26" i="8"/>
  <c r="K24"/>
  <c r="K23"/>
  <c r="K22"/>
  <c r="K2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J18"/>
  <c r="J63" s="1"/>
  <c r="G18"/>
  <c r="G63" s="1"/>
  <c r="F18"/>
  <c r="F63" s="1"/>
  <c r="K37" i="2"/>
  <c r="N17"/>
  <c r="N51" s="1"/>
  <c r="J17"/>
  <c r="J51" s="1"/>
  <c r="I17"/>
  <c r="I51" s="1"/>
  <c r="H17"/>
  <c r="H51" s="1"/>
  <c r="G17"/>
  <c r="G51" s="1"/>
  <c r="K16" i="8"/>
  <c r="K13"/>
  <c r="K12"/>
  <c r="K11"/>
  <c r="K15"/>
  <c r="K16" i="2"/>
  <c r="K15"/>
  <c r="K14"/>
  <c r="K13"/>
  <c r="K12"/>
  <c r="O39" l="1"/>
  <c r="O48" s="1"/>
  <c r="M48"/>
  <c r="K49" i="8"/>
  <c r="O36" i="2"/>
  <c r="A20"/>
  <c r="M14"/>
  <c r="O14" s="1"/>
  <c r="M16"/>
  <c r="O16" s="1"/>
  <c r="H18" i="8"/>
  <c r="H63" s="1"/>
  <c r="M12" i="2"/>
  <c r="O12" s="1"/>
  <c r="M13"/>
  <c r="O13" s="1"/>
  <c r="M15"/>
  <c r="O15" s="1"/>
  <c r="K14" i="8"/>
  <c r="K11" i="2"/>
  <c r="M37" l="1"/>
  <c r="A21"/>
  <c r="M11"/>
  <c r="O11" s="1"/>
  <c r="A22" l="1"/>
  <c r="O37"/>
  <c r="A23" l="1"/>
  <c r="A24" s="1"/>
  <c r="A25" s="1"/>
  <c r="A26" s="1"/>
  <c r="K10" i="8"/>
  <c r="K10" i="2"/>
  <c r="K9" i="8"/>
  <c r="K9" i="2"/>
  <c r="A27" l="1"/>
  <c r="A28" s="1"/>
  <c r="A29" s="1"/>
  <c r="A30" s="1"/>
  <c r="A31" s="1"/>
  <c r="A32" s="1"/>
  <c r="A33" s="1"/>
  <c r="A34" s="1"/>
  <c r="A35" s="1"/>
  <c r="K17"/>
  <c r="K51" s="1"/>
  <c r="K18" i="8"/>
  <c r="K63" s="1"/>
  <c r="A10"/>
  <c r="A11" s="1"/>
  <c r="A12" s="1"/>
  <c r="A13" s="1"/>
  <c r="A14" s="1"/>
  <c r="M10" i="2"/>
  <c r="O10" s="1"/>
  <c r="M9"/>
  <c r="O9" s="1"/>
  <c r="O17" l="1"/>
  <c r="O51" s="1"/>
  <c r="M17"/>
  <c r="M51" s="1"/>
  <c r="A24" i="3"/>
  <c r="A29" s="1"/>
  <c r="A92" s="1"/>
  <c r="A128" s="1"/>
  <c r="A175" s="1"/>
  <c r="A178" s="1"/>
  <c r="A193" s="1"/>
  <c r="A15" i="8" l="1"/>
  <c r="A16" s="1"/>
  <c r="A17" s="1"/>
  <c r="A12" i="2"/>
  <c r="A13" s="1"/>
  <c r="A14" s="1"/>
  <c r="A201" i="3"/>
  <c r="A212" s="1"/>
  <c r="A222" s="1"/>
  <c r="A225" l="1"/>
  <c r="A230" s="1"/>
  <c r="A235" s="1"/>
  <c r="A238" s="1"/>
  <c r="A246" s="1"/>
  <c r="A15" i="2" l="1"/>
  <c r="A16" s="1"/>
  <c r="A251" i="3"/>
  <c r="A254" s="1"/>
  <c r="A259" s="1"/>
  <c r="A266" s="1"/>
  <c r="A269" s="1"/>
  <c r="A272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37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D39"/>
</calcChain>
</file>

<file path=xl/sharedStrings.xml><?xml version="1.0" encoding="utf-8"?>
<sst xmlns="http://schemas.openxmlformats.org/spreadsheetml/2006/main" count="954" uniqueCount="642">
  <si>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</si>
  <si>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</si>
  <si>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</si>
  <si>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</si>
  <si>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</si>
  <si>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</si>
  <si>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</si>
  <si>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</si>
  <si>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</si>
  <si>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</si>
  <si>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</si>
  <si>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</si>
  <si>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</si>
  <si>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</si>
  <si>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</si>
  <si>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</si>
  <si>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</si>
  <si>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</si>
  <si>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</si>
  <si>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</si>
  <si>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</si>
  <si>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</si>
  <si>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</si>
  <si>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</si>
  <si>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</si>
  <si>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</si>
  <si>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</si>
  <si>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</si>
  <si>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</si>
  <si>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</si>
  <si>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</si>
  <si>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</si>
  <si>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</si>
  <si>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</si>
  <si>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</si>
  <si>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</si>
  <si>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</si>
  <si>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</si>
  <si>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</si>
  <si>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</si>
  <si>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</si>
  <si>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</si>
  <si>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</si>
  <si>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</si>
  <si>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</si>
  <si>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</si>
  <si>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</si>
  <si>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</si>
  <si>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</si>
  <si>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</si>
  <si>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</si>
  <si>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</si>
  <si>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</si>
  <si>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</si>
  <si>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</si>
  <si>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</si>
  <si>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</si>
  <si>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</si>
  <si>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</si>
  <si>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</si>
  <si>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</si>
  <si>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</si>
  <si>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</si>
  <si>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</si>
  <si>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</si>
  <si>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</si>
  <si>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</si>
  <si>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</si>
  <si>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</si>
  <si>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</si>
  <si>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</si>
  <si>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</si>
  <si>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</si>
  <si>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</si>
  <si>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</si>
  <si>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</si>
  <si>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</si>
  <si>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</si>
  <si>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</si>
  <si>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</si>
  <si>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</si>
  <si>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</si>
  <si>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</si>
  <si>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</si>
  <si>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</si>
  <si>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</si>
  <si>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</si>
  <si>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</si>
  <si>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</si>
  <si>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</si>
  <si>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</si>
  <si>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</si>
  <si>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</si>
  <si>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</si>
  <si>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</si>
  <si>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</si>
  <si>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</si>
  <si>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</si>
  <si>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</si>
  <si>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</si>
  <si>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</si>
  <si>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</si>
  <si>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</si>
  <si>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</si>
  <si>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</si>
  <si>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</si>
  <si>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</si>
  <si>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</si>
  <si>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</si>
  <si>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</si>
  <si>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</si>
  <si>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</si>
  <si>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</si>
  <si>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</si>
  <si>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</si>
  <si>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</si>
  <si>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</si>
  <si>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</si>
  <si>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</si>
  <si>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</si>
  <si>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</si>
  <si>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</si>
  <si>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</si>
  <si>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</si>
  <si>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</si>
  <si>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</si>
  <si>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</si>
  <si>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</si>
  <si>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</si>
  <si>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</si>
  <si>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</si>
  <si>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</si>
  <si>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</si>
  <si>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</si>
  <si>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</si>
  <si>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</si>
  <si>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</si>
  <si>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</si>
  <si>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</si>
  <si>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</si>
  <si>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</si>
  <si>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</si>
  <si>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</si>
  <si>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</si>
  <si>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</si>
  <si>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</si>
  <si>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</si>
  <si>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</si>
  <si>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</si>
  <si>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</si>
  <si>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</si>
  <si>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</si>
  <si>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</si>
  <si>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</si>
  <si>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</si>
  <si>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</si>
  <si>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</si>
  <si>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</si>
  <si>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</si>
  <si>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</si>
  <si>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</si>
  <si>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</si>
  <si>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</si>
  <si>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</si>
  <si>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</si>
  <si>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</si>
  <si>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</si>
  <si>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</si>
  <si>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</si>
  <si>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</si>
  <si>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</si>
  <si>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</si>
  <si>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033/HS/R/II/2017</t>
  </si>
  <si>
    <t>20 Feb'17</t>
  </si>
  <si>
    <t>PT. Krakatau Posco</t>
  </si>
  <si>
    <t>(Byr Tgl 17 Feb'17)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</si>
  <si>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</si>
  <si>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</si>
  <si>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</si>
  <si>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</si>
  <si>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</si>
  <si>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</si>
  <si>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</si>
  <si>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(Byr Tgl 10 Mar'17)</t>
  </si>
  <si>
    <t>(Byr Tgl 14 Mar'17)</t>
  </si>
  <si>
    <t>1 Feb'17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</si>
  <si>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</si>
  <si>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</si>
  <si>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</si>
  <si>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</si>
  <si>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</si>
  <si>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</si>
  <si>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</si>
  <si>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</si>
  <si>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</si>
  <si>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</si>
  <si>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</si>
  <si>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</si>
  <si>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</si>
  <si>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</si>
  <si>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022/HS/R/IV/2017</t>
  </si>
  <si>
    <t>023/HS/R/IV/2017</t>
  </si>
  <si>
    <t>(Byr Tgl 31 Mar'17)</t>
  </si>
  <si>
    <t>12 Apr'17</t>
  </si>
  <si>
    <t>028/HS/R/IV/2017</t>
  </si>
  <si>
    <t>20 Apr'17</t>
  </si>
  <si>
    <t>032/HS/R/IV/2017</t>
  </si>
  <si>
    <t>( Byr Tgl 17 Apr'17)</t>
  </si>
  <si>
    <t>03 Apr'17</t>
  </si>
  <si>
    <t>(Byr Tgl 3 Mei'17)</t>
  </si>
  <si>
    <t>(Byr Tgl 26 Apr'17)</t>
  </si>
  <si>
    <t>(Byr Tgl 12 Mei'17)</t>
  </si>
  <si>
    <t>10 Mei'17</t>
  </si>
  <si>
    <t>025/HS/R/V/2017</t>
  </si>
  <si>
    <t>E10-2</t>
  </si>
  <si>
    <t>PT. Jaya Hanchang E &amp; C</t>
  </si>
  <si>
    <t>(Byr Tgl 16 Mei'17)</t>
  </si>
  <si>
    <t>22 Mei'17</t>
  </si>
  <si>
    <t>037/HS/R/V/2017</t>
  </si>
  <si>
    <t>038/HS/R/V/2017</t>
  </si>
  <si>
    <t>24 Mei'17</t>
  </si>
  <si>
    <t>044/HS/R/V/2017</t>
  </si>
  <si>
    <t>29 Mei'17</t>
  </si>
  <si>
    <t>047/HS/R/V/2017</t>
  </si>
  <si>
    <t>048/HS/R/V/2017</t>
  </si>
  <si>
    <t>049/HS/R/V/2017</t>
  </si>
  <si>
    <t>02 Juni'17</t>
  </si>
  <si>
    <t>001/HS/R/VI/2017</t>
  </si>
  <si>
    <t>002/HS/R/VI/2017</t>
  </si>
  <si>
    <t>003/HS/R/VI/2017</t>
  </si>
  <si>
    <t>004/HS/R/VI/2017</t>
  </si>
  <si>
    <t>005/HS/R/VI/2017</t>
  </si>
  <si>
    <t>(Byr Tgl 6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</si>
  <si>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</si>
  <si>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</si>
  <si>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</si>
  <si>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</si>
  <si>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</si>
  <si>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</si>
  <si>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</si>
  <si>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</si>
  <si>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PT. Stollberg Samil Indonesia</t>
  </si>
  <si>
    <t>(Byr Tgl 15 Juni'17)</t>
  </si>
  <si>
    <t>050/HS/R/VI/2017</t>
  </si>
  <si>
    <t>20 Juni'17</t>
  </si>
  <si>
    <t>051/HS/R/VI/2017</t>
  </si>
  <si>
    <t>052/HS/R/VI/2017</t>
  </si>
  <si>
    <t>053/HS/R/VI/2017</t>
  </si>
  <si>
    <t>054/HS/R/VI/2017</t>
  </si>
  <si>
    <t>055/HS/R/VI/2017</t>
  </si>
  <si>
    <t>E11-7</t>
  </si>
  <si>
    <t>005/HS/R/VII/2017</t>
  </si>
  <si>
    <t>006/HS/R/VII/2017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</si>
  <si>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</si>
  <si>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</si>
  <si>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</si>
  <si>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</si>
  <si>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</si>
  <si>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</si>
  <si>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</si>
  <si>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</si>
  <si>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</si>
  <si>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</si>
  <si>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023/HS/R/VII/2017</t>
  </si>
  <si>
    <t>11 Juli'17</t>
  </si>
  <si>
    <t>029/HS/R/VII/2017</t>
  </si>
  <si>
    <t>(Byr Tgl 11 Juli'17)</t>
  </si>
  <si>
    <t>(Byr Tgl 4 Juli'17)</t>
  </si>
  <si>
    <t>03 Juli'17</t>
  </si>
  <si>
    <t>031/HS/R/VII/2017</t>
  </si>
  <si>
    <t>TAHUN : 2016-2017</t>
  </si>
  <si>
    <t>036/HS/R/VII/2017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</si>
  <si>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</si>
  <si>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</si>
  <si>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</si>
  <si>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</si>
  <si>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</si>
  <si>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</si>
  <si>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</si>
  <si>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007/HS/R/VII/2017</t>
  </si>
  <si>
    <t>008/HS/R/VII/2017</t>
  </si>
  <si>
    <t>Potongan</t>
  </si>
  <si>
    <t>PPH 10%</t>
  </si>
  <si>
    <t>24 Juli'17</t>
  </si>
  <si>
    <t>039/HS/R/VII/2017</t>
  </si>
  <si>
    <t>040/HS/R/VII/2017</t>
  </si>
  <si>
    <t>E14-1</t>
  </si>
  <si>
    <t>042/HS/R/VII/2017</t>
  </si>
  <si>
    <t>043/HS/R/VII/2017</t>
  </si>
  <si>
    <t>044/HS/R/VII/2017</t>
  </si>
  <si>
    <t>045/HS/R/VII/2017</t>
  </si>
  <si>
    <t>046/HS/R/VII/2017</t>
  </si>
  <si>
    <t>PT. Krakatau Poschem Dongsuh Chemical</t>
  </si>
  <si>
    <t>050/HS/R/VII/2017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</si>
  <si>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</si>
  <si>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</si>
  <si>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</si>
  <si>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</si>
  <si>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</si>
  <si>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</si>
  <si>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</si>
  <si>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</si>
  <si>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</si>
  <si>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 xml:space="preserve">06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</si>
  <si>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</si>
  <si>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</si>
  <si>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</si>
  <si>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</si>
  <si>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</si>
  <si>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</si>
  <si>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31 Juli'17</t>
  </si>
  <si>
    <t>051/HS/R/VII/2017</t>
  </si>
  <si>
    <t>053/HS/R/VII/2017</t>
  </si>
  <si>
    <t>NSI</t>
  </si>
  <si>
    <t>01 Agt'17</t>
  </si>
  <si>
    <t>001/HS/R/VIII/2017</t>
  </si>
  <si>
    <t>002/HS/R/VIII/2017</t>
  </si>
  <si>
    <t>003/HS/R/VIII/2017</t>
  </si>
  <si>
    <t>004/HS/R/VIII/2017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</si>
  <si>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</si>
  <si>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</si>
  <si>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</si>
  <si>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</si>
  <si>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</si>
  <si>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</si>
  <si>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</si>
  <si>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</si>
  <si>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019/HS/R/VIII/2017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</si>
  <si>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</si>
  <si>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</si>
  <si>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</si>
  <si>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</si>
  <si>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</si>
  <si>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</si>
  <si>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023/HS/R/VIII/2017</t>
  </si>
  <si>
    <t>09 Agt'17</t>
  </si>
  <si>
    <t>024/HS/R/VIII/2017</t>
  </si>
  <si>
    <t>025/HS/R/VIII/2017</t>
  </si>
  <si>
    <t>Donald R Schlanker</t>
  </si>
  <si>
    <t>E9-31</t>
  </si>
  <si>
    <t>11 Agt'17</t>
  </si>
  <si>
    <t>029/HS/R/VIII/2017</t>
  </si>
  <si>
    <t>(Byr Tgl 2 Agt'17)</t>
  </si>
  <si>
    <t>12 Jun'17</t>
  </si>
  <si>
    <t>30 Jun'17</t>
  </si>
  <si>
    <t>032/HS/R/VIII/2017</t>
  </si>
  <si>
    <t>15 Agt'17</t>
  </si>
  <si>
    <t>033/HS/R/VIII/2017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</si>
  <si>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</si>
  <si>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</si>
  <si>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</si>
  <si>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</si>
  <si>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</si>
  <si>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</si>
  <si>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</si>
  <si>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</si>
  <si>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</si>
  <si>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18 Agt'17</t>
  </si>
  <si>
    <t>E10-7</t>
  </si>
  <si>
    <t>036/HS/R/VIII/2017</t>
  </si>
  <si>
    <t>038/HS/R/VIII/2017</t>
  </si>
  <si>
    <t>039/HS/R/VIII/2017</t>
  </si>
  <si>
    <t>040/HS/R/VIII/2017</t>
  </si>
  <si>
    <t>22 Agt'17</t>
  </si>
  <si>
    <t>041/HS/R/VIII/2017</t>
  </si>
  <si>
    <t>042/HS/R/VIII/2017</t>
  </si>
  <si>
    <t>Shinta Angelikha Effrata</t>
  </si>
  <si>
    <t>PT. Jin Sung KS Indonesia</t>
  </si>
  <si>
    <t>043/HS/R/VIII/2017</t>
  </si>
  <si>
    <t>044/HS/R/VIII/2017</t>
  </si>
  <si>
    <t>046/HS/R/VIII/2017</t>
  </si>
  <si>
    <t>047/HS/R/VIII/2017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</si>
  <si>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</si>
  <si>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</si>
  <si>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</si>
  <si>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</si>
  <si>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</si>
  <si>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</si>
  <si>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</si>
  <si>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</si>
  <si>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</si>
  <si>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</si>
  <si>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</si>
  <si>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</si>
  <si>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</si>
  <si>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</si>
  <si>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</si>
  <si>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</si>
  <si>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</si>
  <si>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050/HS/R/VIII/2017</t>
  </si>
  <si>
    <t>051/HS/R/VIII/2017</t>
  </si>
  <si>
    <t>052/HS/R/VIII/2017</t>
  </si>
  <si>
    <t>053/HS/R/VIII/2017</t>
  </si>
  <si>
    <t>(Byr Tgl 25 Agt'17)</t>
  </si>
  <si>
    <t>( Byr Tgl. 24 Agt'17)</t>
  </si>
  <si>
    <t>4 Agt'17</t>
  </si>
  <si>
    <t xml:space="preserve">09 Agt'17 </t>
  </si>
  <si>
    <t>SEPTEMBER 2017</t>
  </si>
  <si>
    <t>04 Sept'17</t>
  </si>
  <si>
    <t>001/HS/R/IX/2017</t>
  </si>
  <si>
    <t>002/HS/R/IX/2017</t>
  </si>
  <si>
    <t>003/HS/R/IX/2017</t>
  </si>
  <si>
    <t>004/HS/R/IX/2017</t>
  </si>
  <si>
    <t>Sub Total September'17</t>
  </si>
  <si>
    <t>SEPT'17</t>
  </si>
  <si>
    <t>Sub Total September 2017</t>
  </si>
  <si>
    <t>007/HS/R/IX/2017</t>
  </si>
  <si>
    <t>008/HS/R/IX/2017</t>
  </si>
  <si>
    <t>009/HS/R/IX/2017</t>
  </si>
  <si>
    <t>05 Sept'17</t>
  </si>
  <si>
    <t>011/HS/R/IX/2017</t>
  </si>
  <si>
    <t>E15-3</t>
  </si>
  <si>
    <t>01 Sept'17 s/d 28 Feb'18</t>
  </si>
  <si>
    <t>012/HS/R/IX/2017</t>
  </si>
  <si>
    <t>Periode 01 Sept'17 s/d 28 Feb'18</t>
  </si>
  <si>
    <t>06 Sept'17</t>
  </si>
  <si>
    <t>014/HS/R/IX/2017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</si>
  <si>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</si>
  <si>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</si>
  <si>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</si>
  <si>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</si>
  <si>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</si>
  <si>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</si>
  <si>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</si>
  <si>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</si>
  <si>
    <t>11 Sept'17</t>
  </si>
  <si>
    <t>019/HS/R/IX/2017</t>
  </si>
  <si>
    <t>Periode 10 Sept s/d 9 Okt'17</t>
  </si>
  <si>
    <t>12 Sept'17</t>
  </si>
  <si>
    <t>020/HS/R/IX/2017</t>
  </si>
  <si>
    <t>021/HS/R/IX/2017</t>
  </si>
  <si>
    <t>022/HS/R/IX/2017</t>
  </si>
  <si>
    <t>10 Sept s/d 9 Nov'17</t>
  </si>
  <si>
    <t>PT. Somar Gemilang Sejahtera</t>
  </si>
  <si>
    <t>E5-5</t>
  </si>
  <si>
    <t>PT. Ikeda Indonesia</t>
  </si>
  <si>
    <t>Periode 10 Sept s/d 9 Nov'17</t>
  </si>
  <si>
    <t>15 Sept'17</t>
  </si>
  <si>
    <t>027/HS/R/IX/2017</t>
  </si>
  <si>
    <t>(Byr Tgl 4 Sept'17)</t>
  </si>
  <si>
    <t>(Byr Tgl 11 Sept'17)</t>
  </si>
  <si>
    <t>24 Jul'17</t>
  </si>
  <si>
    <t>(Byr Tgl 8 Sept'17)</t>
  </si>
  <si>
    <t>8 Agt'17</t>
  </si>
  <si>
    <t>(Byr Tgl 12 Sept'17)</t>
  </si>
  <si>
    <t>18 Sept'17</t>
  </si>
  <si>
    <t>Kim Bang Jeen</t>
  </si>
  <si>
    <t>E14-14</t>
  </si>
  <si>
    <t>E14-19</t>
  </si>
  <si>
    <t>030/HS/R/IX/2017</t>
  </si>
  <si>
    <t>17 Sept s/d 16 Okt'17</t>
  </si>
  <si>
    <t>E8-2</t>
  </si>
  <si>
    <t>E16-11</t>
  </si>
  <si>
    <t>Periode 17 Sept s/d 16 Okt'17</t>
  </si>
  <si>
    <t>(Byr Tgl. 15 Sept'17)</t>
  </si>
  <si>
    <t xml:space="preserve">28 Jul'17 </t>
  </si>
  <si>
    <t>(Byr Tgl 18 Sept'17)</t>
  </si>
  <si>
    <t>(Byr Tgl 15 Sept'17)</t>
  </si>
  <si>
    <t>E9-30B</t>
  </si>
  <si>
    <t>E10-5</t>
  </si>
  <si>
    <t>E3-3</t>
  </si>
  <si>
    <t>E14-4</t>
  </si>
  <si>
    <t>E3-6</t>
  </si>
  <si>
    <t>22 Sept'17</t>
  </si>
  <si>
    <t>033/HS/R/IX/2017</t>
  </si>
  <si>
    <t>22 Sept'17 s/d 21 Mar'18</t>
  </si>
  <si>
    <t>25 Sept'17</t>
  </si>
  <si>
    <t>035/HS/R/IX/2017</t>
  </si>
  <si>
    <t>23 Sept'17 s/d 22 Mar'18</t>
  </si>
  <si>
    <t>27 Sept'17</t>
  </si>
  <si>
    <t>037/HS/R/IX/2017</t>
  </si>
  <si>
    <t>27 Sept'17 s/d 26 Mar'18</t>
  </si>
  <si>
    <t>28 Sept'17</t>
  </si>
  <si>
    <t>038/HS/R/IX/2017</t>
  </si>
  <si>
    <t>28 Sept'17 s/d 27 Jan'18</t>
  </si>
  <si>
    <t>039/HS/R/IX/2017</t>
  </si>
  <si>
    <t>28 Sept'17 s/d 27 Mar'18</t>
  </si>
  <si>
    <t>Periode 22 Sept'17 s/d 21 Mar'18</t>
  </si>
  <si>
    <t>Periode 23 Sept'17 s/d 22 Mar'18</t>
  </si>
  <si>
    <t>Periode 27 Sept'17 s/d 26 Mar'18</t>
  </si>
  <si>
    <t>Periode 28 Sept'17 s/d 27 Jan'18</t>
  </si>
  <si>
    <t>Periode 28 Sept'17 s/d 27 Mar'18</t>
  </si>
  <si>
    <t>E14-24</t>
  </si>
  <si>
    <t>OKTOBER 2017</t>
  </si>
  <si>
    <t>02 Okt'17</t>
  </si>
  <si>
    <t>001/HS/R/X/2017</t>
  </si>
  <si>
    <t>E12-9</t>
  </si>
  <si>
    <t>002/HS/R/X/2017</t>
  </si>
  <si>
    <t>E12-10</t>
  </si>
  <si>
    <t>003/HS/R/X/2017</t>
  </si>
  <si>
    <t>E15-1</t>
  </si>
  <si>
    <t>004/HS/R/X/2017</t>
  </si>
  <si>
    <t>E6-6</t>
  </si>
  <si>
    <t>005/HS/R/X/2017</t>
  </si>
  <si>
    <t>006/HS/R/X/2017</t>
  </si>
  <si>
    <t>007/HS/R/X/2017</t>
  </si>
  <si>
    <t>E16A-3</t>
  </si>
  <si>
    <t>Sub Total Oktober'17</t>
  </si>
  <si>
    <t>Yogeshsingh Pratapsingh Dandotiya</t>
  </si>
  <si>
    <t>OKT'17</t>
  </si>
  <si>
    <t>Periode 01 Okt sd 31 Des'17</t>
  </si>
  <si>
    <t>Periode 01 Okt s/d 31 Okt'17</t>
  </si>
  <si>
    <t>Periode 01 Okt'17 s/d 31 Mar'20</t>
  </si>
  <si>
    <t>Sub Total Oktober 2017</t>
  </si>
  <si>
    <t>(Byr Tgl 4 Okt'17)</t>
  </si>
  <si>
    <t>(Byr Tgl 28 Sept'17)</t>
  </si>
  <si>
    <t xml:space="preserve">14 Agt'17 </t>
  </si>
  <si>
    <t xml:space="preserve">15 Agt'17 </t>
  </si>
  <si>
    <t xml:space="preserve">24 Agt'17 </t>
  </si>
  <si>
    <t>(Byr Tgl 29 Sept'17)</t>
  </si>
  <si>
    <t xml:space="preserve">22 Agt'17 </t>
  </si>
  <si>
    <t>008/HS/R/X/2017</t>
  </si>
  <si>
    <t>E11-15</t>
  </si>
  <si>
    <t>02 Okt'17 s/d 01 Jan'18</t>
  </si>
  <si>
    <t>04 Okt'17</t>
  </si>
  <si>
    <t>009/HS/R/X/2017</t>
  </si>
  <si>
    <t>04 Okt s/d 03 Nov'17</t>
  </si>
  <si>
    <t>Periode 04 Okt s/d 03 Nov'17</t>
  </si>
  <si>
    <t>Periode 02 Okt'17 s/d 01 Jan'18</t>
  </si>
  <si>
    <t>Periode 06 Okt s/d 05 Nov'17</t>
  </si>
  <si>
    <t>06 Okt'17</t>
  </si>
  <si>
    <t>012/HS/R/X/2017</t>
  </si>
  <si>
    <t>06 Okt s/d 05 Nov'17</t>
  </si>
  <si>
    <t>09 Okt'17</t>
  </si>
  <si>
    <t>013/HS/R/X/2017</t>
  </si>
  <si>
    <t>PT. Sankyu Indonesia International</t>
  </si>
  <si>
    <t>E8-6</t>
  </si>
  <si>
    <t>08 Okt'17 s/d 07 Jul'18</t>
  </si>
  <si>
    <t>E4-6</t>
  </si>
  <si>
    <t>11 Okt'17</t>
  </si>
  <si>
    <t>Na Seon Ha</t>
  </si>
  <si>
    <t>E14-22</t>
  </si>
  <si>
    <t>11 Okt s/d 10 Nov'17</t>
  </si>
  <si>
    <t>017/HS/R/X/2017</t>
  </si>
  <si>
    <t>Periode 11 Okt s/d 10 Nov'17</t>
  </si>
  <si>
    <t>Periode 10 Okt s/d 09 Nov'17</t>
  </si>
  <si>
    <t>Periode 08 Okt'17 s/d 07 Jul'18</t>
  </si>
  <si>
    <t>EP2C Energy Singapore PTE LTD</t>
  </si>
  <si>
    <t>(Byr Tgl 3 Okt'17)</t>
  </si>
  <si>
    <t>(Byr Tgl 10 Okt'17)</t>
  </si>
  <si>
    <t>( Byr Tgl. 6 Okt'17)</t>
  </si>
  <si>
    <t>4 Sept'17</t>
  </si>
  <si>
    <t xml:space="preserve">4 Sept'17 </t>
  </si>
  <si>
    <t>(Byr Tgl 5 Okt'17)</t>
  </si>
  <si>
    <t xml:space="preserve">12 Sept'17 </t>
  </si>
  <si>
    <t>(Byr Tgl 9 Okt'17)</t>
  </si>
  <si>
    <t>019/HS/R/X/2017</t>
  </si>
  <si>
    <t>E9-30A</t>
  </si>
  <si>
    <t>17 Okt'17</t>
  </si>
  <si>
    <t>023/HS/R/X/2017</t>
  </si>
  <si>
    <t>17 Okt s/d 16 Nov'17</t>
  </si>
  <si>
    <t>18 Okt'17</t>
  </si>
  <si>
    <t>024/HS/R/X/2017</t>
  </si>
  <si>
    <t>18 Okt s/d 17 Nov'17</t>
  </si>
  <si>
    <t>025/HS/R/X/2017</t>
  </si>
  <si>
    <t>Periode 18 Okt s/d 17 Nov'17</t>
  </si>
  <si>
    <t>Periode 17 Okt s/d 16 Nov'17</t>
  </si>
  <si>
    <t>Glenn Anthony Hinde</t>
  </si>
  <si>
    <t>Periode 14 Okt s/d 13 Nov'17</t>
  </si>
  <si>
    <t>(Byr Tgl. 16 Okt'17)</t>
  </si>
  <si>
    <t xml:space="preserve">28 Agt'17 </t>
  </si>
  <si>
    <t>Periode 22 Okt s/d 21 Nov'17</t>
  </si>
  <si>
    <t>24 Okt'17</t>
  </si>
  <si>
    <t>027/HS/R/X/2017</t>
  </si>
  <si>
    <t>24 Okt s/d 23 Nov'17</t>
  </si>
  <si>
    <t>028/HS/R/X/2017</t>
  </si>
  <si>
    <t>E11-6</t>
  </si>
  <si>
    <t>24 Okt'17 s/d 23 Mar'18</t>
  </si>
  <si>
    <t>25 Okt'17</t>
  </si>
  <si>
    <t>029/HS/R/X/2017</t>
  </si>
  <si>
    <t>E16-12A</t>
  </si>
  <si>
    <t>25 Okt'17 s/d 24 Jan'18</t>
  </si>
  <si>
    <t>26 Okt'17</t>
  </si>
  <si>
    <t>030/HS/R/X/2017</t>
  </si>
  <si>
    <t>E9-1</t>
  </si>
  <si>
    <t>26 Okt s/d 25 Nov'17</t>
  </si>
  <si>
    <t>031/HS/R/X/2017</t>
  </si>
  <si>
    <t>E9-2</t>
  </si>
  <si>
    <t>032/HS/R/X/2017</t>
  </si>
  <si>
    <t>E9-6</t>
  </si>
  <si>
    <t>033/HS/R/X/2017</t>
  </si>
  <si>
    <t>E9-18</t>
  </si>
  <si>
    <t>27 Okt'17</t>
  </si>
  <si>
    <t>034/HS/R/X/2017</t>
  </si>
  <si>
    <t>Penta Legno Joint Operation</t>
  </si>
  <si>
    <t>E16-12</t>
  </si>
  <si>
    <t>27 Okt'17 s/d 26 Jan'18</t>
  </si>
  <si>
    <t>Periode 27 Okt'17 s/d 26 Jan'18</t>
  </si>
  <si>
    <t>Periode 26 Okt s/d 25 Nov'17</t>
  </si>
  <si>
    <t>Periode 25 Okt'17 s/d 24 Jan'18</t>
  </si>
  <si>
    <t>Periode 24 Okt'17 s/d 23 Mar'18</t>
  </si>
  <si>
    <t>Periode 24 Okt s/d 23 Nov'17</t>
  </si>
  <si>
    <t>(Byr Tgl. 26 Okt'17)</t>
  </si>
  <si>
    <t xml:space="preserve">18 Agt'17 </t>
  </si>
  <si>
    <t>(Byr Tgl 24 Okt'17)</t>
  </si>
  <si>
    <t xml:space="preserve">05 Sept'17 </t>
  </si>
  <si>
    <t>PT. Jaya Hanchang</t>
  </si>
  <si>
    <t>(Byr Tgl 20 Okt'17)</t>
  </si>
  <si>
    <t xml:space="preserve">18 Sept'17 </t>
  </si>
  <si>
    <t>(Byr Tgl 26 Okt'17)</t>
  </si>
  <si>
    <t>(Byr Tgl 25 Okt'17)</t>
  </si>
  <si>
    <t xml:space="preserve">02 Okt'17 </t>
  </si>
  <si>
    <t>PT. Daekyung Indah</t>
  </si>
  <si>
    <t>Penta-Legno</t>
  </si>
  <si>
    <t>30 Okt'17</t>
  </si>
  <si>
    <t>035/HS/R/X/2017</t>
  </si>
  <si>
    <t>28 Okt s/d 27 Nov'17</t>
  </si>
  <si>
    <t>Periode 28 Okt s/d 27 Nov'17</t>
  </si>
  <si>
    <t>31 Okt'17</t>
  </si>
  <si>
    <t>Her Soon Bok</t>
  </si>
  <si>
    <t>E11-9</t>
  </si>
  <si>
    <t>NOVEMBER 2017</t>
  </si>
  <si>
    <t>01 Nov'17</t>
  </si>
  <si>
    <t>001/HS/R/XI/2017</t>
  </si>
  <si>
    <t>Monika Aurelia The</t>
  </si>
  <si>
    <t>Kantin</t>
  </si>
  <si>
    <t>01 Nov s/d 30 Nov'17</t>
  </si>
  <si>
    <t>037/HS/R/X/2017</t>
  </si>
  <si>
    <t>E14-23</t>
  </si>
  <si>
    <t>29 Okt'17 s/d 28 Jan'18</t>
  </si>
  <si>
    <t>002/HS/R/XI/2017</t>
  </si>
  <si>
    <t>E9-23</t>
  </si>
  <si>
    <t>01 Nov'17 s/d 31 Jan'18</t>
  </si>
  <si>
    <t>003/HS/R/XI/2017</t>
  </si>
  <si>
    <t>E12-15</t>
  </si>
  <si>
    <t>004/HS/R/XI/2017</t>
  </si>
  <si>
    <t>E12-17</t>
  </si>
  <si>
    <t>005/HS/R/XI/2017</t>
  </si>
  <si>
    <t>006/HS/R/XI/2017</t>
  </si>
  <si>
    <t>Sub Total November'17</t>
  </si>
  <si>
    <t>Periode 31 Okt s/d 30 Nov'17</t>
  </si>
  <si>
    <t>Periode 29 Okt'17 s/d 28 Jan'18</t>
  </si>
  <si>
    <t>NOV'17</t>
  </si>
  <si>
    <t>Periode 01 Nov s/d 30 Nov'17</t>
  </si>
  <si>
    <t>Periode 01 Nov'17 s/d 31 Jan'18</t>
  </si>
  <si>
    <t>Sub Total November 2017</t>
  </si>
  <si>
    <t>Update : 03 November 2017</t>
  </si>
  <si>
    <t>31/10</t>
  </si>
  <si>
    <t>30/10</t>
  </si>
  <si>
    <t>27/10</t>
  </si>
  <si>
    <t>(Byr Tgl 30 Okt'17)</t>
  </si>
  <si>
    <t>(Byr Tgl 31 Okt'17)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</si>
</sst>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41" fontId="25" fillId="0" borderId="4" xfId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14"/>
  <sheetViews>
    <sheetView topLeftCell="E49" workbookViewId="0">
      <selection activeCell="Q61" sqref="Q61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21.28515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193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8" t="s">
        <v>9</v>
      </c>
      <c r="H5" s="109"/>
      <c r="I5" s="109"/>
      <c r="J5" s="109"/>
      <c r="K5" s="109"/>
      <c r="L5" s="110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397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409</v>
      </c>
      <c r="C9" s="11" t="s">
        <v>410</v>
      </c>
      <c r="D9" s="46" t="s">
        <v>47</v>
      </c>
      <c r="E9" s="45" t="s">
        <v>411</v>
      </c>
      <c r="F9" s="45" t="s">
        <v>412</v>
      </c>
      <c r="G9" s="23">
        <v>66057750</v>
      </c>
      <c r="H9" s="31">
        <v>0</v>
      </c>
      <c r="I9" s="31">
        <v>0</v>
      </c>
      <c r="J9" s="31">
        <v>0</v>
      </c>
      <c r="K9" s="31">
        <f t="shared" ref="K9:K11" si="0">+G9*10%</f>
        <v>6605775</v>
      </c>
      <c r="L9" s="31">
        <f t="shared" ref="L9:L11" si="1">-G9*10%</f>
        <v>-6605775</v>
      </c>
      <c r="M9" s="23">
        <f t="shared" ref="M9:M16" si="2">SUM(G9:L9)</f>
        <v>66057750</v>
      </c>
      <c r="N9" s="31">
        <v>59451975</v>
      </c>
      <c r="O9" s="23">
        <f t="shared" ref="O9:O11" si="3">+M9-N9</f>
        <v>6605775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428</v>
      </c>
      <c r="C10" s="11" t="s">
        <v>431</v>
      </c>
      <c r="D10" s="46" t="s">
        <v>47</v>
      </c>
      <c r="E10" s="45" t="s">
        <v>214</v>
      </c>
      <c r="F10" s="45" t="s">
        <v>432</v>
      </c>
      <c r="G10" s="23">
        <v>24688250</v>
      </c>
      <c r="H10" s="31">
        <v>0</v>
      </c>
      <c r="I10" s="31">
        <v>0</v>
      </c>
      <c r="J10" s="31">
        <v>0</v>
      </c>
      <c r="K10" s="31">
        <f t="shared" si="0"/>
        <v>2468825</v>
      </c>
      <c r="L10" s="31">
        <f t="shared" si="1"/>
        <v>-2468825</v>
      </c>
      <c r="M10" s="23">
        <f t="shared" si="2"/>
        <v>24688250</v>
      </c>
      <c r="N10" s="31">
        <v>22219425</v>
      </c>
      <c r="O10" s="23">
        <f t="shared" si="3"/>
        <v>2468825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ref="A11:A14" si="4">+A10+1</f>
        <v>3</v>
      </c>
      <c r="B11" s="11" t="s">
        <v>445</v>
      </c>
      <c r="C11" s="11" t="s">
        <v>449</v>
      </c>
      <c r="D11" s="46" t="s">
        <v>215</v>
      </c>
      <c r="E11" s="45" t="s">
        <v>358</v>
      </c>
      <c r="F11" s="45" t="s">
        <v>450</v>
      </c>
      <c r="G11" s="23">
        <v>9266600</v>
      </c>
      <c r="H11" s="31">
        <v>0</v>
      </c>
      <c r="I11" s="31">
        <v>0</v>
      </c>
      <c r="J11" s="31">
        <v>0</v>
      </c>
      <c r="K11" s="31">
        <f t="shared" si="0"/>
        <v>926660</v>
      </c>
      <c r="L11" s="31">
        <f t="shared" si="1"/>
        <v>-926660</v>
      </c>
      <c r="M11" s="23">
        <f t="shared" si="2"/>
        <v>9266600</v>
      </c>
      <c r="N11" s="16">
        <v>0</v>
      </c>
      <c r="O11" s="23">
        <f t="shared" si="3"/>
        <v>9266600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 t="shared" si="4"/>
        <v>4</v>
      </c>
      <c r="B12" s="11" t="s">
        <v>463</v>
      </c>
      <c r="C12" s="11" t="s">
        <v>464</v>
      </c>
      <c r="D12" s="46" t="s">
        <v>38</v>
      </c>
      <c r="E12" s="45" t="s">
        <v>286</v>
      </c>
      <c r="F12" s="45" t="s">
        <v>465</v>
      </c>
      <c r="G12" s="23">
        <v>57585300</v>
      </c>
      <c r="H12" s="31">
        <v>0</v>
      </c>
      <c r="I12" s="31">
        <v>0</v>
      </c>
      <c r="J12" s="31">
        <v>0</v>
      </c>
      <c r="K12" s="31">
        <f t="shared" ref="K12:K14" si="5">+G12*10%</f>
        <v>5758530</v>
      </c>
      <c r="L12" s="31">
        <f t="shared" ref="L12:L14" si="6">-G12*10%</f>
        <v>-5758530</v>
      </c>
      <c r="M12" s="23">
        <f t="shared" si="2"/>
        <v>57585300</v>
      </c>
      <c r="N12" s="16">
        <v>0</v>
      </c>
      <c r="O12" s="23">
        <f t="shared" ref="O12:O14" si="7">+M12-N12</f>
        <v>57585300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si="4"/>
        <v>5</v>
      </c>
      <c r="B13" s="11" t="s">
        <v>466</v>
      </c>
      <c r="C13" s="11" t="s">
        <v>467</v>
      </c>
      <c r="D13" s="46" t="s">
        <v>47</v>
      </c>
      <c r="E13" s="45" t="s">
        <v>459</v>
      </c>
      <c r="F13" s="45" t="s">
        <v>468</v>
      </c>
      <c r="G13" s="23">
        <v>74064750</v>
      </c>
      <c r="H13" s="31">
        <v>0</v>
      </c>
      <c r="I13" s="31">
        <v>0</v>
      </c>
      <c r="J13" s="31">
        <v>0</v>
      </c>
      <c r="K13" s="31">
        <f t="shared" si="5"/>
        <v>7406475</v>
      </c>
      <c r="L13" s="31">
        <f t="shared" si="6"/>
        <v>-7406475</v>
      </c>
      <c r="M13" s="23">
        <f t="shared" si="2"/>
        <v>74064750</v>
      </c>
      <c r="N13" s="31">
        <f>74064750-7406475</f>
        <v>66658275</v>
      </c>
      <c r="O13" s="23">
        <f t="shared" si="7"/>
        <v>7406475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4"/>
        <v>6</v>
      </c>
      <c r="B14" s="11" t="s">
        <v>469</v>
      </c>
      <c r="C14" s="11" t="s">
        <v>470</v>
      </c>
      <c r="D14" s="46" t="s">
        <v>47</v>
      </c>
      <c r="E14" s="45" t="s">
        <v>461</v>
      </c>
      <c r="F14" s="45" t="s">
        <v>471</v>
      </c>
      <c r="G14" s="23">
        <v>58050750</v>
      </c>
      <c r="H14" s="31">
        <v>0</v>
      </c>
      <c r="I14" s="31">
        <v>0</v>
      </c>
      <c r="J14" s="31">
        <v>0</v>
      </c>
      <c r="K14" s="31">
        <f t="shared" si="5"/>
        <v>5805075</v>
      </c>
      <c r="L14" s="31">
        <f t="shared" si="6"/>
        <v>-5805075</v>
      </c>
      <c r="M14" s="23">
        <f t="shared" si="2"/>
        <v>58050750</v>
      </c>
      <c r="N14" s="31">
        <f>58050750-5805075</f>
        <v>52245675</v>
      </c>
      <c r="O14" s="23">
        <f t="shared" si="7"/>
        <v>5805075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ref="A15:A16" si="8">+A14+1</f>
        <v>7</v>
      </c>
      <c r="B15" s="11" t="s">
        <v>472</v>
      </c>
      <c r="C15" s="11" t="s">
        <v>473</v>
      </c>
      <c r="D15" s="46" t="s">
        <v>47</v>
      </c>
      <c r="E15" s="45" t="s">
        <v>462</v>
      </c>
      <c r="F15" s="45" t="s">
        <v>474</v>
      </c>
      <c r="G15" s="23">
        <v>49376500</v>
      </c>
      <c r="H15" s="31">
        <v>0</v>
      </c>
      <c r="I15" s="31">
        <v>0</v>
      </c>
      <c r="J15" s="31">
        <v>0</v>
      </c>
      <c r="K15" s="31">
        <f t="shared" ref="K15:K16" si="9">+G15*10%</f>
        <v>4937650</v>
      </c>
      <c r="L15" s="31">
        <f t="shared" ref="L15:L16" si="10">-G15*10%</f>
        <v>-4937650</v>
      </c>
      <c r="M15" s="23">
        <f t="shared" si="2"/>
        <v>49376500</v>
      </c>
      <c r="N15" s="31">
        <f>49376500-4937650</f>
        <v>44438850</v>
      </c>
      <c r="O15" s="23">
        <f t="shared" ref="O15:O16" si="11">+M15-N15</f>
        <v>4937650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7.25" thickBot="1">
      <c r="A16" s="11">
        <f t="shared" si="8"/>
        <v>8</v>
      </c>
      <c r="B16" s="11" t="s">
        <v>472</v>
      </c>
      <c r="C16" s="11" t="s">
        <v>475</v>
      </c>
      <c r="D16" s="46" t="s">
        <v>38</v>
      </c>
      <c r="E16" s="45" t="s">
        <v>250</v>
      </c>
      <c r="F16" s="45" t="s">
        <v>476</v>
      </c>
      <c r="G16" s="23">
        <v>69499500</v>
      </c>
      <c r="H16" s="31">
        <v>0</v>
      </c>
      <c r="I16" s="31">
        <v>0</v>
      </c>
      <c r="J16" s="31">
        <v>0</v>
      </c>
      <c r="K16" s="31">
        <f t="shared" si="9"/>
        <v>6949950</v>
      </c>
      <c r="L16" s="31">
        <f t="shared" si="10"/>
        <v>-6949950</v>
      </c>
      <c r="M16" s="23">
        <f t="shared" si="2"/>
        <v>69499500</v>
      </c>
      <c r="N16" s="16">
        <v>0</v>
      </c>
      <c r="O16" s="23">
        <f t="shared" si="11"/>
        <v>69499500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.75" thickTop="1" thickBot="1">
      <c r="A17" s="11"/>
      <c r="B17" s="11"/>
      <c r="C17" s="11"/>
      <c r="D17" s="46"/>
      <c r="E17" s="45"/>
      <c r="F17" s="17" t="s">
        <v>403</v>
      </c>
      <c r="G17" s="49">
        <f t="shared" ref="G17:O17" si="12">SUM(G9:G16)</f>
        <v>408589400</v>
      </c>
      <c r="H17" s="49">
        <f t="shared" si="12"/>
        <v>0</v>
      </c>
      <c r="I17" s="49">
        <f t="shared" si="12"/>
        <v>0</v>
      </c>
      <c r="J17" s="49">
        <f t="shared" si="12"/>
        <v>0</v>
      </c>
      <c r="K17" s="49">
        <f t="shared" si="12"/>
        <v>40858940</v>
      </c>
      <c r="L17" s="49">
        <f t="shared" si="12"/>
        <v>-40858940</v>
      </c>
      <c r="M17" s="49">
        <f t="shared" si="12"/>
        <v>408589400</v>
      </c>
      <c r="N17" s="49">
        <f t="shared" si="12"/>
        <v>245014200</v>
      </c>
      <c r="O17" s="49">
        <f t="shared" si="12"/>
        <v>163575200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8" thickTop="1">
      <c r="A18" s="11"/>
      <c r="B18" s="106" t="s">
        <v>483</v>
      </c>
      <c r="C18" s="107"/>
      <c r="D18" s="46"/>
      <c r="E18" s="45"/>
      <c r="F18" s="45"/>
      <c r="G18" s="23"/>
      <c r="H18" s="31"/>
      <c r="I18" s="31"/>
      <c r="J18" s="31"/>
      <c r="K18" s="31"/>
      <c r="L18" s="31"/>
      <c r="M18" s="23"/>
      <c r="N18" s="16"/>
      <c r="O18" s="23"/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v>1</v>
      </c>
      <c r="B19" s="11" t="s">
        <v>484</v>
      </c>
      <c r="C19" s="11" t="s">
        <v>511</v>
      </c>
      <c r="D19" s="46" t="s">
        <v>47</v>
      </c>
      <c r="E19" s="45" t="s">
        <v>512</v>
      </c>
      <c r="F19" s="45" t="s">
        <v>513</v>
      </c>
      <c r="G19" s="23">
        <v>37459725</v>
      </c>
      <c r="H19" s="31">
        <v>0</v>
      </c>
      <c r="I19" s="31">
        <v>0</v>
      </c>
      <c r="J19" s="31">
        <v>0</v>
      </c>
      <c r="K19" s="31">
        <f t="shared" ref="K19:K31" si="13">+G19*10%</f>
        <v>3745972.5</v>
      </c>
      <c r="L19" s="31">
        <f t="shared" ref="L19:L31" si="14">-G19*10%</f>
        <v>-3745972.5</v>
      </c>
      <c r="M19" s="23">
        <f t="shared" ref="M19:M31" si="15">SUM(G19:L19)</f>
        <v>37459725</v>
      </c>
      <c r="N19" s="16">
        <v>0</v>
      </c>
      <c r="O19" s="23">
        <f t="shared" ref="O19:O31" si="16">+M19-N19</f>
        <v>37459725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ref="A20:A22" si="17">+A19+1</f>
        <v>2</v>
      </c>
      <c r="B20" s="11" t="s">
        <v>514</v>
      </c>
      <c r="C20" s="11" t="s">
        <v>515</v>
      </c>
      <c r="D20" s="46" t="s">
        <v>44</v>
      </c>
      <c r="E20" s="45" t="s">
        <v>199</v>
      </c>
      <c r="F20" s="45" t="s">
        <v>516</v>
      </c>
      <c r="G20" s="23">
        <v>13161525</v>
      </c>
      <c r="H20" s="31">
        <v>0</v>
      </c>
      <c r="I20" s="31">
        <v>0</v>
      </c>
      <c r="J20" s="31">
        <v>0</v>
      </c>
      <c r="K20" s="31">
        <f t="shared" si="13"/>
        <v>1316152.5</v>
      </c>
      <c r="L20" s="31">
        <f t="shared" si="14"/>
        <v>-1316152.5</v>
      </c>
      <c r="M20" s="23">
        <f t="shared" si="15"/>
        <v>13161525</v>
      </c>
      <c r="N20" s="16">
        <v>0</v>
      </c>
      <c r="O20" s="23">
        <f t="shared" si="16"/>
        <v>13161525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3</v>
      </c>
      <c r="B21" s="11" t="s">
        <v>520</v>
      </c>
      <c r="C21" s="11" t="s">
        <v>521</v>
      </c>
      <c r="D21" s="46" t="s">
        <v>25</v>
      </c>
      <c r="E21" s="45" t="s">
        <v>32</v>
      </c>
      <c r="F21" s="45" t="s">
        <v>522</v>
      </c>
      <c r="G21" s="23">
        <v>12486575</v>
      </c>
      <c r="H21" s="31">
        <v>0</v>
      </c>
      <c r="I21" s="31">
        <v>0</v>
      </c>
      <c r="J21" s="31">
        <v>0</v>
      </c>
      <c r="K21" s="31">
        <f t="shared" si="13"/>
        <v>1248657.5</v>
      </c>
      <c r="L21" s="31">
        <f t="shared" si="14"/>
        <v>-1248657.5</v>
      </c>
      <c r="M21" s="23">
        <f t="shared" si="15"/>
        <v>12486575</v>
      </c>
      <c r="N21" s="16">
        <v>0</v>
      </c>
      <c r="O21" s="23">
        <f t="shared" si="16"/>
        <v>12486575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7"/>
        <v>4</v>
      </c>
      <c r="B22" s="11" t="s">
        <v>523</v>
      </c>
      <c r="C22" s="11" t="s">
        <v>524</v>
      </c>
      <c r="D22" s="46" t="s">
        <v>525</v>
      </c>
      <c r="E22" s="45" t="s">
        <v>526</v>
      </c>
      <c r="F22" s="45" t="s">
        <v>527</v>
      </c>
      <c r="G22" s="23">
        <v>118453725</v>
      </c>
      <c r="H22" s="31">
        <v>0</v>
      </c>
      <c r="I22" s="31">
        <v>0</v>
      </c>
      <c r="J22" s="31">
        <v>0</v>
      </c>
      <c r="K22" s="31">
        <f t="shared" si="13"/>
        <v>11845372.5</v>
      </c>
      <c r="L22" s="31">
        <f t="shared" si="14"/>
        <v>-11845372.5</v>
      </c>
      <c r="M22" s="23">
        <f t="shared" si="15"/>
        <v>118453725</v>
      </c>
      <c r="N22" s="16">
        <v>0</v>
      </c>
      <c r="O22" s="23">
        <f t="shared" si="16"/>
        <v>118453725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5</v>
      </c>
      <c r="B23" s="11" t="s">
        <v>529</v>
      </c>
      <c r="C23" s="11" t="s">
        <v>546</v>
      </c>
      <c r="D23" s="46" t="s">
        <v>433</v>
      </c>
      <c r="E23" s="45" t="s">
        <v>434</v>
      </c>
      <c r="F23" s="45" t="s">
        <v>532</v>
      </c>
      <c r="G23" s="23">
        <v>12486575</v>
      </c>
      <c r="H23" s="31">
        <v>0</v>
      </c>
      <c r="I23" s="31">
        <v>0</v>
      </c>
      <c r="J23" s="31">
        <v>0</v>
      </c>
      <c r="K23" s="31">
        <f t="shared" si="13"/>
        <v>1248657.5</v>
      </c>
      <c r="L23" s="31">
        <f t="shared" si="14"/>
        <v>-1248657.5</v>
      </c>
      <c r="M23" s="23">
        <f t="shared" si="15"/>
        <v>12486575</v>
      </c>
      <c r="N23" s="16">
        <v>0</v>
      </c>
      <c r="O23" s="23">
        <f t="shared" si="16"/>
        <v>12486575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6</v>
      </c>
      <c r="B24" s="11" t="s">
        <v>548</v>
      </c>
      <c r="C24" s="11" t="s">
        <v>549</v>
      </c>
      <c r="D24" s="46" t="s">
        <v>215</v>
      </c>
      <c r="E24" s="45" t="s">
        <v>358</v>
      </c>
      <c r="F24" s="45" t="s">
        <v>550</v>
      </c>
      <c r="G24" s="23">
        <v>9438100</v>
      </c>
      <c r="H24" s="31">
        <v>0</v>
      </c>
      <c r="I24" s="31">
        <v>0</v>
      </c>
      <c r="J24" s="31">
        <v>0</v>
      </c>
      <c r="K24" s="31">
        <f t="shared" si="13"/>
        <v>943810</v>
      </c>
      <c r="L24" s="31">
        <f t="shared" si="14"/>
        <v>-943810</v>
      </c>
      <c r="M24" s="23">
        <f t="shared" si="15"/>
        <v>9438100</v>
      </c>
      <c r="N24" s="16">
        <v>0</v>
      </c>
      <c r="O24" s="23">
        <f t="shared" si="16"/>
        <v>9438100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26" si="18">+A24+1</f>
        <v>7</v>
      </c>
      <c r="B25" s="11" t="s">
        <v>551</v>
      </c>
      <c r="C25" s="11" t="s">
        <v>552</v>
      </c>
      <c r="D25" s="46" t="s">
        <v>433</v>
      </c>
      <c r="E25" s="45" t="s">
        <v>451</v>
      </c>
      <c r="F25" s="45" t="s">
        <v>553</v>
      </c>
      <c r="G25" s="23">
        <v>12486575</v>
      </c>
      <c r="H25" s="31">
        <v>0</v>
      </c>
      <c r="I25" s="31">
        <v>0</v>
      </c>
      <c r="J25" s="31">
        <v>0</v>
      </c>
      <c r="K25" s="31">
        <f t="shared" si="13"/>
        <v>1248657.5</v>
      </c>
      <c r="L25" s="31">
        <f t="shared" si="14"/>
        <v>-1248657.5</v>
      </c>
      <c r="M25" s="23">
        <f t="shared" si="15"/>
        <v>12486575</v>
      </c>
      <c r="N25" s="16">
        <v>0</v>
      </c>
      <c r="O25" s="23">
        <f t="shared" si="16"/>
        <v>12486575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8"/>
        <v>8</v>
      </c>
      <c r="B26" s="11" t="s">
        <v>551</v>
      </c>
      <c r="C26" s="11" t="s">
        <v>554</v>
      </c>
      <c r="D26" s="46" t="s">
        <v>433</v>
      </c>
      <c r="E26" s="45" t="s">
        <v>452</v>
      </c>
      <c r="F26" s="45" t="s">
        <v>553</v>
      </c>
      <c r="G26" s="23">
        <v>13161525</v>
      </c>
      <c r="H26" s="31">
        <v>0</v>
      </c>
      <c r="I26" s="31">
        <v>0</v>
      </c>
      <c r="J26" s="31">
        <v>0</v>
      </c>
      <c r="K26" s="31">
        <f t="shared" si="13"/>
        <v>1316152.5</v>
      </c>
      <c r="L26" s="31">
        <f t="shared" si="14"/>
        <v>-1316152.5</v>
      </c>
      <c r="M26" s="23">
        <f t="shared" si="15"/>
        <v>13161525</v>
      </c>
      <c r="N26" s="16">
        <v>0</v>
      </c>
      <c r="O26" s="23">
        <f t="shared" si="16"/>
        <v>13161525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9</v>
      </c>
      <c r="B27" s="11" t="s">
        <v>562</v>
      </c>
      <c r="C27" s="11" t="s">
        <v>563</v>
      </c>
      <c r="D27" s="46" t="s">
        <v>433</v>
      </c>
      <c r="E27" s="45" t="s">
        <v>460</v>
      </c>
      <c r="F27" s="45" t="s">
        <v>564</v>
      </c>
      <c r="G27" s="23">
        <v>12486575</v>
      </c>
      <c r="H27" s="31">
        <v>0</v>
      </c>
      <c r="I27" s="31">
        <v>0</v>
      </c>
      <c r="J27" s="31">
        <v>0</v>
      </c>
      <c r="K27" s="31">
        <f t="shared" si="13"/>
        <v>1248657.5</v>
      </c>
      <c r="L27" s="31">
        <f t="shared" si="14"/>
        <v>-1248657.5</v>
      </c>
      <c r="M27" s="23">
        <f t="shared" si="15"/>
        <v>12486575</v>
      </c>
      <c r="N27" s="16">
        <v>0</v>
      </c>
      <c r="O27" s="23">
        <f t="shared" si="16"/>
        <v>12486575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ref="A28:A34" si="19">+A27+1</f>
        <v>10</v>
      </c>
      <c r="B28" s="11" t="s">
        <v>562</v>
      </c>
      <c r="C28" s="11" t="s">
        <v>565</v>
      </c>
      <c r="D28" s="46" t="s">
        <v>38</v>
      </c>
      <c r="E28" s="45" t="s">
        <v>566</v>
      </c>
      <c r="F28" s="45" t="s">
        <v>567</v>
      </c>
      <c r="G28" s="23">
        <v>58988125</v>
      </c>
      <c r="H28" s="31">
        <v>0</v>
      </c>
      <c r="I28" s="31">
        <v>0</v>
      </c>
      <c r="J28" s="31">
        <v>0</v>
      </c>
      <c r="K28" s="31">
        <f t="shared" si="13"/>
        <v>5898812.5</v>
      </c>
      <c r="L28" s="31">
        <f t="shared" si="14"/>
        <v>-5898812.5</v>
      </c>
      <c r="M28" s="23">
        <f t="shared" si="15"/>
        <v>58988125</v>
      </c>
      <c r="N28" s="16">
        <v>0</v>
      </c>
      <c r="O28" s="23">
        <f t="shared" si="16"/>
        <v>58988125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19"/>
        <v>11</v>
      </c>
      <c r="B29" s="11" t="s">
        <v>568</v>
      </c>
      <c r="C29" s="11" t="s">
        <v>569</v>
      </c>
      <c r="D29" s="46" t="s">
        <v>53</v>
      </c>
      <c r="E29" s="45" t="s">
        <v>570</v>
      </c>
      <c r="F29" s="45" t="s">
        <v>571</v>
      </c>
      <c r="G29" s="23">
        <v>32359200</v>
      </c>
      <c r="H29" s="31">
        <v>0</v>
      </c>
      <c r="I29" s="31">
        <v>0</v>
      </c>
      <c r="J29" s="31">
        <v>0</v>
      </c>
      <c r="K29" s="31">
        <f t="shared" si="13"/>
        <v>3235920</v>
      </c>
      <c r="L29" s="31">
        <f t="shared" si="14"/>
        <v>-3235920</v>
      </c>
      <c r="M29" s="23">
        <f t="shared" si="15"/>
        <v>32359200</v>
      </c>
      <c r="N29" s="16">
        <v>0</v>
      </c>
      <c r="O29" s="23">
        <f t="shared" si="16"/>
        <v>32359200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19"/>
        <v>12</v>
      </c>
      <c r="B30" s="11" t="s">
        <v>572</v>
      </c>
      <c r="C30" s="11" t="s">
        <v>573</v>
      </c>
      <c r="D30" s="46" t="s">
        <v>433</v>
      </c>
      <c r="E30" s="45" t="s">
        <v>574</v>
      </c>
      <c r="F30" s="45" t="s">
        <v>575</v>
      </c>
      <c r="G30" s="23">
        <v>12486575</v>
      </c>
      <c r="H30" s="31">
        <v>0</v>
      </c>
      <c r="I30" s="31">
        <v>4000000</v>
      </c>
      <c r="J30" s="31">
        <v>0</v>
      </c>
      <c r="K30" s="31">
        <f t="shared" si="13"/>
        <v>1248657.5</v>
      </c>
      <c r="L30" s="31">
        <f t="shared" si="14"/>
        <v>-1248657.5</v>
      </c>
      <c r="M30" s="23">
        <f t="shared" si="15"/>
        <v>16486575</v>
      </c>
      <c r="N30" s="16">
        <v>0</v>
      </c>
      <c r="O30" s="23">
        <f t="shared" si="16"/>
        <v>16486575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19"/>
        <v>13</v>
      </c>
      <c r="B31" s="11" t="s">
        <v>572</v>
      </c>
      <c r="C31" s="11" t="s">
        <v>576</v>
      </c>
      <c r="D31" s="46" t="s">
        <v>433</v>
      </c>
      <c r="E31" s="45" t="s">
        <v>577</v>
      </c>
      <c r="F31" s="45" t="s">
        <v>575</v>
      </c>
      <c r="G31" s="23">
        <v>12486575</v>
      </c>
      <c r="H31" s="31">
        <v>0</v>
      </c>
      <c r="I31" s="31">
        <v>4000000</v>
      </c>
      <c r="J31" s="31">
        <v>0</v>
      </c>
      <c r="K31" s="31">
        <f t="shared" si="13"/>
        <v>1248657.5</v>
      </c>
      <c r="L31" s="31">
        <f t="shared" si="14"/>
        <v>-1248657.5</v>
      </c>
      <c r="M31" s="23">
        <f t="shared" si="15"/>
        <v>16486575</v>
      </c>
      <c r="N31" s="16">
        <v>0</v>
      </c>
      <c r="O31" s="23">
        <f t="shared" si="16"/>
        <v>16486575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19"/>
        <v>14</v>
      </c>
      <c r="B32" s="11" t="s">
        <v>572</v>
      </c>
      <c r="C32" s="11" t="s">
        <v>578</v>
      </c>
      <c r="D32" s="46" t="s">
        <v>433</v>
      </c>
      <c r="E32" s="45" t="s">
        <v>579</v>
      </c>
      <c r="F32" s="45" t="s">
        <v>575</v>
      </c>
      <c r="G32" s="23">
        <v>12486575</v>
      </c>
      <c r="H32" s="31">
        <v>0</v>
      </c>
      <c r="I32" s="31">
        <v>4000000</v>
      </c>
      <c r="J32" s="31">
        <v>0</v>
      </c>
      <c r="K32" s="31">
        <f t="shared" ref="K32" si="20">+G32*10%</f>
        <v>1248657.5</v>
      </c>
      <c r="L32" s="31">
        <f t="shared" ref="L32" si="21">-G32*10%</f>
        <v>-1248657.5</v>
      </c>
      <c r="M32" s="23">
        <f t="shared" ref="M32" si="22">SUM(G32:L32)</f>
        <v>16486575</v>
      </c>
      <c r="N32" s="16">
        <v>0</v>
      </c>
      <c r="O32" s="23">
        <f t="shared" ref="O32" si="23">+M32-N32</f>
        <v>16486575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19"/>
        <v>15</v>
      </c>
      <c r="B33" s="11" t="s">
        <v>572</v>
      </c>
      <c r="C33" s="11" t="s">
        <v>580</v>
      </c>
      <c r="D33" s="46" t="s">
        <v>433</v>
      </c>
      <c r="E33" s="45" t="s">
        <v>581</v>
      </c>
      <c r="F33" s="45" t="s">
        <v>575</v>
      </c>
      <c r="G33" s="23">
        <v>12486575</v>
      </c>
      <c r="H33" s="31">
        <v>0</v>
      </c>
      <c r="I33" s="31">
        <v>4000000</v>
      </c>
      <c r="J33" s="31">
        <v>0</v>
      </c>
      <c r="K33" s="31">
        <f t="shared" ref="K33:K36" si="24">+G33*10%</f>
        <v>1248657.5</v>
      </c>
      <c r="L33" s="31">
        <f t="shared" ref="L33:L36" si="25">-G33*10%</f>
        <v>-1248657.5</v>
      </c>
      <c r="M33" s="23">
        <f t="shared" ref="M33:M36" si="26">SUM(G33:L33)</f>
        <v>16486575</v>
      </c>
      <c r="N33" s="16">
        <v>0</v>
      </c>
      <c r="O33" s="23">
        <f t="shared" ref="O33:O36" si="27">+M33-N33</f>
        <v>16486575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19"/>
        <v>16</v>
      </c>
      <c r="B34" s="11" t="s">
        <v>582</v>
      </c>
      <c r="C34" s="11" t="s">
        <v>583</v>
      </c>
      <c r="D34" s="46" t="s">
        <v>584</v>
      </c>
      <c r="E34" s="45" t="s">
        <v>585</v>
      </c>
      <c r="F34" s="45" t="s">
        <v>586</v>
      </c>
      <c r="G34" s="23">
        <v>39437775</v>
      </c>
      <c r="H34" s="31">
        <v>0</v>
      </c>
      <c r="I34" s="31">
        <v>0</v>
      </c>
      <c r="J34" s="31">
        <v>0</v>
      </c>
      <c r="K34" s="31">
        <f t="shared" si="24"/>
        <v>3943777.5</v>
      </c>
      <c r="L34" s="31">
        <f t="shared" si="25"/>
        <v>-3943777.5</v>
      </c>
      <c r="M34" s="23">
        <f t="shared" si="26"/>
        <v>39437775</v>
      </c>
      <c r="N34" s="16">
        <v>0</v>
      </c>
      <c r="O34" s="23">
        <f t="shared" si="27"/>
        <v>39437775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>+A34+1</f>
        <v>17</v>
      </c>
      <c r="B35" s="11" t="s">
        <v>604</v>
      </c>
      <c r="C35" s="11" t="s">
        <v>605</v>
      </c>
      <c r="D35" s="46" t="s">
        <v>498</v>
      </c>
      <c r="E35" s="45" t="s">
        <v>482</v>
      </c>
      <c r="F35" s="45" t="s">
        <v>606</v>
      </c>
      <c r="G35" s="23">
        <v>9775175</v>
      </c>
      <c r="H35" s="31">
        <v>0</v>
      </c>
      <c r="I35" s="31">
        <v>0</v>
      </c>
      <c r="J35" s="31">
        <v>0</v>
      </c>
      <c r="K35" s="31">
        <f t="shared" si="24"/>
        <v>977517.5</v>
      </c>
      <c r="L35" s="31">
        <f t="shared" si="25"/>
        <v>-977517.5</v>
      </c>
      <c r="M35" s="23">
        <f t="shared" si="26"/>
        <v>9775175</v>
      </c>
      <c r="N35" s="16">
        <v>0</v>
      </c>
      <c r="O35" s="23">
        <f t="shared" si="27"/>
        <v>9775175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7.25" thickBot="1">
      <c r="A36" s="11">
        <f>+A35+1</f>
        <v>18</v>
      </c>
      <c r="B36" s="11" t="s">
        <v>608</v>
      </c>
      <c r="C36" s="11" t="s">
        <v>617</v>
      </c>
      <c r="D36" s="46" t="s">
        <v>40</v>
      </c>
      <c r="E36" s="45" t="s">
        <v>618</v>
      </c>
      <c r="F36" s="45" t="s">
        <v>619</v>
      </c>
      <c r="G36" s="62">
        <v>28543200</v>
      </c>
      <c r="H36" s="63">
        <v>0</v>
      </c>
      <c r="I36" s="63">
        <v>0</v>
      </c>
      <c r="J36" s="63">
        <v>0</v>
      </c>
      <c r="K36" s="63">
        <f t="shared" si="24"/>
        <v>2854320</v>
      </c>
      <c r="L36" s="63">
        <f t="shared" si="25"/>
        <v>-2854320</v>
      </c>
      <c r="M36" s="62">
        <f t="shared" si="26"/>
        <v>28543200</v>
      </c>
      <c r="N36" s="64">
        <v>0</v>
      </c>
      <c r="O36" s="62">
        <f t="shared" si="27"/>
        <v>28543200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8.75" thickTop="1" thickBot="1">
      <c r="A37" s="11"/>
      <c r="B37" s="11"/>
      <c r="C37" s="11"/>
      <c r="D37" s="46"/>
      <c r="E37" s="45"/>
      <c r="F37" s="17" t="s">
        <v>497</v>
      </c>
      <c r="G37" s="49">
        <f>SUM(G19:G36)</f>
        <v>460670675</v>
      </c>
      <c r="H37" s="49">
        <f>SUM(H19:H36)</f>
        <v>0</v>
      </c>
      <c r="I37" s="49">
        <f>SUM(I19:I36)</f>
        <v>16000000</v>
      </c>
      <c r="J37" s="49">
        <f>SUM(J19:J36)</f>
        <v>0</v>
      </c>
      <c r="K37" s="49">
        <f>SUM(K19:K36)</f>
        <v>46067067.5</v>
      </c>
      <c r="L37" s="49">
        <f>SUM(L19:L36)</f>
        <v>-46067067.5</v>
      </c>
      <c r="M37" s="49">
        <f>SUM(M19:M36)</f>
        <v>476670675</v>
      </c>
      <c r="N37" s="49">
        <f>SUM(N19:N36)</f>
        <v>0</v>
      </c>
      <c r="O37" s="49">
        <f>SUM(O19:O36)</f>
        <v>476670675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8" thickTop="1">
      <c r="A38" s="11"/>
      <c r="B38" s="106" t="s">
        <v>611</v>
      </c>
      <c r="C38" s="107"/>
      <c r="D38" s="46"/>
      <c r="E38" s="45"/>
      <c r="F38" s="45"/>
      <c r="G38" s="23"/>
      <c r="H38" s="31"/>
      <c r="I38" s="31"/>
      <c r="J38" s="31"/>
      <c r="K38" s="31"/>
      <c r="L38" s="31"/>
      <c r="M38" s="23"/>
      <c r="N38" s="16"/>
      <c r="O38" s="23"/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v>1</v>
      </c>
      <c r="B39" s="11" t="s">
        <v>612</v>
      </c>
      <c r="C39" s="11" t="s">
        <v>613</v>
      </c>
      <c r="D39" s="46" t="s">
        <v>614</v>
      </c>
      <c r="E39" s="45" t="s">
        <v>615</v>
      </c>
      <c r="F39" s="45" t="s">
        <v>616</v>
      </c>
      <c r="G39" s="23">
        <v>909091</v>
      </c>
      <c r="H39" s="31">
        <v>0</v>
      </c>
      <c r="I39" s="31">
        <v>0</v>
      </c>
      <c r="J39" s="31">
        <v>0</v>
      </c>
      <c r="K39" s="31">
        <f t="shared" ref="K39" si="28">+G39*10%</f>
        <v>90909.1</v>
      </c>
      <c r="L39" s="31">
        <f t="shared" ref="L39" si="29">-G39*10%</f>
        <v>-90909.1</v>
      </c>
      <c r="M39" s="23">
        <f t="shared" ref="M39" si="30">SUM(G39:L39)</f>
        <v>909091</v>
      </c>
      <c r="N39" s="16">
        <v>0</v>
      </c>
      <c r="O39" s="23">
        <f t="shared" ref="O39" si="31">+M39-N39</f>
        <v>909091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>+A39+1</f>
        <v>2</v>
      </c>
      <c r="B40" s="11" t="s">
        <v>612</v>
      </c>
      <c r="C40" s="11" t="s">
        <v>620</v>
      </c>
      <c r="D40" s="46" t="s">
        <v>40</v>
      </c>
      <c r="E40" s="45" t="s">
        <v>621</v>
      </c>
      <c r="F40" s="45" t="s">
        <v>622</v>
      </c>
      <c r="G40" s="23">
        <v>28543200</v>
      </c>
      <c r="H40" s="31">
        <v>0</v>
      </c>
      <c r="I40" s="31">
        <v>0</v>
      </c>
      <c r="J40" s="31">
        <v>0</v>
      </c>
      <c r="K40" s="31">
        <f t="shared" ref="K40" si="32">+G40*10%</f>
        <v>2854320</v>
      </c>
      <c r="L40" s="31">
        <f t="shared" ref="L40" si="33">-G40*10%</f>
        <v>-2854320</v>
      </c>
      <c r="M40" s="23">
        <f t="shared" ref="M40" si="34">SUM(G40:L40)</f>
        <v>28543200</v>
      </c>
      <c r="N40" s="16">
        <v>0</v>
      </c>
      <c r="O40" s="23">
        <f t="shared" ref="O40" si="35">+M40-N40</f>
        <v>28543200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3</v>
      </c>
      <c r="B41" s="11" t="s">
        <v>612</v>
      </c>
      <c r="C41" s="11" t="s">
        <v>623</v>
      </c>
      <c r="D41" s="46" t="s">
        <v>40</v>
      </c>
      <c r="E41" s="45" t="s">
        <v>624</v>
      </c>
      <c r="F41" s="45" t="s">
        <v>622</v>
      </c>
      <c r="G41" s="23">
        <v>28543200</v>
      </c>
      <c r="H41" s="31">
        <v>0</v>
      </c>
      <c r="I41" s="31">
        <v>0</v>
      </c>
      <c r="J41" s="31">
        <v>0</v>
      </c>
      <c r="K41" s="31">
        <f t="shared" ref="K41" si="36">+G41*10%</f>
        <v>2854320</v>
      </c>
      <c r="L41" s="31">
        <f t="shared" ref="L41" si="37">-G41*10%</f>
        <v>-2854320</v>
      </c>
      <c r="M41" s="23">
        <f t="shared" ref="M41" si="38">SUM(G41:L41)</f>
        <v>28543200</v>
      </c>
      <c r="N41" s="16">
        <v>0</v>
      </c>
      <c r="O41" s="23">
        <f t="shared" ref="O41" si="39">+M41-N41</f>
        <v>28543200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4</v>
      </c>
      <c r="B42" s="11" t="s">
        <v>612</v>
      </c>
      <c r="C42" s="11" t="s">
        <v>625</v>
      </c>
      <c r="D42" s="46" t="s">
        <v>40</v>
      </c>
      <c r="E42" s="45" t="s">
        <v>626</v>
      </c>
      <c r="F42" s="45" t="s">
        <v>622</v>
      </c>
      <c r="G42" s="23">
        <v>28543200</v>
      </c>
      <c r="H42" s="31">
        <v>0</v>
      </c>
      <c r="I42" s="31">
        <v>0</v>
      </c>
      <c r="J42" s="31">
        <v>0</v>
      </c>
      <c r="K42" s="31">
        <f t="shared" ref="K42" si="40">+G42*10%</f>
        <v>2854320</v>
      </c>
      <c r="L42" s="31">
        <f t="shared" ref="L42" si="41">-G42*10%</f>
        <v>-2854320</v>
      </c>
      <c r="M42" s="23">
        <f t="shared" ref="M42" si="42">SUM(G42:L42)</f>
        <v>28543200</v>
      </c>
      <c r="N42" s="16">
        <v>0</v>
      </c>
      <c r="O42" s="23">
        <f t="shared" ref="O42" si="43">+M42-N42</f>
        <v>28543200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5</v>
      </c>
      <c r="B43" s="11" t="s">
        <v>612</v>
      </c>
      <c r="C43" s="11" t="s">
        <v>627</v>
      </c>
      <c r="D43" s="46" t="s">
        <v>31</v>
      </c>
      <c r="E43" s="45" t="s">
        <v>492</v>
      </c>
      <c r="F43" s="45" t="s">
        <v>616</v>
      </c>
      <c r="G43" s="23">
        <v>10873600</v>
      </c>
      <c r="H43" s="31">
        <v>0</v>
      </c>
      <c r="I43" s="31">
        <v>0</v>
      </c>
      <c r="J43" s="31">
        <v>0</v>
      </c>
      <c r="K43" s="31">
        <f t="shared" ref="K43:K44" si="44">+G43*10%</f>
        <v>1087360</v>
      </c>
      <c r="L43" s="31">
        <f t="shared" ref="L43:L44" si="45">-G43*10%</f>
        <v>-1087360</v>
      </c>
      <c r="M43" s="23">
        <f t="shared" ref="M43:M44" si="46">SUM(G43:L43)</f>
        <v>10873600</v>
      </c>
      <c r="N43" s="16">
        <v>0</v>
      </c>
      <c r="O43" s="23">
        <f t="shared" ref="O43:O44" si="47">+M43-N43</f>
        <v>10873600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6</v>
      </c>
      <c r="B44" s="11" t="s">
        <v>612</v>
      </c>
      <c r="C44" s="11" t="s">
        <v>628</v>
      </c>
      <c r="D44" s="46" t="s">
        <v>35</v>
      </c>
      <c r="E44" s="45" t="s">
        <v>78</v>
      </c>
      <c r="F44" s="45" t="s">
        <v>616</v>
      </c>
      <c r="G44" s="23">
        <v>13252200</v>
      </c>
      <c r="H44" s="31">
        <v>0</v>
      </c>
      <c r="I44" s="31">
        <v>0</v>
      </c>
      <c r="J44" s="31">
        <v>0</v>
      </c>
      <c r="K44" s="31">
        <f t="shared" si="44"/>
        <v>1325220</v>
      </c>
      <c r="L44" s="31">
        <f t="shared" si="45"/>
        <v>-1325220</v>
      </c>
      <c r="M44" s="23">
        <f t="shared" si="46"/>
        <v>13252200</v>
      </c>
      <c r="N44" s="16">
        <v>0</v>
      </c>
      <c r="O44" s="23">
        <f t="shared" si="47"/>
        <v>13252200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/>
      <c r="B45" s="11"/>
      <c r="C45" s="11"/>
      <c r="D45" s="46"/>
      <c r="E45" s="45"/>
      <c r="F45" s="45"/>
      <c r="G45" s="23"/>
      <c r="H45" s="31"/>
      <c r="I45" s="31"/>
      <c r="J45" s="31"/>
      <c r="K45" s="31"/>
      <c r="L45" s="31"/>
      <c r="M45" s="23"/>
      <c r="N45" s="16"/>
      <c r="O45" s="23"/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/>
      <c r="B46" s="11"/>
      <c r="C46" s="11"/>
      <c r="D46" s="46"/>
      <c r="E46" s="45"/>
      <c r="F46" s="45"/>
      <c r="G46" s="23"/>
      <c r="H46" s="31"/>
      <c r="I46" s="31"/>
      <c r="J46" s="31"/>
      <c r="K46" s="31"/>
      <c r="L46" s="31"/>
      <c r="M46" s="23"/>
      <c r="N46" s="16"/>
      <c r="O46" s="23"/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7.25" thickBot="1">
      <c r="A47" s="11"/>
      <c r="B47" s="11"/>
      <c r="C47" s="11"/>
      <c r="D47" s="46"/>
      <c r="E47" s="45"/>
      <c r="F47" s="45"/>
      <c r="G47" s="62"/>
      <c r="H47" s="63"/>
      <c r="I47" s="63"/>
      <c r="J47" s="63"/>
      <c r="K47" s="63"/>
      <c r="L47" s="63"/>
      <c r="M47" s="62"/>
      <c r="N47" s="64"/>
      <c r="O47" s="62"/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8.75" thickTop="1" thickBot="1">
      <c r="A48" s="11"/>
      <c r="B48" s="11"/>
      <c r="C48" s="11"/>
      <c r="D48" s="46"/>
      <c r="E48" s="45"/>
      <c r="F48" s="17" t="s">
        <v>629</v>
      </c>
      <c r="G48" s="49">
        <f>SUM(G39:G47)</f>
        <v>110664491</v>
      </c>
      <c r="H48" s="49">
        <f t="shared" ref="H48:O48" si="48">SUM(H39:H47)</f>
        <v>0</v>
      </c>
      <c r="I48" s="49">
        <f t="shared" si="48"/>
        <v>0</v>
      </c>
      <c r="J48" s="49">
        <f t="shared" si="48"/>
        <v>0</v>
      </c>
      <c r="K48" s="49">
        <f t="shared" si="48"/>
        <v>11066449.1</v>
      </c>
      <c r="L48" s="49">
        <f t="shared" si="48"/>
        <v>-11066449.1</v>
      </c>
      <c r="M48" s="49">
        <f t="shared" si="48"/>
        <v>110664491</v>
      </c>
      <c r="N48" s="49">
        <f t="shared" si="48"/>
        <v>0</v>
      </c>
      <c r="O48" s="49">
        <f t="shared" si="48"/>
        <v>110664491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7.25" thickTop="1">
      <c r="A49" s="11"/>
      <c r="B49" s="11"/>
      <c r="C49" s="11"/>
      <c r="D49" s="46"/>
      <c r="E49" s="45"/>
      <c r="F49" s="45"/>
      <c r="G49" s="23"/>
      <c r="H49" s="31"/>
      <c r="I49" s="31"/>
      <c r="J49" s="31"/>
      <c r="K49" s="31"/>
      <c r="L49" s="31"/>
      <c r="M49" s="23"/>
      <c r="N49" s="16"/>
      <c r="O49" s="23"/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/>
      <c r="B50" s="11"/>
      <c r="C50" s="11"/>
      <c r="D50" s="46"/>
      <c r="E50" s="45"/>
      <c r="F50" s="45"/>
      <c r="G50" s="23"/>
      <c r="H50" s="31"/>
      <c r="I50" s="31"/>
      <c r="J50" s="31"/>
      <c r="K50" s="31"/>
      <c r="L50" s="31"/>
      <c r="M50" s="23"/>
      <c r="N50" s="31"/>
      <c r="O50" s="23"/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7.25">
      <c r="A51" s="11"/>
      <c r="B51" s="12"/>
      <c r="C51" s="11"/>
      <c r="D51" s="12"/>
      <c r="E51" s="11"/>
      <c r="F51" s="17" t="s">
        <v>33</v>
      </c>
      <c r="G51" s="25">
        <f>+G48+G37+G17</f>
        <v>979924566</v>
      </c>
      <c r="H51" s="25">
        <f>+H48+H37+H17</f>
        <v>0</v>
      </c>
      <c r="I51" s="25">
        <f>+I48+I37+I17</f>
        <v>16000000</v>
      </c>
      <c r="J51" s="25">
        <f>+J48+J37+J17</f>
        <v>0</v>
      </c>
      <c r="K51" s="25">
        <f>+K48+K37+K17</f>
        <v>97992456.599999994</v>
      </c>
      <c r="L51" s="25">
        <f>+L48+L37+L17</f>
        <v>-97992456.599999994</v>
      </c>
      <c r="M51" s="25">
        <f>+M48+M37+M17</f>
        <v>995924566</v>
      </c>
      <c r="N51" s="25">
        <f>+N48+N37+N17</f>
        <v>245014200</v>
      </c>
      <c r="O51" s="25">
        <f>+O48+O37+O17</f>
        <v>750910366</v>
      </c>
      <c r="P51" s="21"/>
      <c r="Q51" s="13"/>
      <c r="R51" s="1" t="s">
        <v>29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7.25" thickBot="1">
      <c r="A52" s="18"/>
      <c r="B52" s="19"/>
      <c r="C52" s="18"/>
      <c r="D52" s="19"/>
      <c r="E52" s="18"/>
      <c r="F52" s="18"/>
      <c r="G52" s="20"/>
      <c r="H52" s="20"/>
      <c r="I52" s="20"/>
      <c r="J52" s="20"/>
      <c r="K52" s="20"/>
      <c r="L52" s="20"/>
      <c r="M52" s="20"/>
      <c r="N52" s="20"/>
      <c r="O52" s="20"/>
      <c r="P52" s="19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50"/>
      <c r="B53" s="51"/>
      <c r="C53" s="50"/>
      <c r="D53" s="51"/>
      <c r="E53" s="50"/>
      <c r="F53" s="50"/>
      <c r="G53" s="52"/>
      <c r="H53" s="52"/>
      <c r="I53" s="52"/>
      <c r="J53" s="52"/>
      <c r="K53" s="52"/>
      <c r="L53" s="52"/>
      <c r="M53" s="52"/>
      <c r="N53" s="52"/>
      <c r="O53" s="52"/>
      <c r="P53" s="51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"/>
      <c r="B54" s="1"/>
      <c r="C54" s="1"/>
      <c r="D54" s="1"/>
      <c r="E54" s="1"/>
      <c r="F54" s="1"/>
      <c r="G54" s="14"/>
      <c r="H54" s="14"/>
      <c r="I54" s="14"/>
      <c r="J54" s="14"/>
      <c r="K54" s="14"/>
      <c r="L54" s="14"/>
      <c r="M54" s="14"/>
      <c r="N54" s="14"/>
      <c r="O54" s="1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"/>
      <c r="B55" s="1"/>
      <c r="C55" s="1"/>
      <c r="D55" s="1"/>
      <c r="E55" s="1"/>
      <c r="F55" s="1"/>
      <c r="G55" s="14"/>
      <c r="H55" s="14"/>
      <c r="I55" s="14"/>
      <c r="J55" s="14"/>
      <c r="K55" s="14"/>
      <c r="L55" s="14"/>
      <c r="M55" s="14"/>
      <c r="N55" s="14"/>
      <c r="O55" s="1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"/>
      <c r="B56" s="1"/>
      <c r="C56" s="1"/>
      <c r="D56" s="1"/>
      <c r="E56" s="1"/>
      <c r="F56" s="1"/>
      <c r="G56" s="14"/>
      <c r="H56" s="14"/>
      <c r="I56" s="14"/>
      <c r="J56" s="14"/>
      <c r="K56" s="14"/>
      <c r="L56" s="14"/>
      <c r="M56" s="14"/>
      <c r="N56" s="14"/>
      <c r="O56" s="1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"/>
      <c r="B57" s="1"/>
      <c r="C57" s="1"/>
      <c r="D57" s="1"/>
      <c r="E57" s="1">
        <v>1</v>
      </c>
      <c r="F57" s="1"/>
      <c r="G57" s="14"/>
      <c r="H57" s="14"/>
      <c r="I57" s="14"/>
      <c r="J57" s="14"/>
      <c r="K57" s="14"/>
      <c r="L57" s="14"/>
      <c r="M57" s="14"/>
      <c r="N57" s="14"/>
      <c r="O57" s="1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"/>
      <c r="B58" s="1"/>
      <c r="C58" s="1"/>
      <c r="D58" s="1"/>
      <c r="E58" s="1"/>
      <c r="F58" s="1"/>
      <c r="G58" s="14"/>
      <c r="H58" s="14"/>
      <c r="I58" s="14"/>
      <c r="J58" s="14"/>
      <c r="K58" s="14"/>
      <c r="L58" s="14"/>
      <c r="M58" s="14"/>
      <c r="N58" s="14"/>
      <c r="O58" s="1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"/>
      <c r="B59" s="1"/>
      <c r="C59" s="1"/>
      <c r="D59" s="1"/>
      <c r="E59" s="1"/>
      <c r="F59" s="1"/>
      <c r="G59" s="14"/>
      <c r="H59" s="14"/>
      <c r="I59" s="14"/>
      <c r="J59" s="14"/>
      <c r="K59" s="14"/>
      <c r="L59" s="14"/>
      <c r="M59" s="14"/>
      <c r="N59" s="14"/>
      <c r="O59" s="1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"/>
      <c r="B60" s="1"/>
      <c r="C60" s="1"/>
      <c r="D60" s="1"/>
      <c r="E60" s="1"/>
      <c r="F60" s="1"/>
      <c r="G60" s="14"/>
      <c r="H60" s="14"/>
      <c r="I60" s="14"/>
      <c r="J60" s="14"/>
      <c r="K60" s="14"/>
      <c r="L60" s="14"/>
      <c r="M60" s="14"/>
      <c r="N60" s="14"/>
      <c r="O60" s="1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"/>
      <c r="B61" s="1"/>
      <c r="C61" s="1"/>
      <c r="D61" s="1"/>
      <c r="E61" s="1"/>
      <c r="F61" s="1"/>
      <c r="G61" s="14"/>
      <c r="H61" s="14"/>
      <c r="I61" s="14"/>
      <c r="J61" s="14"/>
      <c r="K61" s="14"/>
      <c r="L61" s="14"/>
      <c r="M61" s="14"/>
      <c r="N61" s="14"/>
      <c r="O61" s="1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"/>
      <c r="B62" s="1"/>
      <c r="C62" s="1"/>
      <c r="D62" s="1"/>
      <c r="E62" s="1"/>
      <c r="F62" s="1"/>
      <c r="G62" s="14"/>
      <c r="H62" s="14"/>
      <c r="I62" s="14"/>
      <c r="J62" s="14"/>
      <c r="K62" s="14"/>
      <c r="L62" s="14"/>
      <c r="M62" s="14"/>
      <c r="N62" s="14"/>
      <c r="O62" s="1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 t="s">
        <v>29</v>
      </c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</sheetData>
  <mergeCells count="4">
    <mergeCell ref="B8:C8"/>
    <mergeCell ref="G5:L5"/>
    <mergeCell ref="B18:C18"/>
    <mergeCell ref="B38:C38"/>
  </mergeCells>
  <pageMargins left="0.23" right="0.11811023622047245" top="0.11811023622047245" bottom="0.15748031496062992" header="0.11811023622047245" footer="0.15748031496062992"/>
  <pageSetup paperSize="5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74"/>
  <sheetViews>
    <sheetView topLeftCell="A227" workbookViewId="0">
      <selection activeCell="A238" sqref="A238:E275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8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270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8" t="s">
        <v>4</v>
      </c>
      <c r="D6" s="110"/>
      <c r="E6" s="99" t="s">
        <v>281</v>
      </c>
    </row>
    <row r="7" spans="1:5" ht="18" customHeight="1">
      <c r="A7" s="6"/>
      <c r="B7" s="6"/>
      <c r="C7" s="8" t="s">
        <v>3</v>
      </c>
      <c r="D7" s="9" t="s">
        <v>14</v>
      </c>
      <c r="E7" s="100" t="s">
        <v>282</v>
      </c>
    </row>
    <row r="8" spans="1:5" ht="5.0999999999999996" customHeight="1">
      <c r="A8" s="10"/>
      <c r="B8" s="10"/>
      <c r="C8" s="10"/>
      <c r="D8" s="10"/>
      <c r="E8" s="101"/>
    </row>
    <row r="9" spans="1:5" ht="18" customHeight="1">
      <c r="A9" s="11">
        <v>1</v>
      </c>
      <c r="B9" s="12" t="s">
        <v>35</v>
      </c>
      <c r="C9" s="11"/>
      <c r="D9" s="11"/>
      <c r="E9" s="102"/>
    </row>
    <row r="10" spans="1:5" ht="18" customHeight="1">
      <c r="A10" s="11"/>
      <c r="B10" s="48" t="s">
        <v>267</v>
      </c>
      <c r="C10" s="11" t="s">
        <v>226</v>
      </c>
      <c r="D10" s="11" t="s">
        <v>228</v>
      </c>
      <c r="E10" s="102">
        <v>1297823</v>
      </c>
    </row>
    <row r="11" spans="1:5" ht="18" customHeight="1">
      <c r="A11" s="11"/>
      <c r="B11" s="48"/>
      <c r="C11" s="11" t="s">
        <v>235</v>
      </c>
      <c r="D11" s="11" t="s">
        <v>236</v>
      </c>
      <c r="E11" s="102">
        <v>1397655</v>
      </c>
    </row>
    <row r="12" spans="1:5" ht="18" customHeight="1">
      <c r="A12" s="11"/>
      <c r="B12" s="48"/>
      <c r="C12" s="11"/>
      <c r="D12" s="11"/>
      <c r="E12" s="102"/>
    </row>
    <row r="13" spans="1:5" ht="18" customHeight="1">
      <c r="A13" s="11"/>
      <c r="B13" s="48" t="s">
        <v>328</v>
      </c>
      <c r="C13" s="11" t="s">
        <v>268</v>
      </c>
      <c r="D13" s="11" t="s">
        <v>252</v>
      </c>
      <c r="E13" s="102">
        <v>1299188</v>
      </c>
    </row>
    <row r="14" spans="1:5" ht="18" customHeight="1">
      <c r="A14" s="11"/>
      <c r="B14" s="48"/>
      <c r="C14" s="11" t="s">
        <v>264</v>
      </c>
      <c r="D14" s="11" t="s">
        <v>265</v>
      </c>
      <c r="E14" s="102">
        <v>1399125</v>
      </c>
    </row>
    <row r="15" spans="1:5" ht="18" customHeight="1">
      <c r="A15" s="11"/>
      <c r="B15" s="48"/>
      <c r="C15" s="11"/>
      <c r="D15" s="11"/>
      <c r="E15" s="102"/>
    </row>
    <row r="16" spans="1:5" ht="18" customHeight="1">
      <c r="A16" s="11"/>
      <c r="B16" s="48" t="s">
        <v>423</v>
      </c>
      <c r="C16" s="11" t="s">
        <v>340</v>
      </c>
      <c r="D16" s="11" t="s">
        <v>341</v>
      </c>
      <c r="E16" s="102">
        <v>1398390</v>
      </c>
    </row>
    <row r="17" spans="1:6" ht="18" customHeight="1">
      <c r="A17" s="11"/>
      <c r="B17" s="48"/>
      <c r="C17" s="11"/>
      <c r="D17" s="11"/>
      <c r="E17" s="102"/>
    </row>
    <row r="18" spans="1:6" ht="18" customHeight="1">
      <c r="A18" s="11"/>
      <c r="B18" s="48" t="s">
        <v>538</v>
      </c>
      <c r="C18" s="11" t="s">
        <v>398</v>
      </c>
      <c r="D18" s="11" t="s">
        <v>399</v>
      </c>
      <c r="E18" s="102">
        <v>1301138</v>
      </c>
    </row>
    <row r="19" spans="1:6" ht="18" customHeight="1">
      <c r="A19" s="11"/>
      <c r="B19" s="48"/>
      <c r="C19" s="11" t="s">
        <v>425</v>
      </c>
      <c r="D19" s="11" t="s">
        <v>426</v>
      </c>
      <c r="E19" s="102">
        <v>1401225</v>
      </c>
    </row>
    <row r="20" spans="1:6" ht="18" customHeight="1">
      <c r="A20" s="11"/>
      <c r="B20" s="48"/>
      <c r="C20" s="11"/>
      <c r="D20" s="11"/>
      <c r="E20" s="102"/>
    </row>
    <row r="21" spans="1:6" ht="18" customHeight="1">
      <c r="A21" s="11"/>
      <c r="B21" s="48" t="s">
        <v>641</v>
      </c>
      <c r="C21" s="11" t="s">
        <v>529</v>
      </c>
      <c r="D21" s="11" t="s">
        <v>533</v>
      </c>
      <c r="E21" s="102">
        <v>1417395</v>
      </c>
    </row>
    <row r="22" spans="1:6" ht="18" customHeight="1">
      <c r="A22" s="11"/>
      <c r="B22" s="48"/>
      <c r="C22" s="11" t="s">
        <v>484</v>
      </c>
      <c r="D22" s="11" t="s">
        <v>493</v>
      </c>
      <c r="E22" s="102">
        <v>1316153</v>
      </c>
    </row>
    <row r="23" spans="1:6" ht="18" customHeight="1">
      <c r="A23" s="11"/>
      <c r="B23" s="48"/>
      <c r="C23" s="11"/>
      <c r="D23" s="11"/>
      <c r="E23" s="102"/>
    </row>
    <row r="24" spans="1:6" ht="18" customHeight="1">
      <c r="A24" s="11">
        <f>+A9+1</f>
        <v>2</v>
      </c>
      <c r="B24" s="12" t="s">
        <v>36</v>
      </c>
      <c r="C24" s="11"/>
      <c r="D24" s="11"/>
      <c r="E24" s="102"/>
    </row>
    <row r="25" spans="1:6" ht="18" customHeight="1">
      <c r="A25" s="11"/>
      <c r="B25" s="48" t="s">
        <v>42</v>
      </c>
      <c r="C25" s="11" t="s">
        <v>41</v>
      </c>
      <c r="D25" s="11" t="s">
        <v>43</v>
      </c>
      <c r="E25" s="102">
        <v>2871000</v>
      </c>
      <c r="F25" s="103"/>
    </row>
    <row r="26" spans="1:6" ht="18" customHeight="1">
      <c r="A26" s="11"/>
      <c r="B26" s="48"/>
      <c r="C26" s="11"/>
      <c r="D26" s="11"/>
      <c r="E26" s="102"/>
    </row>
    <row r="27" spans="1:6" ht="18" customHeight="1">
      <c r="A27" s="11"/>
      <c r="B27" s="96" t="s">
        <v>234</v>
      </c>
      <c r="C27" s="97" t="s">
        <v>220</v>
      </c>
      <c r="D27" s="97" t="s">
        <v>221</v>
      </c>
      <c r="E27" s="102">
        <v>6748735</v>
      </c>
    </row>
    <row r="28" spans="1:6" ht="18" customHeight="1">
      <c r="A28" s="11"/>
      <c r="B28" s="48"/>
      <c r="C28" s="11"/>
      <c r="D28" s="11"/>
      <c r="E28" s="102"/>
    </row>
    <row r="29" spans="1:6" ht="18" customHeight="1">
      <c r="A29" s="11">
        <f>+A24+1</f>
        <v>3</v>
      </c>
      <c r="B29" s="12" t="s">
        <v>39</v>
      </c>
      <c r="C29" s="11"/>
      <c r="D29" s="11"/>
      <c r="E29" s="102"/>
    </row>
    <row r="30" spans="1:6" ht="18" customHeight="1">
      <c r="A30" s="11"/>
      <c r="B30" s="48" t="s">
        <v>148</v>
      </c>
      <c r="C30" s="11" t="s">
        <v>65</v>
      </c>
      <c r="D30" s="11" t="s">
        <v>66</v>
      </c>
      <c r="E30" s="102">
        <v>7234980</v>
      </c>
    </row>
    <row r="31" spans="1:6" ht="18" customHeight="1">
      <c r="A31" s="11"/>
      <c r="B31" s="48"/>
      <c r="C31" s="11" t="s">
        <v>88</v>
      </c>
      <c r="D31" s="11" t="s">
        <v>89</v>
      </c>
      <c r="E31" s="102">
        <v>7538010</v>
      </c>
    </row>
    <row r="32" spans="1:6" ht="18" customHeight="1">
      <c r="A32" s="11"/>
      <c r="B32" s="48"/>
      <c r="C32" s="11" t="s">
        <v>88</v>
      </c>
      <c r="D32" s="11" t="s">
        <v>90</v>
      </c>
      <c r="E32" s="102">
        <v>7538010</v>
      </c>
    </row>
    <row r="33" spans="1:5" ht="18" customHeight="1">
      <c r="A33" s="11"/>
      <c r="B33" s="48"/>
      <c r="C33" s="11" t="s">
        <v>88</v>
      </c>
      <c r="D33" s="11" t="s">
        <v>91</v>
      </c>
      <c r="E33" s="102">
        <v>7538010</v>
      </c>
    </row>
    <row r="34" spans="1:5" ht="18" customHeight="1">
      <c r="A34" s="11"/>
      <c r="B34" s="48"/>
      <c r="C34" s="11"/>
      <c r="D34" s="11"/>
      <c r="E34" s="102"/>
    </row>
    <row r="35" spans="1:5" ht="18" customHeight="1">
      <c r="A35" s="11"/>
      <c r="B35" s="48" t="s">
        <v>156</v>
      </c>
      <c r="C35" s="11" t="s">
        <v>114</v>
      </c>
      <c r="D35" s="11" t="s">
        <v>120</v>
      </c>
      <c r="E35" s="102">
        <v>3938780</v>
      </c>
    </row>
    <row r="36" spans="1:5" ht="18" customHeight="1">
      <c r="A36" s="11"/>
      <c r="B36" s="48"/>
      <c r="C36" s="11"/>
      <c r="D36" s="11"/>
      <c r="E36" s="102"/>
    </row>
    <row r="37" spans="1:5" ht="18" customHeight="1">
      <c r="A37" s="11"/>
      <c r="B37" s="48" t="s">
        <v>175</v>
      </c>
      <c r="C37" s="11" t="s">
        <v>153</v>
      </c>
      <c r="D37" s="11" t="s">
        <v>154</v>
      </c>
      <c r="E37" s="102">
        <v>7411470</v>
      </c>
    </row>
    <row r="38" spans="1:5" ht="18" customHeight="1">
      <c r="A38" s="11"/>
      <c r="B38" s="48"/>
      <c r="C38" s="11"/>
      <c r="D38" s="11"/>
      <c r="E38" s="102"/>
    </row>
    <row r="39" spans="1:5" ht="18" customHeight="1">
      <c r="A39" s="11"/>
      <c r="B39" s="48" t="s">
        <v>180</v>
      </c>
      <c r="C39" s="11" t="s">
        <v>157</v>
      </c>
      <c r="D39" s="11" t="s">
        <v>158</v>
      </c>
      <c r="E39" s="102">
        <v>7411470</v>
      </c>
    </row>
    <row r="40" spans="1:5" ht="18" customHeight="1">
      <c r="A40" s="11"/>
      <c r="B40" s="48"/>
      <c r="C40" s="11"/>
      <c r="D40" s="11"/>
      <c r="E40" s="102"/>
    </row>
    <row r="41" spans="1:5" ht="18" customHeight="1">
      <c r="A41" s="11"/>
      <c r="B41" s="48" t="s">
        <v>183</v>
      </c>
      <c r="C41" s="11" t="s">
        <v>138</v>
      </c>
      <c r="D41" s="11" t="s">
        <v>139</v>
      </c>
      <c r="E41" s="102">
        <v>3725715</v>
      </c>
    </row>
    <row r="42" spans="1:5" ht="18" customHeight="1">
      <c r="A42" s="11"/>
      <c r="B42" s="48"/>
      <c r="C42" s="11"/>
      <c r="D42" s="11"/>
      <c r="E42" s="102"/>
    </row>
    <row r="43" spans="1:5" ht="18" customHeight="1">
      <c r="A43" s="11"/>
      <c r="B43" s="48" t="s">
        <v>184</v>
      </c>
      <c r="C43" s="11" t="s">
        <v>159</v>
      </c>
      <c r="D43" s="11" t="s">
        <v>160</v>
      </c>
      <c r="E43" s="102">
        <v>7411470</v>
      </c>
    </row>
    <row r="44" spans="1:5" ht="18" customHeight="1">
      <c r="A44" s="11"/>
      <c r="B44" s="48"/>
      <c r="C44" s="11" t="s">
        <v>185</v>
      </c>
      <c r="D44" s="11" t="s">
        <v>161</v>
      </c>
      <c r="E44" s="102">
        <v>7411470</v>
      </c>
    </row>
    <row r="45" spans="1:5" ht="18" customHeight="1">
      <c r="A45" s="11"/>
      <c r="B45" s="48"/>
      <c r="C45" s="11" t="s">
        <v>185</v>
      </c>
      <c r="D45" s="11" t="s">
        <v>162</v>
      </c>
      <c r="E45" s="102">
        <v>6610230</v>
      </c>
    </row>
    <row r="46" spans="1:5" ht="18" customHeight="1">
      <c r="A46" s="11"/>
      <c r="B46" s="48"/>
      <c r="C46" s="11" t="s">
        <v>185</v>
      </c>
      <c r="D46" s="11" t="s">
        <v>163</v>
      </c>
      <c r="E46" s="102">
        <v>6610230</v>
      </c>
    </row>
    <row r="47" spans="1:5" ht="18" customHeight="1">
      <c r="A47" s="11"/>
      <c r="B47" s="48"/>
      <c r="C47" s="11" t="s">
        <v>173</v>
      </c>
      <c r="D47" s="11" t="s">
        <v>172</v>
      </c>
      <c r="E47" s="102">
        <v>7408695</v>
      </c>
    </row>
    <row r="48" spans="1:5" ht="18" customHeight="1">
      <c r="A48" s="11"/>
      <c r="B48" s="48"/>
      <c r="C48" s="11"/>
      <c r="D48" s="11"/>
      <c r="E48" s="102"/>
    </row>
    <row r="49" spans="1:5" ht="18" customHeight="1">
      <c r="A49" s="11"/>
      <c r="B49" s="48" t="s">
        <v>194</v>
      </c>
      <c r="C49" s="11" t="s">
        <v>170</v>
      </c>
      <c r="D49" s="11" t="s">
        <v>171</v>
      </c>
      <c r="E49" s="102">
        <v>5806815</v>
      </c>
    </row>
    <row r="50" spans="1:5" ht="18" customHeight="1">
      <c r="A50" s="11"/>
      <c r="B50" s="48"/>
      <c r="C50" s="11"/>
      <c r="D50" s="11"/>
      <c r="E50" s="102"/>
    </row>
    <row r="51" spans="1:5" ht="18" customHeight="1">
      <c r="A51" s="11"/>
      <c r="B51" s="48" t="s">
        <v>202</v>
      </c>
      <c r="C51" s="11" t="s">
        <v>173</v>
      </c>
      <c r="D51" s="11" t="s">
        <v>172</v>
      </c>
      <c r="E51" s="102">
        <v>7408695</v>
      </c>
    </row>
    <row r="52" spans="1:5" ht="18" customHeight="1">
      <c r="A52" s="11"/>
      <c r="B52" s="48"/>
      <c r="C52" s="11"/>
      <c r="D52" s="11"/>
      <c r="E52" s="102"/>
    </row>
    <row r="53" spans="1:5" ht="18" customHeight="1">
      <c r="A53" s="11"/>
      <c r="B53" s="48" t="s">
        <v>210</v>
      </c>
      <c r="C53" s="11" t="s">
        <v>178</v>
      </c>
      <c r="D53" s="11" t="s">
        <v>179</v>
      </c>
      <c r="E53" s="102">
        <v>6607755</v>
      </c>
    </row>
    <row r="54" spans="1:5" ht="18" customHeight="1">
      <c r="A54" s="11"/>
      <c r="B54" s="48"/>
      <c r="C54" s="11"/>
      <c r="D54" s="11"/>
      <c r="E54" s="102"/>
    </row>
    <row r="55" spans="1:5" ht="18" customHeight="1">
      <c r="A55" s="11"/>
      <c r="B55" s="48" t="s">
        <v>211</v>
      </c>
      <c r="C55" s="11" t="s">
        <v>186</v>
      </c>
      <c r="D55" s="11" t="s">
        <v>187</v>
      </c>
      <c r="E55" s="102">
        <v>7401480</v>
      </c>
    </row>
    <row r="56" spans="1:5" ht="18" customHeight="1">
      <c r="A56" s="11"/>
      <c r="B56" s="48"/>
      <c r="C56" s="11" t="s">
        <v>195</v>
      </c>
      <c r="D56" s="11" t="s">
        <v>196</v>
      </c>
      <c r="E56" s="102">
        <v>7394820</v>
      </c>
    </row>
    <row r="57" spans="1:5" ht="18" customHeight="1">
      <c r="A57" s="11"/>
      <c r="B57" s="48"/>
      <c r="C57" s="11"/>
      <c r="D57" s="11"/>
      <c r="E57" s="102"/>
    </row>
    <row r="58" spans="1:5" ht="18" customHeight="1">
      <c r="A58" s="11"/>
      <c r="B58" s="48" t="s">
        <v>216</v>
      </c>
      <c r="C58" s="11" t="s">
        <v>190</v>
      </c>
      <c r="D58" s="11" t="s">
        <v>191</v>
      </c>
      <c r="E58" s="102">
        <v>5801160</v>
      </c>
    </row>
    <row r="59" spans="1:5" ht="18" customHeight="1">
      <c r="A59" s="11"/>
      <c r="B59" s="48"/>
      <c r="C59" s="11" t="s">
        <v>190</v>
      </c>
      <c r="D59" s="11" t="s">
        <v>192</v>
      </c>
      <c r="E59" s="102">
        <v>7401480</v>
      </c>
    </row>
    <row r="60" spans="1:5" ht="18" customHeight="1">
      <c r="A60" s="11"/>
      <c r="B60" s="48"/>
      <c r="C60" s="11"/>
      <c r="D60" s="11"/>
      <c r="E60" s="102"/>
    </row>
    <row r="61" spans="1:5" ht="18" customHeight="1">
      <c r="A61" s="11"/>
      <c r="B61" s="48" t="s">
        <v>232</v>
      </c>
      <c r="C61" s="11" t="s">
        <v>208</v>
      </c>
      <c r="D61" s="11" t="s">
        <v>196</v>
      </c>
      <c r="E61" s="102">
        <v>7394820</v>
      </c>
    </row>
    <row r="62" spans="1:5" ht="18" customHeight="1">
      <c r="A62" s="11"/>
      <c r="B62" s="48"/>
      <c r="C62" s="11" t="s">
        <v>203</v>
      </c>
      <c r="D62" s="11" t="s">
        <v>204</v>
      </c>
      <c r="E62" s="102">
        <v>4829950</v>
      </c>
    </row>
    <row r="63" spans="1:5" ht="18" customHeight="1">
      <c r="A63" s="11"/>
      <c r="B63" s="48"/>
      <c r="C63" s="11" t="s">
        <v>205</v>
      </c>
      <c r="D63" s="11" t="s">
        <v>206</v>
      </c>
      <c r="E63" s="102">
        <v>2452175</v>
      </c>
    </row>
    <row r="64" spans="1:5" ht="18" customHeight="1">
      <c r="A64" s="11"/>
      <c r="B64" s="48"/>
      <c r="C64" s="11"/>
      <c r="D64" s="11"/>
      <c r="E64" s="102"/>
    </row>
    <row r="65" spans="1:5" ht="18" customHeight="1">
      <c r="A65" s="11"/>
      <c r="B65" s="48" t="s">
        <v>348</v>
      </c>
      <c r="C65" s="11" t="s">
        <v>212</v>
      </c>
      <c r="D65" s="11" t="s">
        <v>213</v>
      </c>
      <c r="E65" s="102">
        <v>2463460</v>
      </c>
    </row>
    <row r="66" spans="1:5" ht="18" customHeight="1">
      <c r="A66" s="11"/>
      <c r="B66" s="48"/>
      <c r="C66" s="11" t="s">
        <v>349</v>
      </c>
      <c r="D66" s="11" t="s">
        <v>229</v>
      </c>
      <c r="E66" s="102">
        <v>7387605</v>
      </c>
    </row>
    <row r="67" spans="1:5" ht="18" customHeight="1">
      <c r="A67" s="11"/>
      <c r="B67" s="48"/>
      <c r="C67" s="11" t="s">
        <v>349</v>
      </c>
      <c r="D67" s="11" t="s">
        <v>230</v>
      </c>
      <c r="E67" s="102">
        <v>7387605</v>
      </c>
    </row>
    <row r="68" spans="1:5" ht="18" customHeight="1">
      <c r="A68" s="11"/>
      <c r="B68" s="48"/>
      <c r="C68" s="11" t="s">
        <v>349</v>
      </c>
      <c r="D68" s="11" t="s">
        <v>231</v>
      </c>
      <c r="E68" s="102">
        <v>7387605</v>
      </c>
    </row>
    <row r="69" spans="1:5" ht="18" customHeight="1">
      <c r="A69" s="11"/>
      <c r="B69" s="48"/>
      <c r="C69" s="11"/>
      <c r="D69" s="11"/>
      <c r="E69" s="102"/>
    </row>
    <row r="70" spans="1:5" ht="18" customHeight="1">
      <c r="A70" s="11"/>
      <c r="B70" s="48" t="s">
        <v>350</v>
      </c>
      <c r="C70" s="11" t="s">
        <v>264</v>
      </c>
      <c r="D70" s="11" t="s">
        <v>269</v>
      </c>
      <c r="E70" s="102">
        <v>2465125</v>
      </c>
    </row>
    <row r="71" spans="1:5" ht="18" customHeight="1">
      <c r="A71" s="11"/>
      <c r="B71" s="48"/>
      <c r="C71" s="11"/>
      <c r="D71" s="11"/>
      <c r="E71" s="102"/>
    </row>
    <row r="72" spans="1:5" ht="18" customHeight="1">
      <c r="A72" s="11"/>
      <c r="B72" s="48" t="s">
        <v>417</v>
      </c>
      <c r="C72" s="11" t="s">
        <v>244</v>
      </c>
      <c r="D72" s="11" t="s">
        <v>243</v>
      </c>
      <c r="E72" s="102">
        <v>7380390</v>
      </c>
    </row>
    <row r="73" spans="1:5" ht="18" customHeight="1">
      <c r="A73" s="11"/>
      <c r="B73" s="48"/>
      <c r="C73" s="11"/>
      <c r="D73" s="11"/>
      <c r="E73" s="102"/>
    </row>
    <row r="74" spans="1:5" ht="18" customHeight="1">
      <c r="A74" s="11"/>
      <c r="B74" s="48" t="s">
        <v>439</v>
      </c>
      <c r="C74" s="11" t="s">
        <v>283</v>
      </c>
      <c r="D74" s="11" t="s">
        <v>284</v>
      </c>
      <c r="E74" s="102">
        <v>7395375</v>
      </c>
    </row>
    <row r="75" spans="1:5" ht="18" customHeight="1">
      <c r="A75" s="11"/>
      <c r="B75" s="48"/>
      <c r="C75" s="11" t="s">
        <v>310</v>
      </c>
      <c r="D75" s="11" t="s">
        <v>311</v>
      </c>
      <c r="E75" s="102">
        <v>7395375</v>
      </c>
    </row>
    <row r="76" spans="1:5" ht="18" customHeight="1">
      <c r="A76" s="11"/>
      <c r="B76" s="48"/>
      <c r="C76" s="11" t="s">
        <v>310</v>
      </c>
      <c r="D76" s="11" t="s">
        <v>312</v>
      </c>
      <c r="E76" s="102">
        <v>7388715</v>
      </c>
    </row>
    <row r="77" spans="1:5" ht="18" customHeight="1">
      <c r="A77" s="11"/>
      <c r="B77" s="48"/>
      <c r="C77" s="11" t="s">
        <v>314</v>
      </c>
      <c r="D77" s="11" t="s">
        <v>315</v>
      </c>
      <c r="E77" s="102">
        <v>7388715</v>
      </c>
    </row>
    <row r="78" spans="1:5" ht="18" customHeight="1">
      <c r="A78" s="11"/>
      <c r="B78" s="48"/>
      <c r="C78" s="11" t="s">
        <v>314</v>
      </c>
      <c r="D78" s="11" t="s">
        <v>316</v>
      </c>
      <c r="E78" s="102">
        <v>5491613</v>
      </c>
    </row>
    <row r="79" spans="1:5" ht="18" customHeight="1">
      <c r="A79" s="11"/>
      <c r="B79" s="48"/>
      <c r="C79" s="11" t="s">
        <v>314</v>
      </c>
      <c r="D79" s="11" t="s">
        <v>317</v>
      </c>
      <c r="E79" s="102">
        <v>6589935</v>
      </c>
    </row>
    <row r="80" spans="1:5" ht="18" customHeight="1">
      <c r="A80" s="11"/>
      <c r="B80" s="48"/>
      <c r="C80" s="11"/>
      <c r="D80" s="11"/>
      <c r="E80" s="102"/>
    </row>
    <row r="81" spans="1:5" ht="18" customHeight="1">
      <c r="A81" s="11"/>
      <c r="B81" s="48" t="s">
        <v>456</v>
      </c>
      <c r="C81" s="11" t="s">
        <v>346</v>
      </c>
      <c r="D81" s="11" t="s">
        <v>356</v>
      </c>
      <c r="E81" s="102">
        <v>5817690</v>
      </c>
    </row>
    <row r="82" spans="1:5" ht="18" customHeight="1">
      <c r="A82" s="11"/>
      <c r="B82" s="48"/>
      <c r="C82" s="11" t="s">
        <v>357</v>
      </c>
      <c r="D82" s="11" t="s">
        <v>360</v>
      </c>
      <c r="E82" s="102">
        <v>7422570</v>
      </c>
    </row>
    <row r="83" spans="1:5" ht="18" customHeight="1">
      <c r="A83" s="11"/>
      <c r="B83" s="48"/>
      <c r="C83" s="11"/>
      <c r="D83" s="11"/>
      <c r="E83" s="102"/>
    </row>
    <row r="84" spans="1:5" ht="18" customHeight="1">
      <c r="A84" s="11"/>
      <c r="B84" s="48" t="s">
        <v>543</v>
      </c>
      <c r="C84" s="11" t="s">
        <v>409</v>
      </c>
      <c r="D84" s="11" t="s">
        <v>410</v>
      </c>
      <c r="E84" s="102">
        <v>6605775</v>
      </c>
    </row>
    <row r="85" spans="1:5" ht="18" customHeight="1">
      <c r="A85" s="11"/>
      <c r="B85" s="48"/>
      <c r="C85" s="11"/>
      <c r="D85" s="11"/>
      <c r="E85" s="102"/>
    </row>
    <row r="86" spans="1:5" ht="18" customHeight="1">
      <c r="A86" s="11"/>
      <c r="B86" s="48" t="s">
        <v>545</v>
      </c>
      <c r="C86" s="11" t="s">
        <v>428</v>
      </c>
      <c r="D86" s="11" t="s">
        <v>431</v>
      </c>
      <c r="E86" s="102">
        <v>2468825</v>
      </c>
    </row>
    <row r="87" spans="1:5" ht="18" customHeight="1">
      <c r="A87" s="11"/>
      <c r="B87" s="48"/>
      <c r="C87" s="11"/>
      <c r="D87" s="11"/>
      <c r="E87" s="102"/>
    </row>
    <row r="88" spans="1:5" ht="18" customHeight="1">
      <c r="A88" s="11"/>
      <c r="B88" s="48" t="s">
        <v>599</v>
      </c>
      <c r="C88" s="11" t="s">
        <v>466</v>
      </c>
      <c r="D88" s="11" t="s">
        <v>467</v>
      </c>
      <c r="E88" s="102">
        <v>7406475</v>
      </c>
    </row>
    <row r="89" spans="1:5" ht="18" customHeight="1">
      <c r="A89" s="11"/>
      <c r="B89" s="48"/>
      <c r="C89" s="11" t="s">
        <v>469</v>
      </c>
      <c r="D89" s="11" t="s">
        <v>470</v>
      </c>
      <c r="E89" s="102">
        <v>5805075</v>
      </c>
    </row>
    <row r="90" spans="1:5" ht="18" customHeight="1">
      <c r="A90" s="11"/>
      <c r="B90" s="48"/>
      <c r="C90" s="11" t="s">
        <v>472</v>
      </c>
      <c r="D90" s="11" t="s">
        <v>473</v>
      </c>
      <c r="E90" s="102">
        <v>4937650</v>
      </c>
    </row>
    <row r="91" spans="1:5" ht="18" customHeight="1">
      <c r="A91" s="11"/>
      <c r="B91" s="48"/>
      <c r="C91" s="11"/>
      <c r="D91" s="11"/>
      <c r="E91" s="102"/>
    </row>
    <row r="92" spans="1:5" ht="18" customHeight="1">
      <c r="A92" s="11">
        <f>+A29+1</f>
        <v>4</v>
      </c>
      <c r="B92" s="12" t="s">
        <v>40</v>
      </c>
      <c r="C92" s="11"/>
      <c r="D92" s="11"/>
      <c r="E92" s="102"/>
    </row>
    <row r="93" spans="1:5" ht="18" customHeight="1">
      <c r="A93" s="11"/>
      <c r="B93" s="48" t="s">
        <v>242</v>
      </c>
      <c r="C93" s="11" t="s">
        <v>233</v>
      </c>
      <c r="D93" s="11" t="s">
        <v>200</v>
      </c>
      <c r="E93" s="102">
        <v>2800560</v>
      </c>
    </row>
    <row r="94" spans="1:5" ht="18" customHeight="1">
      <c r="A94" s="11"/>
      <c r="B94" s="48"/>
      <c r="C94" s="11" t="s">
        <v>233</v>
      </c>
      <c r="D94" s="11" t="s">
        <v>201</v>
      </c>
      <c r="E94" s="102">
        <v>2800560</v>
      </c>
    </row>
    <row r="95" spans="1:5" ht="18" customHeight="1">
      <c r="A95" s="11"/>
      <c r="B95" s="48"/>
      <c r="C95" s="11" t="s">
        <v>217</v>
      </c>
      <c r="D95" s="11" t="s">
        <v>218</v>
      </c>
      <c r="E95" s="102">
        <v>2796360</v>
      </c>
    </row>
    <row r="96" spans="1:5" ht="18" customHeight="1">
      <c r="A96" s="11"/>
      <c r="B96" s="48"/>
      <c r="C96" s="11" t="s">
        <v>217</v>
      </c>
      <c r="D96" s="11" t="s">
        <v>219</v>
      </c>
      <c r="E96" s="102">
        <v>2796360</v>
      </c>
    </row>
    <row r="97" spans="1:5" ht="18" customHeight="1">
      <c r="A97" s="11"/>
      <c r="B97" s="48"/>
      <c r="C97" s="11" t="s">
        <v>222</v>
      </c>
      <c r="D97" s="11" t="s">
        <v>223</v>
      </c>
      <c r="E97" s="102">
        <v>2796360</v>
      </c>
    </row>
    <row r="98" spans="1:5" ht="18" customHeight="1">
      <c r="A98" s="11"/>
      <c r="B98" s="48"/>
      <c r="C98" s="11" t="s">
        <v>222</v>
      </c>
      <c r="D98" s="11" t="s">
        <v>224</v>
      </c>
      <c r="E98" s="102">
        <v>3195840</v>
      </c>
    </row>
    <row r="99" spans="1:5" ht="18" customHeight="1">
      <c r="A99" s="11"/>
      <c r="B99" s="48"/>
      <c r="C99" s="11" t="s">
        <v>222</v>
      </c>
      <c r="D99" s="11" t="s">
        <v>225</v>
      </c>
      <c r="E99" s="102">
        <v>2796360</v>
      </c>
    </row>
    <row r="100" spans="1:5" ht="18" customHeight="1">
      <c r="A100" s="11"/>
      <c r="B100" s="48"/>
      <c r="C100" s="11"/>
      <c r="D100" s="11"/>
      <c r="E100" s="102"/>
    </row>
    <row r="101" spans="1:5" ht="18" customHeight="1">
      <c r="A101" s="11"/>
      <c r="B101" s="48" t="s">
        <v>266</v>
      </c>
      <c r="C101" s="11" t="s">
        <v>239</v>
      </c>
      <c r="D101" s="11" t="s">
        <v>298</v>
      </c>
      <c r="E101" s="102">
        <v>2796360</v>
      </c>
    </row>
    <row r="102" spans="1:5" ht="18" customHeight="1">
      <c r="A102" s="11"/>
      <c r="B102" s="48"/>
      <c r="C102" s="11"/>
      <c r="D102" s="11"/>
      <c r="E102" s="102"/>
    </row>
    <row r="103" spans="1:5" ht="18" customHeight="1">
      <c r="A103" s="11"/>
      <c r="B103" s="48" t="s">
        <v>299</v>
      </c>
      <c r="C103" s="11" t="s">
        <v>268</v>
      </c>
      <c r="D103" s="11" t="s">
        <v>300</v>
      </c>
      <c r="E103" s="102">
        <v>2796360</v>
      </c>
    </row>
    <row r="104" spans="1:5" ht="18" customHeight="1">
      <c r="A104" s="11"/>
      <c r="B104" s="48"/>
      <c r="C104" s="11" t="s">
        <v>268</v>
      </c>
      <c r="D104" s="11" t="s">
        <v>301</v>
      </c>
      <c r="E104" s="102">
        <v>2796360</v>
      </c>
    </row>
    <row r="105" spans="1:5" ht="18" customHeight="1">
      <c r="A105" s="11"/>
      <c r="B105" s="48"/>
      <c r="C105" s="11" t="s">
        <v>268</v>
      </c>
      <c r="D105" s="11" t="s">
        <v>302</v>
      </c>
      <c r="E105" s="102">
        <v>2796360</v>
      </c>
    </row>
    <row r="106" spans="1:5" ht="18" customHeight="1">
      <c r="A106" s="11"/>
      <c r="B106" s="48"/>
      <c r="C106" s="11"/>
      <c r="D106" s="11"/>
      <c r="E106" s="102"/>
    </row>
    <row r="107" spans="1:5" ht="18" customHeight="1">
      <c r="A107" s="11"/>
      <c r="B107" s="48" t="s">
        <v>382</v>
      </c>
      <c r="C107" s="11" t="s">
        <v>310</v>
      </c>
      <c r="D107" s="11" t="s">
        <v>383</v>
      </c>
      <c r="E107" s="102">
        <v>2795730</v>
      </c>
    </row>
    <row r="108" spans="1:5" ht="18" customHeight="1">
      <c r="A108" s="11"/>
      <c r="B108" s="48"/>
      <c r="C108" s="11" t="s">
        <v>314</v>
      </c>
      <c r="D108" s="11" t="s">
        <v>384</v>
      </c>
      <c r="E108" s="102">
        <v>2795730</v>
      </c>
    </row>
    <row r="109" spans="1:5" ht="18" customHeight="1">
      <c r="A109" s="11"/>
      <c r="B109" s="48"/>
      <c r="C109" s="11" t="s">
        <v>314</v>
      </c>
      <c r="D109" s="11" t="s">
        <v>385</v>
      </c>
      <c r="E109" s="102">
        <v>2795730</v>
      </c>
    </row>
    <row r="110" spans="1:5" ht="18" customHeight="1">
      <c r="A110" s="11"/>
      <c r="B110" s="48"/>
      <c r="C110" s="11" t="s">
        <v>314</v>
      </c>
      <c r="D110" s="11" t="s">
        <v>386</v>
      </c>
      <c r="E110" s="102">
        <v>2795730</v>
      </c>
    </row>
    <row r="111" spans="1:5" ht="18" customHeight="1">
      <c r="A111" s="11"/>
      <c r="B111" s="48"/>
      <c r="C111" s="11"/>
      <c r="D111" s="11"/>
      <c r="E111" s="102"/>
    </row>
    <row r="112" spans="1:5" ht="18" customHeight="1">
      <c r="A112" s="11"/>
      <c r="B112" s="48" t="s">
        <v>444</v>
      </c>
      <c r="C112" s="11" t="s">
        <v>335</v>
      </c>
      <c r="D112" s="11" t="s">
        <v>337</v>
      </c>
      <c r="E112" s="102">
        <v>2795730</v>
      </c>
    </row>
    <row r="113" spans="1:5" ht="18" customHeight="1">
      <c r="A113" s="11"/>
      <c r="B113" s="48"/>
      <c r="C113" s="11" t="s">
        <v>363</v>
      </c>
      <c r="D113" s="11" t="s">
        <v>364</v>
      </c>
      <c r="E113" s="102">
        <v>2795730</v>
      </c>
    </row>
    <row r="114" spans="1:5" ht="18" customHeight="1">
      <c r="A114" s="11"/>
      <c r="B114" s="48"/>
      <c r="C114" s="11" t="s">
        <v>363</v>
      </c>
      <c r="D114" s="11" t="s">
        <v>365</v>
      </c>
      <c r="E114" s="102">
        <v>2795730</v>
      </c>
    </row>
    <row r="115" spans="1:5" ht="18" customHeight="1">
      <c r="A115" s="11"/>
      <c r="B115" s="48"/>
      <c r="C115" s="11" t="s">
        <v>387</v>
      </c>
      <c r="D115" s="11" t="s">
        <v>389</v>
      </c>
      <c r="E115" s="102">
        <v>2795730</v>
      </c>
    </row>
    <row r="116" spans="1:5" ht="18" customHeight="1">
      <c r="A116" s="11"/>
      <c r="B116" s="48"/>
      <c r="C116" s="11" t="s">
        <v>387</v>
      </c>
      <c r="D116" s="11" t="s">
        <v>390</v>
      </c>
      <c r="E116" s="102">
        <v>3195120</v>
      </c>
    </row>
    <row r="117" spans="1:5" ht="18" customHeight="1">
      <c r="A117" s="11"/>
      <c r="B117" s="48"/>
      <c r="C117" s="11" t="s">
        <v>387</v>
      </c>
      <c r="D117" s="11" t="s">
        <v>391</v>
      </c>
      <c r="E117" s="102">
        <v>2795730</v>
      </c>
    </row>
    <row r="118" spans="1:5" ht="18" customHeight="1">
      <c r="A118" s="11"/>
      <c r="B118" s="48"/>
      <c r="C118" s="11"/>
      <c r="D118" s="11"/>
      <c r="E118" s="102"/>
    </row>
    <row r="119" spans="1:5" ht="18" customHeight="1">
      <c r="A119" s="11"/>
      <c r="B119" s="48" t="s">
        <v>539</v>
      </c>
      <c r="C119" s="11" t="s">
        <v>398</v>
      </c>
      <c r="D119" s="11" t="s">
        <v>401</v>
      </c>
      <c r="E119" s="102">
        <v>2795730</v>
      </c>
    </row>
    <row r="120" spans="1:5" ht="18" customHeight="1">
      <c r="A120" s="11"/>
      <c r="B120" s="48"/>
      <c r="C120" s="11" t="s">
        <v>398</v>
      </c>
      <c r="D120" s="11" t="s">
        <v>402</v>
      </c>
      <c r="E120" s="102">
        <v>2795730</v>
      </c>
    </row>
    <row r="121" spans="1:5" ht="18" customHeight="1">
      <c r="A121" s="11"/>
      <c r="B121" s="48"/>
      <c r="C121" s="11" t="s">
        <v>415</v>
      </c>
      <c r="D121" s="11" t="s">
        <v>416</v>
      </c>
      <c r="E121" s="102">
        <v>2795730</v>
      </c>
    </row>
    <row r="122" spans="1:5" ht="18" customHeight="1">
      <c r="A122" s="11"/>
      <c r="B122" s="48"/>
      <c r="C122" s="11" t="s">
        <v>437</v>
      </c>
      <c r="D122" s="11" t="s">
        <v>438</v>
      </c>
      <c r="E122" s="102">
        <v>2795730</v>
      </c>
    </row>
    <row r="123" spans="1:5" ht="18" customHeight="1">
      <c r="A123" s="11"/>
      <c r="B123" s="48"/>
      <c r="C123" s="11"/>
      <c r="D123" s="11"/>
      <c r="E123" s="102"/>
    </row>
    <row r="124" spans="1:5" ht="18" customHeight="1">
      <c r="A124" s="11"/>
      <c r="B124" s="48" t="s">
        <v>640</v>
      </c>
      <c r="C124" s="11" t="s">
        <v>484</v>
      </c>
      <c r="D124" s="11" t="s">
        <v>485</v>
      </c>
      <c r="E124" s="102">
        <v>2795730</v>
      </c>
    </row>
    <row r="125" spans="1:5" ht="18" customHeight="1">
      <c r="A125" s="11"/>
      <c r="B125" s="48"/>
      <c r="C125" s="11" t="s">
        <v>484</v>
      </c>
      <c r="D125" s="11" t="s">
        <v>487</v>
      </c>
      <c r="E125" s="102">
        <v>2795730</v>
      </c>
    </row>
    <row r="126" spans="1:5" ht="18" customHeight="1">
      <c r="A126" s="11"/>
      <c r="B126" s="48"/>
      <c r="C126" s="11" t="s">
        <v>484</v>
      </c>
      <c r="D126" s="11" t="s">
        <v>489</v>
      </c>
      <c r="E126" s="102">
        <v>2795730</v>
      </c>
    </row>
    <row r="127" spans="1:5" ht="18" customHeight="1">
      <c r="A127" s="11"/>
      <c r="B127" s="48"/>
      <c r="C127" s="11"/>
      <c r="D127" s="11"/>
      <c r="E127" s="102"/>
    </row>
    <row r="128" spans="1:5" ht="18" customHeight="1">
      <c r="A128" s="11">
        <f>+A92+1</f>
        <v>5</v>
      </c>
      <c r="B128" s="12" t="s">
        <v>45</v>
      </c>
      <c r="C128" s="11"/>
      <c r="D128" s="11"/>
      <c r="E128" s="102"/>
    </row>
    <row r="129" spans="1:5" ht="18" customHeight="1">
      <c r="A129" s="11"/>
      <c r="B129" s="48" t="s">
        <v>328</v>
      </c>
      <c r="C129" s="11" t="s">
        <v>306</v>
      </c>
      <c r="D129" s="11" t="s">
        <v>240</v>
      </c>
      <c r="E129" s="102">
        <v>1098158</v>
      </c>
    </row>
    <row r="130" spans="1:5" ht="18" customHeight="1">
      <c r="A130" s="11"/>
      <c r="B130" s="48"/>
      <c r="C130" s="11" t="s">
        <v>303</v>
      </c>
      <c r="D130" s="11" t="s">
        <v>276</v>
      </c>
      <c r="E130" s="102">
        <v>1231268</v>
      </c>
    </row>
    <row r="131" spans="1:5" ht="18" customHeight="1">
      <c r="A131" s="11"/>
      <c r="B131" s="48"/>
      <c r="C131" s="11" t="s">
        <v>329</v>
      </c>
      <c r="D131" s="11" t="s">
        <v>245</v>
      </c>
      <c r="E131" s="102">
        <v>1231268</v>
      </c>
    </row>
    <row r="132" spans="1:5" ht="18" customHeight="1">
      <c r="A132" s="11"/>
      <c r="B132" s="48"/>
      <c r="C132" s="11" t="s">
        <v>330</v>
      </c>
      <c r="D132" s="11" t="s">
        <v>246</v>
      </c>
      <c r="E132" s="102">
        <v>1231268</v>
      </c>
    </row>
    <row r="133" spans="1:5" ht="18" customHeight="1">
      <c r="A133" s="11"/>
      <c r="B133" s="48"/>
      <c r="C133" s="11" t="s">
        <v>330</v>
      </c>
      <c r="D133" s="11" t="s">
        <v>247</v>
      </c>
      <c r="E133" s="102">
        <v>1231268</v>
      </c>
    </row>
    <row r="134" spans="1:5" ht="18" customHeight="1">
      <c r="A134" s="11"/>
      <c r="B134" s="48"/>
      <c r="C134" s="11" t="s">
        <v>330</v>
      </c>
      <c r="D134" s="11" t="s">
        <v>248</v>
      </c>
      <c r="E134" s="102">
        <v>1231268</v>
      </c>
    </row>
    <row r="135" spans="1:5" ht="18" customHeight="1">
      <c r="A135" s="11"/>
      <c r="B135" s="48"/>
      <c r="C135" s="11" t="s">
        <v>330</v>
      </c>
      <c r="D135" s="11" t="s">
        <v>249</v>
      </c>
      <c r="E135" s="102">
        <v>1098158</v>
      </c>
    </row>
    <row r="136" spans="1:5" ht="18" customHeight="1">
      <c r="A136" s="11"/>
      <c r="B136" s="48"/>
      <c r="C136" s="11" t="s">
        <v>305</v>
      </c>
      <c r="D136" s="11" t="s">
        <v>254</v>
      </c>
      <c r="E136" s="102">
        <v>1232563</v>
      </c>
    </row>
    <row r="137" spans="1:5" ht="18" customHeight="1">
      <c r="A137" s="11"/>
      <c r="B137" s="48"/>
      <c r="C137" s="11" t="s">
        <v>305</v>
      </c>
      <c r="D137" s="11" t="s">
        <v>255</v>
      </c>
      <c r="E137" s="102">
        <v>1232563</v>
      </c>
    </row>
    <row r="138" spans="1:5" ht="18" customHeight="1">
      <c r="A138" s="11"/>
      <c r="B138" s="48"/>
      <c r="C138" s="11" t="s">
        <v>305</v>
      </c>
      <c r="D138" s="11" t="s">
        <v>256</v>
      </c>
      <c r="E138" s="102">
        <v>1232563</v>
      </c>
    </row>
    <row r="139" spans="1:5" ht="18" customHeight="1">
      <c r="A139" s="11"/>
      <c r="B139" s="48"/>
      <c r="C139" s="11" t="s">
        <v>305</v>
      </c>
      <c r="D139" s="11" t="s">
        <v>257</v>
      </c>
      <c r="E139" s="102">
        <v>1232563</v>
      </c>
    </row>
    <row r="140" spans="1:5" ht="18" customHeight="1">
      <c r="A140" s="11"/>
      <c r="B140" s="48"/>
      <c r="C140" s="11" t="s">
        <v>305</v>
      </c>
      <c r="D140" s="11" t="s">
        <v>258</v>
      </c>
      <c r="E140" s="102">
        <v>1232563</v>
      </c>
    </row>
    <row r="141" spans="1:5" ht="18" customHeight="1">
      <c r="A141" s="11"/>
      <c r="B141" s="48"/>
      <c r="C141" s="11" t="s">
        <v>305</v>
      </c>
      <c r="D141" s="11" t="s">
        <v>259</v>
      </c>
      <c r="E141" s="102">
        <v>1232563</v>
      </c>
    </row>
    <row r="142" spans="1:5" ht="18" customHeight="1">
      <c r="A142" s="11"/>
      <c r="B142" s="48"/>
      <c r="C142" s="11" t="s">
        <v>305</v>
      </c>
      <c r="D142" s="11" t="s">
        <v>260</v>
      </c>
      <c r="E142" s="102">
        <v>1232563</v>
      </c>
    </row>
    <row r="143" spans="1:5" ht="18" customHeight="1">
      <c r="A143" s="11"/>
      <c r="B143" s="48"/>
      <c r="C143" s="11" t="s">
        <v>305</v>
      </c>
      <c r="D143" s="11" t="s">
        <v>261</v>
      </c>
      <c r="E143" s="102">
        <v>1232563</v>
      </c>
    </row>
    <row r="144" spans="1:5" ht="18" customHeight="1">
      <c r="A144" s="11"/>
      <c r="B144" s="48"/>
      <c r="C144" s="11" t="s">
        <v>305</v>
      </c>
      <c r="D144" s="11" t="s">
        <v>262</v>
      </c>
      <c r="E144" s="102">
        <v>1232563</v>
      </c>
    </row>
    <row r="145" spans="1:5" ht="18" customHeight="1">
      <c r="A145" s="11"/>
      <c r="B145" s="48"/>
      <c r="C145" s="11" t="s">
        <v>308</v>
      </c>
      <c r="D145" s="11" t="s">
        <v>263</v>
      </c>
      <c r="E145" s="102">
        <v>1232563</v>
      </c>
    </row>
    <row r="146" spans="1:5" ht="18" customHeight="1">
      <c r="A146" s="11"/>
      <c r="B146" s="48"/>
      <c r="C146" s="11"/>
      <c r="D146" s="11"/>
      <c r="E146" s="102"/>
    </row>
    <row r="147" spans="1:5" ht="18" customHeight="1">
      <c r="A147" s="11"/>
      <c r="B147" s="48" t="s">
        <v>375</v>
      </c>
      <c r="C147" s="11" t="s">
        <v>376</v>
      </c>
      <c r="D147" s="11" t="s">
        <v>377</v>
      </c>
      <c r="E147" s="102">
        <v>1232563</v>
      </c>
    </row>
    <row r="148" spans="1:5" ht="18" customHeight="1">
      <c r="A148" s="11"/>
      <c r="B148" s="48"/>
      <c r="C148" s="11" t="s">
        <v>378</v>
      </c>
      <c r="D148" s="11" t="s">
        <v>379</v>
      </c>
      <c r="E148" s="102">
        <v>1099313</v>
      </c>
    </row>
    <row r="149" spans="1:5" ht="18" customHeight="1">
      <c r="A149" s="11"/>
      <c r="B149" s="48"/>
      <c r="C149" s="11" t="s">
        <v>332</v>
      </c>
      <c r="D149" s="11" t="s">
        <v>380</v>
      </c>
      <c r="E149" s="102">
        <v>1232563</v>
      </c>
    </row>
    <row r="150" spans="1:5" ht="18" customHeight="1">
      <c r="A150" s="11"/>
      <c r="B150" s="48"/>
      <c r="C150" s="11" t="s">
        <v>333</v>
      </c>
      <c r="D150" s="11" t="s">
        <v>381</v>
      </c>
      <c r="E150" s="102">
        <v>1232563</v>
      </c>
    </row>
    <row r="151" spans="1:5" ht="18" customHeight="1">
      <c r="A151" s="11"/>
      <c r="B151" s="48"/>
      <c r="C151" s="11"/>
      <c r="D151" s="11"/>
      <c r="E151" s="102"/>
    </row>
    <row r="152" spans="1:5" ht="18" customHeight="1">
      <c r="A152" s="11"/>
      <c r="B152" s="48" t="s">
        <v>418</v>
      </c>
      <c r="C152" s="11" t="s">
        <v>333</v>
      </c>
      <c r="D152" s="11" t="s">
        <v>287</v>
      </c>
      <c r="E152" s="102">
        <v>1232563</v>
      </c>
    </row>
    <row r="153" spans="1:5" ht="18" customHeight="1">
      <c r="A153" s="11"/>
      <c r="B153" s="48"/>
      <c r="C153" s="11" t="s">
        <v>333</v>
      </c>
      <c r="D153" s="11" t="s">
        <v>288</v>
      </c>
      <c r="E153" s="102">
        <v>1099313</v>
      </c>
    </row>
    <row r="154" spans="1:5" ht="18" customHeight="1">
      <c r="A154" s="11"/>
      <c r="B154" s="48"/>
      <c r="C154" s="11" t="s">
        <v>419</v>
      </c>
      <c r="D154" s="11" t="s">
        <v>319</v>
      </c>
      <c r="E154" s="102">
        <v>1231915</v>
      </c>
    </row>
    <row r="155" spans="1:5" ht="18" customHeight="1">
      <c r="A155" s="11"/>
      <c r="B155" s="48"/>
      <c r="C155" s="11" t="s">
        <v>420</v>
      </c>
      <c r="D155" s="11" t="s">
        <v>320</v>
      </c>
      <c r="E155" s="102">
        <v>615958</v>
      </c>
    </row>
    <row r="156" spans="1:5" ht="18" customHeight="1">
      <c r="A156" s="11"/>
      <c r="B156" s="48"/>
      <c r="C156" s="11" t="s">
        <v>421</v>
      </c>
      <c r="D156" s="11" t="s">
        <v>321</v>
      </c>
      <c r="E156" s="102">
        <v>1231915</v>
      </c>
    </row>
    <row r="157" spans="1:5" ht="18" customHeight="1">
      <c r="A157" s="11"/>
      <c r="B157" s="48"/>
      <c r="C157" s="11" t="s">
        <v>354</v>
      </c>
      <c r="D157" s="11" t="s">
        <v>322</v>
      </c>
      <c r="E157" s="102">
        <v>1231915</v>
      </c>
    </row>
    <row r="158" spans="1:5" ht="18" customHeight="1">
      <c r="A158" s="11"/>
      <c r="B158" s="48"/>
      <c r="C158" s="11" t="s">
        <v>354</v>
      </c>
      <c r="D158" s="11" t="s">
        <v>323</v>
      </c>
      <c r="E158" s="102">
        <v>1231915</v>
      </c>
    </row>
    <row r="159" spans="1:5" ht="18" customHeight="1">
      <c r="A159" s="11"/>
      <c r="B159" s="48"/>
      <c r="C159" s="11" t="s">
        <v>354</v>
      </c>
      <c r="D159" s="11" t="s">
        <v>324</v>
      </c>
      <c r="E159" s="102">
        <v>1231915</v>
      </c>
    </row>
    <row r="160" spans="1:5" ht="18" customHeight="1">
      <c r="A160" s="11"/>
      <c r="B160" s="48"/>
      <c r="C160" s="11" t="s">
        <v>354</v>
      </c>
      <c r="D160" s="11" t="s">
        <v>325</v>
      </c>
      <c r="E160" s="102">
        <v>1231915</v>
      </c>
    </row>
    <row r="161" spans="1:5" ht="18" customHeight="1">
      <c r="A161" s="11"/>
      <c r="B161" s="48"/>
      <c r="C161" s="11" t="s">
        <v>422</v>
      </c>
      <c r="D161" s="11" t="s">
        <v>327</v>
      </c>
      <c r="E161" s="102">
        <v>1231915</v>
      </c>
    </row>
    <row r="162" spans="1:5" ht="18" customHeight="1">
      <c r="A162" s="11"/>
      <c r="B162" s="48"/>
      <c r="C162" s="11"/>
      <c r="D162" s="11"/>
      <c r="E162" s="102"/>
    </row>
    <row r="163" spans="1:5" ht="18" customHeight="1">
      <c r="A163" s="11"/>
      <c r="B163" s="48" t="s">
        <v>505</v>
      </c>
      <c r="C163" s="11" t="s">
        <v>506</v>
      </c>
      <c r="D163" s="11" t="s">
        <v>345</v>
      </c>
      <c r="E163" s="102">
        <v>1231915</v>
      </c>
    </row>
    <row r="164" spans="1:5" ht="18" customHeight="1">
      <c r="A164" s="11"/>
      <c r="B164" s="48"/>
      <c r="C164" s="11" t="s">
        <v>507</v>
      </c>
      <c r="D164" s="11" t="s">
        <v>347</v>
      </c>
      <c r="E164" s="102">
        <v>1098735</v>
      </c>
    </row>
    <row r="165" spans="1:5" ht="18" customHeight="1">
      <c r="A165" s="11"/>
      <c r="B165" s="48"/>
      <c r="C165" s="11" t="s">
        <v>424</v>
      </c>
      <c r="D165" s="11" t="s">
        <v>362</v>
      </c>
      <c r="E165" s="102">
        <v>1231915</v>
      </c>
    </row>
    <row r="166" spans="1:5" ht="18" customHeight="1">
      <c r="A166" s="11"/>
      <c r="B166" s="48"/>
      <c r="C166" s="11" t="s">
        <v>508</v>
      </c>
      <c r="D166" s="11" t="s">
        <v>370</v>
      </c>
      <c r="E166" s="102">
        <v>1231915</v>
      </c>
    </row>
    <row r="167" spans="1:5" ht="18" customHeight="1">
      <c r="A167" s="11"/>
      <c r="B167" s="48"/>
      <c r="C167" s="11" t="s">
        <v>508</v>
      </c>
      <c r="D167" s="11" t="s">
        <v>371</v>
      </c>
      <c r="E167" s="102">
        <v>1098735</v>
      </c>
    </row>
    <row r="168" spans="1:5" ht="18" customHeight="1">
      <c r="A168" s="11"/>
      <c r="B168" s="48"/>
      <c r="C168" s="11"/>
      <c r="D168" s="11"/>
      <c r="E168" s="102"/>
    </row>
    <row r="169" spans="1:5" ht="18" customHeight="1">
      <c r="A169" s="11"/>
      <c r="B169" s="48" t="s">
        <v>505</v>
      </c>
      <c r="C169" s="11" t="s">
        <v>506</v>
      </c>
      <c r="D169" s="11" t="s">
        <v>345</v>
      </c>
      <c r="E169" s="102">
        <v>1231915</v>
      </c>
    </row>
    <row r="170" spans="1:5" ht="18" customHeight="1">
      <c r="A170" s="11"/>
      <c r="B170" s="48"/>
      <c r="C170" s="11"/>
      <c r="D170" s="11"/>
      <c r="E170" s="102"/>
    </row>
    <row r="171" spans="1:5" ht="18" customHeight="1">
      <c r="A171" s="11"/>
      <c r="B171" s="48" t="s">
        <v>504</v>
      </c>
      <c r="C171" s="11" t="s">
        <v>542</v>
      </c>
      <c r="D171" s="11" t="s">
        <v>407</v>
      </c>
      <c r="E171" s="102">
        <v>1234413</v>
      </c>
    </row>
    <row r="172" spans="1:5" ht="18" customHeight="1">
      <c r="A172" s="11"/>
      <c r="B172" s="48"/>
      <c r="C172" s="11" t="s">
        <v>542</v>
      </c>
      <c r="D172" s="11" t="s">
        <v>408</v>
      </c>
      <c r="E172" s="102">
        <v>1234413</v>
      </c>
    </row>
    <row r="173" spans="1:5" ht="18" customHeight="1">
      <c r="A173" s="11"/>
      <c r="B173" s="48"/>
      <c r="C173" s="11" t="s">
        <v>544</v>
      </c>
      <c r="D173" s="11" t="s">
        <v>429</v>
      </c>
      <c r="E173" s="102">
        <v>1234413</v>
      </c>
    </row>
    <row r="174" spans="1:5" ht="18" customHeight="1">
      <c r="A174" s="11"/>
      <c r="B174" s="48"/>
      <c r="C174" s="11"/>
      <c r="D174" s="11"/>
      <c r="E174" s="102"/>
    </row>
    <row r="175" spans="1:5" ht="18" customHeight="1">
      <c r="A175" s="11">
        <f>+A128+1</f>
        <v>6</v>
      </c>
      <c r="B175" s="12" t="s">
        <v>46</v>
      </c>
      <c r="C175" s="11"/>
      <c r="D175" s="11"/>
      <c r="E175" s="102"/>
    </row>
    <row r="176" spans="1:5" ht="18" customHeight="1">
      <c r="A176" s="11"/>
      <c r="B176" s="48" t="s">
        <v>372</v>
      </c>
      <c r="C176" s="11" t="s">
        <v>373</v>
      </c>
      <c r="D176" s="11" t="s">
        <v>374</v>
      </c>
      <c r="E176" s="102">
        <v>3894053</v>
      </c>
    </row>
    <row r="177" spans="1:5" ht="18" customHeight="1">
      <c r="A177" s="11"/>
      <c r="B177" s="48"/>
      <c r="C177" s="11"/>
      <c r="D177" s="11"/>
      <c r="E177" s="102"/>
    </row>
    <row r="178" spans="1:5" ht="18" customHeight="1">
      <c r="A178" s="11">
        <f>+A175+1</f>
        <v>7</v>
      </c>
      <c r="B178" s="12" t="s">
        <v>30</v>
      </c>
      <c r="C178" s="11"/>
      <c r="D178" s="11"/>
      <c r="E178" s="102"/>
    </row>
    <row r="179" spans="1:5" ht="18" customHeight="1">
      <c r="A179" s="11"/>
      <c r="B179" s="48" t="s">
        <v>151</v>
      </c>
      <c r="C179" s="11" t="s">
        <v>73</v>
      </c>
      <c r="D179" s="11" t="s">
        <v>74</v>
      </c>
      <c r="E179" s="102">
        <v>2802870</v>
      </c>
    </row>
    <row r="180" spans="1:5" ht="18" customHeight="1">
      <c r="A180" s="11"/>
      <c r="B180" s="48"/>
      <c r="C180" s="11"/>
      <c r="D180" s="11"/>
      <c r="E180" s="102"/>
    </row>
    <row r="181" spans="1:5" ht="18" customHeight="1">
      <c r="A181" s="11"/>
      <c r="B181" s="48" t="s">
        <v>155</v>
      </c>
      <c r="C181" s="11" t="s">
        <v>88</v>
      </c>
      <c r="D181" s="11" t="s">
        <v>100</v>
      </c>
      <c r="E181" s="102">
        <v>4074600</v>
      </c>
    </row>
    <row r="182" spans="1:5" ht="18" customHeight="1">
      <c r="A182" s="11"/>
      <c r="B182" s="48"/>
      <c r="C182" s="11"/>
      <c r="D182" s="11"/>
      <c r="E182" s="102"/>
    </row>
    <row r="183" spans="1:5" ht="18" customHeight="1">
      <c r="A183" s="11"/>
      <c r="B183" s="48" t="s">
        <v>209</v>
      </c>
      <c r="C183" s="11" t="s">
        <v>176</v>
      </c>
      <c r="D183" s="11" t="s">
        <v>177</v>
      </c>
      <c r="E183" s="102">
        <v>2799090</v>
      </c>
    </row>
    <row r="184" spans="1:5" ht="18" customHeight="1">
      <c r="A184" s="11"/>
      <c r="B184" s="48"/>
      <c r="C184" s="11" t="s">
        <v>181</v>
      </c>
      <c r="D184" s="11" t="s">
        <v>182</v>
      </c>
      <c r="E184" s="102">
        <v>4008300</v>
      </c>
    </row>
    <row r="185" spans="1:5" ht="18" customHeight="1">
      <c r="A185" s="11"/>
      <c r="B185" s="48"/>
      <c r="C185" s="11"/>
      <c r="D185" s="11"/>
      <c r="E185" s="102"/>
    </row>
    <row r="186" spans="1:5" ht="18" customHeight="1">
      <c r="A186" s="11"/>
      <c r="B186" s="48" t="s">
        <v>272</v>
      </c>
      <c r="C186" s="11" t="s">
        <v>294</v>
      </c>
      <c r="D186" s="11" t="s">
        <v>273</v>
      </c>
      <c r="E186" s="102">
        <v>2792580</v>
      </c>
    </row>
    <row r="187" spans="1:5" ht="18" customHeight="1">
      <c r="A187" s="11"/>
      <c r="B187" s="48"/>
      <c r="C187" s="11"/>
      <c r="D187" s="11"/>
      <c r="E187" s="102"/>
    </row>
    <row r="188" spans="1:5" ht="18" customHeight="1">
      <c r="A188" s="11"/>
      <c r="B188" s="48" t="s">
        <v>295</v>
      </c>
      <c r="C188" s="11" t="s">
        <v>296</v>
      </c>
      <c r="D188" s="11" t="s">
        <v>297</v>
      </c>
      <c r="E188" s="102">
        <v>3993300</v>
      </c>
    </row>
    <row r="189" spans="1:5" ht="18" customHeight="1">
      <c r="A189" s="11"/>
      <c r="B189" s="48"/>
      <c r="C189" s="11"/>
      <c r="D189" s="11"/>
      <c r="E189" s="102"/>
    </row>
    <row r="190" spans="1:5" ht="18" customHeight="1">
      <c r="A190" s="11"/>
      <c r="B190" s="48" t="s">
        <v>594</v>
      </c>
      <c r="C190" s="11" t="s">
        <v>560</v>
      </c>
      <c r="D190" s="11" t="s">
        <v>388</v>
      </c>
      <c r="E190" s="102">
        <v>2808540</v>
      </c>
    </row>
    <row r="191" spans="1:5" ht="18" customHeight="1">
      <c r="A191" s="11"/>
      <c r="B191" s="48"/>
      <c r="C191" s="11" t="s">
        <v>595</v>
      </c>
      <c r="D191" s="11" t="s">
        <v>413</v>
      </c>
      <c r="E191" s="102">
        <v>4003500</v>
      </c>
    </row>
    <row r="192" spans="1:5" ht="18" customHeight="1">
      <c r="A192" s="11"/>
      <c r="B192" s="48"/>
      <c r="C192" s="11"/>
      <c r="D192" s="11"/>
      <c r="E192" s="102"/>
    </row>
    <row r="193" spans="1:5" ht="18" customHeight="1">
      <c r="A193" s="11">
        <f>+A178+1</f>
        <v>8</v>
      </c>
      <c r="B193" s="12" t="s">
        <v>69</v>
      </c>
      <c r="C193" s="11"/>
      <c r="D193" s="11"/>
      <c r="E193" s="102"/>
    </row>
    <row r="194" spans="1:5" ht="18" customHeight="1">
      <c r="A194" s="11"/>
      <c r="B194" s="12" t="s">
        <v>277</v>
      </c>
      <c r="C194" s="11" t="s">
        <v>304</v>
      </c>
      <c r="D194" s="11" t="s">
        <v>279</v>
      </c>
      <c r="E194" s="102">
        <v>932750</v>
      </c>
    </row>
    <row r="195" spans="1:5" ht="18" customHeight="1">
      <c r="A195" s="11"/>
      <c r="B195" s="12"/>
      <c r="C195" s="11" t="s">
        <v>305</v>
      </c>
      <c r="D195" s="11" t="s">
        <v>280</v>
      </c>
      <c r="E195" s="102">
        <v>466375</v>
      </c>
    </row>
    <row r="196" spans="1:5" ht="18" customHeight="1">
      <c r="A196" s="11"/>
      <c r="B196" s="12"/>
      <c r="C196" s="11"/>
      <c r="D196" s="11"/>
      <c r="E196" s="102"/>
    </row>
    <row r="197" spans="1:5" ht="18" customHeight="1">
      <c r="A197" s="11"/>
      <c r="B197" s="12" t="s">
        <v>331</v>
      </c>
      <c r="C197" s="11" t="s">
        <v>332</v>
      </c>
      <c r="D197" s="11" t="s">
        <v>271</v>
      </c>
      <c r="E197" s="102">
        <v>465955</v>
      </c>
    </row>
    <row r="198" spans="1:5" ht="18" customHeight="1">
      <c r="A198" s="11"/>
      <c r="B198" s="12"/>
      <c r="C198" s="11"/>
      <c r="D198" s="11"/>
      <c r="E198" s="102"/>
    </row>
    <row r="199" spans="1:5" ht="18" customHeight="1">
      <c r="A199" s="11"/>
      <c r="B199" s="12" t="s">
        <v>350</v>
      </c>
      <c r="C199" s="11" t="s">
        <v>354</v>
      </c>
      <c r="D199" s="11" t="s">
        <v>355</v>
      </c>
      <c r="E199" s="102">
        <v>932260</v>
      </c>
    </row>
    <row r="200" spans="1:5" ht="18" customHeight="1">
      <c r="A200" s="11"/>
      <c r="B200" s="12"/>
      <c r="C200" s="11"/>
      <c r="D200" s="11"/>
      <c r="E200" s="102"/>
    </row>
    <row r="201" spans="1:5" ht="18" customHeight="1">
      <c r="A201" s="11">
        <f>+A193+1</f>
        <v>9</v>
      </c>
      <c r="B201" s="12" t="s">
        <v>52</v>
      </c>
      <c r="C201" s="11"/>
      <c r="D201" s="11"/>
      <c r="E201" s="102"/>
    </row>
    <row r="202" spans="1:5" ht="18" customHeight="1">
      <c r="A202" s="11"/>
      <c r="B202" s="48" t="s">
        <v>202</v>
      </c>
      <c r="C202" s="11" t="s">
        <v>164</v>
      </c>
      <c r="D202" s="11" t="s">
        <v>165</v>
      </c>
      <c r="E202" s="102">
        <v>29634780</v>
      </c>
    </row>
    <row r="203" spans="1:5" ht="18" customHeight="1">
      <c r="A203" s="11"/>
      <c r="B203" s="48"/>
      <c r="C203" s="11"/>
      <c r="D203" s="11"/>
      <c r="E203" s="102"/>
    </row>
    <row r="204" spans="1:5" ht="18" customHeight="1">
      <c r="A204" s="11"/>
      <c r="B204" s="48" t="s">
        <v>342</v>
      </c>
      <c r="C204" s="11" t="s">
        <v>343</v>
      </c>
      <c r="D204" s="11" t="s">
        <v>238</v>
      </c>
      <c r="E204" s="102">
        <v>31147740</v>
      </c>
    </row>
    <row r="205" spans="1:5" ht="18" customHeight="1">
      <c r="A205" s="11"/>
      <c r="B205" s="48"/>
      <c r="C205" s="11" t="s">
        <v>344</v>
      </c>
      <c r="D205" s="11" t="s">
        <v>253</v>
      </c>
      <c r="E205" s="102">
        <v>31147740</v>
      </c>
    </row>
    <row r="206" spans="1:5" ht="18" customHeight="1">
      <c r="A206" s="11"/>
      <c r="B206" s="48"/>
      <c r="C206" s="11"/>
      <c r="D206" s="11"/>
      <c r="E206" s="102"/>
    </row>
    <row r="207" spans="1:5" ht="18" customHeight="1">
      <c r="A207" s="11"/>
      <c r="B207" s="48" t="s">
        <v>440</v>
      </c>
      <c r="C207" s="11" t="s">
        <v>441</v>
      </c>
      <c r="D207" s="11" t="s">
        <v>289</v>
      </c>
      <c r="E207" s="102">
        <v>33548760</v>
      </c>
    </row>
    <row r="208" spans="1:5" ht="18" customHeight="1">
      <c r="A208" s="11"/>
      <c r="B208" s="48"/>
      <c r="C208" s="11" t="s">
        <v>441</v>
      </c>
      <c r="D208" s="11" t="s">
        <v>290</v>
      </c>
      <c r="E208" s="102">
        <v>33548760</v>
      </c>
    </row>
    <row r="209" spans="1:5" ht="18" customHeight="1">
      <c r="A209" s="11"/>
      <c r="B209" s="48"/>
      <c r="C209" s="11"/>
      <c r="D209" s="11"/>
      <c r="E209" s="102"/>
    </row>
    <row r="210" spans="1:5" ht="18" customHeight="1">
      <c r="A210" s="11"/>
      <c r="B210" s="48" t="s">
        <v>640</v>
      </c>
      <c r="C210" s="11" t="s">
        <v>484</v>
      </c>
      <c r="D210" s="11" t="s">
        <v>495</v>
      </c>
      <c r="E210" s="102">
        <v>29967780</v>
      </c>
    </row>
    <row r="211" spans="1:5" ht="18" customHeight="1">
      <c r="A211" s="11"/>
      <c r="B211" s="48"/>
      <c r="C211" s="11"/>
      <c r="D211" s="11"/>
      <c r="E211" s="102"/>
    </row>
    <row r="212" spans="1:5" ht="18" customHeight="1">
      <c r="A212" s="11">
        <f>+A201+1</f>
        <v>10</v>
      </c>
      <c r="B212" s="12" t="s">
        <v>31</v>
      </c>
      <c r="C212" s="11"/>
      <c r="D212" s="11"/>
      <c r="E212" s="102"/>
    </row>
    <row r="213" spans="1:5" ht="18" customHeight="1">
      <c r="A213" s="11"/>
      <c r="B213" s="48" t="s">
        <v>266</v>
      </c>
      <c r="C213" s="11" t="s">
        <v>226</v>
      </c>
      <c r="D213" s="11" t="s">
        <v>227</v>
      </c>
      <c r="E213" s="102">
        <v>1064880</v>
      </c>
    </row>
    <row r="214" spans="1:5" ht="18" customHeight="1">
      <c r="A214" s="11"/>
      <c r="B214" s="48"/>
      <c r="C214" s="11" t="s">
        <v>268</v>
      </c>
      <c r="D214" s="11" t="s">
        <v>251</v>
      </c>
      <c r="E214" s="102">
        <v>1066000</v>
      </c>
    </row>
    <row r="215" spans="1:5" ht="18" customHeight="1">
      <c r="A215" s="11"/>
      <c r="B215" s="48"/>
      <c r="C215" s="11"/>
      <c r="D215" s="11"/>
      <c r="E215" s="102"/>
    </row>
    <row r="216" spans="1:5" ht="18" customHeight="1">
      <c r="A216" s="11"/>
      <c r="B216" s="48" t="s">
        <v>393</v>
      </c>
      <c r="C216" s="11" t="s">
        <v>314</v>
      </c>
      <c r="D216" s="11" t="s">
        <v>318</v>
      </c>
      <c r="E216" s="102">
        <v>1065440</v>
      </c>
    </row>
    <row r="217" spans="1:5" ht="18" customHeight="1">
      <c r="A217" s="11"/>
      <c r="B217" s="48"/>
      <c r="C217" s="11"/>
      <c r="D217" s="11"/>
      <c r="E217" s="102"/>
    </row>
    <row r="218" spans="1:5" ht="18" customHeight="1">
      <c r="A218" s="11"/>
      <c r="B218" s="48" t="s">
        <v>457</v>
      </c>
      <c r="C218" s="11" t="s">
        <v>398</v>
      </c>
      <c r="D218" s="11" t="s">
        <v>400</v>
      </c>
      <c r="E218" s="102">
        <v>1067600</v>
      </c>
    </row>
    <row r="219" spans="1:5" ht="18" customHeight="1">
      <c r="A219" s="11"/>
      <c r="B219" s="48"/>
      <c r="C219" s="11"/>
      <c r="D219" s="11"/>
      <c r="E219" s="102"/>
    </row>
    <row r="220" spans="1:5" ht="18" customHeight="1">
      <c r="A220" s="11"/>
      <c r="B220" s="48" t="s">
        <v>597</v>
      </c>
      <c r="C220" s="11" t="s">
        <v>484</v>
      </c>
      <c r="D220" s="11" t="s">
        <v>491</v>
      </c>
      <c r="E220" s="102">
        <v>1079920</v>
      </c>
    </row>
    <row r="221" spans="1:5" ht="18" customHeight="1">
      <c r="A221" s="11"/>
      <c r="B221" s="48"/>
      <c r="C221" s="11"/>
      <c r="D221" s="11"/>
      <c r="E221" s="102"/>
    </row>
    <row r="222" spans="1:5" ht="18" customHeight="1">
      <c r="A222" s="11">
        <f>+A212+1</f>
        <v>11</v>
      </c>
      <c r="B222" s="12" t="s">
        <v>152</v>
      </c>
      <c r="C222" s="11"/>
      <c r="D222" s="11"/>
      <c r="E222" s="102"/>
    </row>
    <row r="223" spans="1:5" ht="18" customHeight="1">
      <c r="A223" s="11"/>
      <c r="B223" s="48" t="s">
        <v>166</v>
      </c>
      <c r="C223" s="11" t="s">
        <v>153</v>
      </c>
      <c r="D223" s="11" t="s">
        <v>167</v>
      </c>
      <c r="E223" s="102">
        <v>11217360</v>
      </c>
    </row>
    <row r="224" spans="1:5" ht="18" customHeight="1">
      <c r="A224" s="11"/>
      <c r="B224" s="48"/>
      <c r="C224" s="11"/>
      <c r="D224" s="11"/>
      <c r="E224" s="102"/>
    </row>
    <row r="225" spans="1:5" ht="18" customHeight="1">
      <c r="A225" s="11">
        <f>+A222+1</f>
        <v>12</v>
      </c>
      <c r="B225" s="12" t="s">
        <v>44</v>
      </c>
      <c r="C225" s="11"/>
      <c r="D225" s="11"/>
      <c r="E225" s="102"/>
    </row>
    <row r="226" spans="1:5" ht="18" customHeight="1">
      <c r="A226" s="11"/>
      <c r="B226" s="48" t="s">
        <v>394</v>
      </c>
      <c r="C226" s="11" t="s">
        <v>395</v>
      </c>
      <c r="D226" s="11" t="s">
        <v>326</v>
      </c>
      <c r="E226" s="102">
        <v>1298505</v>
      </c>
    </row>
    <row r="227" spans="1:5" ht="18" customHeight="1">
      <c r="A227" s="11"/>
      <c r="B227" s="48"/>
      <c r="C227" s="11"/>
      <c r="D227" s="11"/>
      <c r="E227" s="102"/>
    </row>
    <row r="228" spans="1:5" ht="18" customHeight="1">
      <c r="A228" s="11"/>
      <c r="B228" s="48" t="s">
        <v>540</v>
      </c>
      <c r="C228" s="11" t="s">
        <v>541</v>
      </c>
      <c r="D228" s="11" t="s">
        <v>406</v>
      </c>
      <c r="E228" s="102">
        <v>1301138</v>
      </c>
    </row>
    <row r="229" spans="1:5" ht="18" customHeight="1">
      <c r="A229" s="11"/>
      <c r="B229" s="48"/>
      <c r="C229" s="11"/>
      <c r="D229" s="11"/>
      <c r="E229" s="102"/>
    </row>
    <row r="230" spans="1:5" ht="18" customHeight="1">
      <c r="A230" s="11">
        <f>+A225+1</f>
        <v>13</v>
      </c>
      <c r="B230" s="12" t="s">
        <v>169</v>
      </c>
      <c r="C230" s="11"/>
      <c r="D230" s="11"/>
      <c r="E230" s="102"/>
    </row>
    <row r="231" spans="1:5" ht="18" customHeight="1">
      <c r="A231" s="11"/>
      <c r="B231" s="48" t="s">
        <v>188</v>
      </c>
      <c r="C231" s="11" t="s">
        <v>189</v>
      </c>
      <c r="D231" s="11" t="s">
        <v>168</v>
      </c>
      <c r="E231" s="102">
        <v>5806815</v>
      </c>
    </row>
    <row r="232" spans="1:5" ht="18" customHeight="1">
      <c r="A232" s="11"/>
      <c r="B232" s="48"/>
      <c r="C232" s="11"/>
      <c r="D232" s="11"/>
      <c r="E232" s="102"/>
    </row>
    <row r="233" spans="1:5" ht="18" customHeight="1">
      <c r="A233" s="11"/>
      <c r="B233" s="48" t="s">
        <v>442</v>
      </c>
      <c r="C233" s="11" t="s">
        <v>443</v>
      </c>
      <c r="D233" s="11" t="s">
        <v>334</v>
      </c>
      <c r="E233" s="102">
        <v>3862220</v>
      </c>
    </row>
    <row r="234" spans="1:5" ht="18" customHeight="1">
      <c r="A234" s="11"/>
      <c r="B234" s="48"/>
      <c r="C234" s="11"/>
      <c r="D234" s="11"/>
      <c r="E234" s="102"/>
    </row>
    <row r="235" spans="1:5" ht="18" customHeight="1">
      <c r="A235" s="11">
        <f>+A230+1</f>
        <v>14</v>
      </c>
      <c r="B235" s="12" t="s">
        <v>198</v>
      </c>
      <c r="C235" s="11"/>
      <c r="D235" s="11"/>
      <c r="E235" s="102"/>
    </row>
    <row r="236" spans="1:5" ht="18" customHeight="1">
      <c r="A236" s="11"/>
      <c r="B236" s="48" t="s">
        <v>207</v>
      </c>
      <c r="C236" s="11" t="s">
        <v>208</v>
      </c>
      <c r="D236" s="11" t="s">
        <v>197</v>
      </c>
      <c r="E236" s="102">
        <v>12791040</v>
      </c>
    </row>
    <row r="237" spans="1:5" ht="18" customHeight="1">
      <c r="A237" s="11"/>
      <c r="B237" s="48"/>
      <c r="C237" s="11"/>
      <c r="D237" s="11"/>
      <c r="E237" s="102"/>
    </row>
    <row r="238" spans="1:5" ht="18" customHeight="1">
      <c r="A238" s="11">
        <f>+A235+1</f>
        <v>15</v>
      </c>
      <c r="B238" s="12" t="s">
        <v>174</v>
      </c>
      <c r="C238" s="11"/>
      <c r="D238" s="11"/>
      <c r="E238" s="102"/>
    </row>
    <row r="239" spans="1:5" ht="18" customHeight="1">
      <c r="A239" s="11"/>
      <c r="B239" s="12" t="s">
        <v>274</v>
      </c>
      <c r="C239" s="11" t="s">
        <v>303</v>
      </c>
      <c r="D239" s="11" t="s">
        <v>275</v>
      </c>
      <c r="E239" s="102">
        <v>15159720</v>
      </c>
    </row>
    <row r="240" spans="1:5" ht="18" customHeight="1">
      <c r="A240" s="11"/>
      <c r="B240" s="12"/>
      <c r="C240" s="11"/>
      <c r="D240" s="11"/>
      <c r="E240" s="102"/>
    </row>
    <row r="241" spans="1:5" ht="18" customHeight="1">
      <c r="A241" s="11"/>
      <c r="B241" s="12" t="s">
        <v>307</v>
      </c>
      <c r="C241" s="11" t="s">
        <v>308</v>
      </c>
      <c r="D241" s="11" t="s">
        <v>309</v>
      </c>
      <c r="E241" s="102">
        <v>8954400</v>
      </c>
    </row>
    <row r="242" spans="1:5" ht="18" customHeight="1">
      <c r="A242" s="11"/>
      <c r="B242" s="12"/>
      <c r="C242" s="11"/>
      <c r="D242" s="11"/>
      <c r="E242" s="102"/>
    </row>
    <row r="243" spans="1:5" ht="18" customHeight="1">
      <c r="A243" s="11"/>
      <c r="B243" s="12" t="s">
        <v>592</v>
      </c>
      <c r="C243" s="11" t="s">
        <v>593</v>
      </c>
      <c r="D243" s="11" t="s">
        <v>359</v>
      </c>
      <c r="E243" s="102">
        <v>5215860</v>
      </c>
    </row>
    <row r="244" spans="1:5" ht="18" customHeight="1">
      <c r="A244" s="11"/>
      <c r="B244" s="12"/>
      <c r="C244" s="11" t="s">
        <v>544</v>
      </c>
      <c r="D244" s="11" t="s">
        <v>430</v>
      </c>
      <c r="E244" s="102">
        <v>5364690</v>
      </c>
    </row>
    <row r="245" spans="1:5" ht="18" customHeight="1">
      <c r="A245" s="11"/>
      <c r="B245" s="12"/>
      <c r="C245" s="11"/>
      <c r="D245" s="11"/>
      <c r="E245" s="102"/>
    </row>
    <row r="246" spans="1:5" ht="18" customHeight="1">
      <c r="A246" s="11">
        <f>+A238+1</f>
        <v>16</v>
      </c>
      <c r="B246" s="12" t="s">
        <v>241</v>
      </c>
      <c r="C246" s="11"/>
      <c r="D246" s="11"/>
      <c r="E246" s="102"/>
    </row>
    <row r="247" spans="1:5" ht="18" customHeight="1">
      <c r="A247" s="11"/>
      <c r="B247" s="12" t="s">
        <v>277</v>
      </c>
      <c r="C247" s="11" t="s">
        <v>306</v>
      </c>
      <c r="D247" s="11" t="s">
        <v>278</v>
      </c>
      <c r="E247" s="102">
        <v>11580570</v>
      </c>
    </row>
    <row r="248" spans="1:5" ht="18" customHeight="1">
      <c r="A248" s="11"/>
      <c r="B248" s="12"/>
      <c r="C248" s="11"/>
      <c r="D248" s="11"/>
      <c r="E248" s="102"/>
    </row>
    <row r="249" spans="1:5" ht="18" customHeight="1">
      <c r="A249" s="11"/>
      <c r="B249" s="12" t="s">
        <v>393</v>
      </c>
      <c r="C249" s="11" t="s">
        <v>396</v>
      </c>
      <c r="D249" s="11" t="s">
        <v>336</v>
      </c>
      <c r="E249" s="102">
        <v>14383440</v>
      </c>
    </row>
    <row r="250" spans="1:5" ht="18" customHeight="1">
      <c r="A250" s="11"/>
      <c r="B250" s="12"/>
      <c r="C250" s="11"/>
      <c r="D250" s="11"/>
      <c r="E250" s="102"/>
    </row>
    <row r="251" spans="1:5" ht="18" customHeight="1">
      <c r="A251" s="11">
        <f>+A246+1</f>
        <v>17</v>
      </c>
      <c r="B251" s="12" t="s">
        <v>292</v>
      </c>
      <c r="C251" s="11"/>
      <c r="D251" s="11"/>
      <c r="E251" s="102"/>
    </row>
    <row r="252" spans="1:5" ht="18" customHeight="1">
      <c r="A252" s="11"/>
      <c r="B252" s="12" t="s">
        <v>331</v>
      </c>
      <c r="C252" s="11" t="s">
        <v>333</v>
      </c>
      <c r="D252" s="11" t="s">
        <v>291</v>
      </c>
      <c r="E252" s="102">
        <v>13179870</v>
      </c>
    </row>
    <row r="253" spans="1:5" ht="18" customHeight="1">
      <c r="A253" s="11"/>
      <c r="B253" s="48"/>
      <c r="C253" s="11"/>
      <c r="D253" s="11"/>
      <c r="E253" s="102"/>
    </row>
    <row r="254" spans="1:5" ht="18" customHeight="1">
      <c r="A254" s="11">
        <f>+A251+1</f>
        <v>18</v>
      </c>
      <c r="B254" s="12" t="s">
        <v>53</v>
      </c>
      <c r="C254" s="11"/>
      <c r="D254" s="11"/>
      <c r="E254" s="102"/>
    </row>
    <row r="255" spans="1:5" ht="18" customHeight="1">
      <c r="A255" s="11"/>
      <c r="B255" s="48" t="s">
        <v>351</v>
      </c>
      <c r="C255" s="11" t="s">
        <v>352</v>
      </c>
      <c r="D255" s="11" t="s">
        <v>353</v>
      </c>
      <c r="E255" s="102">
        <v>3195120</v>
      </c>
    </row>
    <row r="256" spans="1:5" ht="18" customHeight="1">
      <c r="A256" s="11"/>
      <c r="B256" s="48"/>
      <c r="C256" s="11"/>
      <c r="D256" s="11"/>
      <c r="E256" s="102"/>
    </row>
    <row r="257" spans="1:5" ht="18" customHeight="1">
      <c r="A257" s="11"/>
      <c r="B257" s="48" t="s">
        <v>418</v>
      </c>
      <c r="C257" s="11" t="s">
        <v>424</v>
      </c>
      <c r="D257" s="11" t="s">
        <v>361</v>
      </c>
      <c r="E257" s="102">
        <v>3610980</v>
      </c>
    </row>
    <row r="258" spans="1:5" ht="18" customHeight="1">
      <c r="A258" s="11"/>
      <c r="B258" s="48"/>
      <c r="C258" s="11"/>
      <c r="D258" s="11"/>
      <c r="E258" s="102"/>
    </row>
    <row r="259" spans="1:5" ht="18" customHeight="1">
      <c r="A259" s="11">
        <f>+A254+1</f>
        <v>19</v>
      </c>
      <c r="B259" s="12" t="s">
        <v>38</v>
      </c>
      <c r="C259" s="11"/>
      <c r="D259" s="11"/>
      <c r="E259" s="102"/>
    </row>
    <row r="260" spans="1:5" ht="18" customHeight="1">
      <c r="A260" s="11"/>
      <c r="B260" s="12" t="s">
        <v>454</v>
      </c>
      <c r="C260" s="11" t="s">
        <v>333</v>
      </c>
      <c r="D260" s="11" t="s">
        <v>285</v>
      </c>
      <c r="E260" s="102">
        <v>965193</v>
      </c>
    </row>
    <row r="261" spans="1:5" ht="18" customHeight="1">
      <c r="A261" s="11"/>
      <c r="B261" s="48"/>
      <c r="C261" s="11" t="s">
        <v>455</v>
      </c>
      <c r="D261" s="11" t="s">
        <v>293</v>
      </c>
      <c r="E261" s="102">
        <v>1164888</v>
      </c>
    </row>
    <row r="262" spans="1:5" ht="18" customHeight="1">
      <c r="A262" s="11"/>
      <c r="B262" s="48"/>
      <c r="C262" s="11"/>
      <c r="D262" s="11"/>
      <c r="E262" s="102"/>
    </row>
    <row r="263" spans="1:5" ht="18" customHeight="1">
      <c r="A263" s="11"/>
      <c r="B263" s="12" t="s">
        <v>559</v>
      </c>
      <c r="C263" s="11" t="s">
        <v>510</v>
      </c>
      <c r="D263" s="11" t="s">
        <v>369</v>
      </c>
      <c r="E263" s="102">
        <v>969615</v>
      </c>
    </row>
    <row r="264" spans="1:5" ht="18" customHeight="1">
      <c r="A264" s="11"/>
      <c r="B264" s="48"/>
      <c r="C264" s="11" t="s">
        <v>560</v>
      </c>
      <c r="D264" s="11" t="s">
        <v>392</v>
      </c>
      <c r="E264" s="102">
        <v>1170225</v>
      </c>
    </row>
    <row r="265" spans="1:5" ht="18" customHeight="1">
      <c r="A265" s="11"/>
      <c r="B265" s="48"/>
      <c r="C265" s="11"/>
      <c r="D265" s="11"/>
      <c r="E265" s="102"/>
    </row>
    <row r="266" spans="1:5" ht="18" customHeight="1">
      <c r="A266" s="11">
        <f>+A259+1</f>
        <v>20</v>
      </c>
      <c r="B266" s="12" t="s">
        <v>367</v>
      </c>
      <c r="C266" s="11"/>
      <c r="D266" s="11"/>
      <c r="E266" s="102"/>
    </row>
    <row r="267" spans="1:5" ht="18" customHeight="1">
      <c r="A267" s="11"/>
      <c r="B267" s="48" t="s">
        <v>509</v>
      </c>
      <c r="C267" s="11" t="s">
        <v>510</v>
      </c>
      <c r="D267" s="11" t="s">
        <v>368</v>
      </c>
      <c r="E267" s="102">
        <v>14443920</v>
      </c>
    </row>
    <row r="268" spans="1:5" ht="18" customHeight="1">
      <c r="A268" s="11"/>
      <c r="B268" s="48"/>
      <c r="C268" s="11"/>
      <c r="D268" s="11"/>
      <c r="E268" s="102"/>
    </row>
    <row r="269" spans="1:5" ht="18" customHeight="1">
      <c r="A269" s="11">
        <f>+A266+1</f>
        <v>21</v>
      </c>
      <c r="B269" s="12" t="s">
        <v>596</v>
      </c>
      <c r="C269" s="11"/>
      <c r="D269" s="11"/>
      <c r="E269" s="102"/>
    </row>
    <row r="270" spans="1:5" ht="18" customHeight="1">
      <c r="A270" s="11"/>
      <c r="B270" s="48" t="s">
        <v>597</v>
      </c>
      <c r="C270" s="11" t="s">
        <v>598</v>
      </c>
      <c r="D270" s="11" t="s">
        <v>449</v>
      </c>
      <c r="E270" s="102">
        <v>926660</v>
      </c>
    </row>
    <row r="271" spans="1:5" ht="18" customHeight="1">
      <c r="A271" s="11"/>
      <c r="B271" s="48"/>
      <c r="C271" s="11"/>
      <c r="D271" s="11"/>
      <c r="E271" s="102"/>
    </row>
    <row r="272" spans="1:5" ht="18" customHeight="1">
      <c r="A272" s="11">
        <f>+A269+1</f>
        <v>22</v>
      </c>
      <c r="B272" s="12" t="s">
        <v>435</v>
      </c>
      <c r="C272" s="11"/>
      <c r="D272" s="11"/>
      <c r="E272" s="102"/>
    </row>
    <row r="273" spans="1:5" ht="18" customHeight="1">
      <c r="A273" s="11"/>
      <c r="B273" s="48" t="s">
        <v>600</v>
      </c>
      <c r="C273" s="11" t="s">
        <v>601</v>
      </c>
      <c r="D273" s="11" t="s">
        <v>494</v>
      </c>
      <c r="E273" s="102">
        <v>2879265</v>
      </c>
    </row>
    <row r="274" spans="1:5" ht="18" customHeight="1">
      <c r="A274" s="67"/>
      <c r="B274" s="69"/>
      <c r="C274" s="67"/>
      <c r="D274" s="67"/>
      <c r="E274" s="104"/>
    </row>
    <row r="275" spans="1:5" ht="18" customHeight="1">
      <c r="A275" s="13"/>
      <c r="B275" s="13"/>
      <c r="C275" s="13"/>
      <c r="D275" s="13"/>
    </row>
    <row r="276" spans="1:5" ht="18" customHeight="1">
      <c r="A276" s="1"/>
      <c r="B276" s="1"/>
      <c r="C276" s="1"/>
      <c r="D276" s="1"/>
    </row>
    <row r="277" spans="1:5" ht="18" customHeight="1">
      <c r="A277" s="1"/>
      <c r="B277" s="1"/>
      <c r="C277" s="1"/>
      <c r="D277" s="1"/>
    </row>
    <row r="278" spans="1:5" ht="18" customHeight="1">
      <c r="A278" s="1"/>
      <c r="B278" s="1"/>
      <c r="C278" s="1"/>
      <c r="D278" s="1"/>
    </row>
    <row r="279" spans="1:5" ht="18" customHeight="1">
      <c r="A279" s="1"/>
      <c r="B279" s="1"/>
      <c r="C279" s="1"/>
      <c r="D279" s="1"/>
    </row>
    <row r="280" spans="1:5" ht="18" customHeight="1">
      <c r="A280" s="1"/>
      <c r="B280" s="1"/>
      <c r="C280" s="1"/>
      <c r="D280" s="1"/>
    </row>
    <row r="281" spans="1:5" ht="18" customHeight="1">
      <c r="A281" s="1"/>
      <c r="B281" s="1"/>
      <c r="C281" s="1"/>
      <c r="D281" s="1"/>
    </row>
    <row r="282" spans="1:5" ht="18" customHeight="1">
      <c r="A282" s="1"/>
      <c r="B282" s="1"/>
      <c r="C282" s="1"/>
      <c r="D282" s="1"/>
    </row>
    <row r="283" spans="1:5" ht="18" customHeight="1">
      <c r="A283" s="1"/>
      <c r="B283" s="1"/>
      <c r="C283" s="1"/>
      <c r="D283" s="1"/>
    </row>
    <row r="284" spans="1:5" ht="18" customHeight="1">
      <c r="A284" s="1"/>
      <c r="B284" s="1"/>
      <c r="C284" s="1"/>
      <c r="D284" s="1"/>
    </row>
    <row r="285" spans="1:5" ht="18" customHeight="1">
      <c r="A285" s="1"/>
      <c r="B285" s="1"/>
      <c r="C285" s="1"/>
      <c r="D285" s="1"/>
    </row>
    <row r="286" spans="1:5" ht="18" customHeight="1">
      <c r="A286" s="1"/>
      <c r="B286" s="1"/>
      <c r="C286" s="1"/>
      <c r="D286" s="1"/>
    </row>
    <row r="287" spans="1:5" ht="18" customHeight="1">
      <c r="A287" s="1"/>
      <c r="B287" s="1"/>
      <c r="C287" s="1"/>
      <c r="D287" s="1"/>
    </row>
    <row r="288" spans="1:5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  <c r="D379" s="1"/>
    </row>
    <row r="380" spans="1:4" ht="18" customHeight="1">
      <c r="A380" s="1"/>
      <c r="B380" s="1"/>
      <c r="C380" s="1"/>
      <c r="D380" s="1"/>
    </row>
    <row r="381" spans="1:4" ht="18" customHeight="1">
      <c r="A381" s="1"/>
      <c r="B381" s="1"/>
      <c r="C381" s="1"/>
      <c r="D381" s="1"/>
    </row>
    <row r="382" spans="1:4" ht="18" customHeight="1">
      <c r="A382" s="1"/>
      <c r="B382" s="1"/>
      <c r="C382" s="1"/>
    </row>
    <row r="383" spans="1:4" ht="18" customHeight="1">
      <c r="A383" s="1"/>
      <c r="B383" s="1"/>
      <c r="C383" s="1"/>
    </row>
    <row r="384" spans="1:4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  <row r="572" spans="1:3" ht="18" customHeight="1">
      <c r="A572" s="1"/>
      <c r="B572" s="1"/>
      <c r="C572" s="1"/>
    </row>
    <row r="573" spans="1:3" ht="18" customHeight="1">
      <c r="A573" s="1"/>
      <c r="B573" s="1"/>
      <c r="C573" s="1"/>
    </row>
    <row r="574" spans="1:3" ht="18" customHeight="1">
      <c r="A574" s="1"/>
      <c r="B574" s="1"/>
      <c r="C574" s="1"/>
    </row>
  </sheetData>
  <mergeCells count="1">
    <mergeCell ref="C6:D6"/>
  </mergeCells>
  <pageMargins left="0.39370078740157483" right="0.35433070866141736" top="0.11811023622047245" bottom="0.11811023622047245" header="0.11811023622047245" footer="0.11811023622047245"/>
  <pageSetup paperSize="9" scale="8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72"/>
  <sheetViews>
    <sheetView tabSelected="1" workbookViewId="0">
      <pane xSplit="2" ySplit="5" topLeftCell="G57" activePane="bottomRight" state="frozen"/>
      <selection pane="topRight" activeCell="C1" sqref="C1"/>
      <selection pane="bottomLeft" activeCell="A6" sqref="A6"/>
      <selection pane="bottomRight" activeCell="B58" sqref="B58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9.7109375" customWidth="1"/>
    <col min="11" max="11" width="19.5703125" customWidth="1"/>
  </cols>
  <sheetData>
    <row r="1" spans="1:18" ht="20.100000000000001" customHeight="1">
      <c r="A1" s="70" t="s">
        <v>636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3" t="s">
        <v>146</v>
      </c>
      <c r="B3" s="73" t="s">
        <v>143</v>
      </c>
      <c r="C3" s="73" t="s">
        <v>27</v>
      </c>
      <c r="D3" s="73" t="s">
        <v>13</v>
      </c>
      <c r="E3" s="116" t="s">
        <v>144</v>
      </c>
      <c r="F3" s="111"/>
      <c r="G3" s="112"/>
      <c r="H3" s="111"/>
      <c r="I3" s="111"/>
      <c r="J3" s="112"/>
      <c r="K3" s="73" t="s">
        <v>145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1"/>
      <c r="B4" s="81"/>
      <c r="C4" s="81"/>
      <c r="D4" s="81"/>
      <c r="E4" s="77" t="s">
        <v>147</v>
      </c>
      <c r="F4" s="116" t="s">
        <v>9</v>
      </c>
      <c r="G4" s="112"/>
      <c r="H4" s="83" t="s">
        <v>397</v>
      </c>
      <c r="I4" s="83" t="s">
        <v>483</v>
      </c>
      <c r="J4" s="83" t="s">
        <v>611</v>
      </c>
      <c r="K4" s="82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7"/>
      <c r="B5" s="69"/>
      <c r="C5" s="69"/>
      <c r="D5" s="69"/>
      <c r="E5" s="77"/>
      <c r="F5" s="77" t="s">
        <v>149</v>
      </c>
      <c r="G5" s="77" t="s">
        <v>150</v>
      </c>
      <c r="H5" s="74"/>
      <c r="I5" s="74"/>
      <c r="J5" s="74"/>
      <c r="K5" s="69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6"/>
      <c r="B7" s="46"/>
      <c r="C7" s="45"/>
      <c r="D7" s="45"/>
      <c r="E7" s="88"/>
      <c r="F7" s="95"/>
      <c r="G7" s="54"/>
      <c r="H7" s="85"/>
      <c r="I7" s="85"/>
      <c r="J7" s="85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76" t="s">
        <v>404</v>
      </c>
      <c r="B8" s="46"/>
      <c r="C8" s="45"/>
      <c r="D8" s="45"/>
      <c r="E8" s="88"/>
      <c r="F8" s="95"/>
      <c r="G8" s="54"/>
      <c r="H8" s="85"/>
      <c r="I8" s="85"/>
      <c r="J8" s="85"/>
      <c r="K8" s="54"/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v>1</v>
      </c>
      <c r="B9" s="46" t="s">
        <v>47</v>
      </c>
      <c r="C9" s="45" t="s">
        <v>411</v>
      </c>
      <c r="D9" s="45" t="s">
        <v>414</v>
      </c>
      <c r="E9" s="88"/>
      <c r="F9" s="95"/>
      <c r="G9" s="54"/>
      <c r="H9" s="85">
        <v>6605775</v>
      </c>
      <c r="I9" s="85"/>
      <c r="J9" s="85"/>
      <c r="K9" s="54">
        <f>SUM(G9:J9)</f>
        <v>6605775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 t="shared" ref="A10:A17" si="0">+A9+1</f>
        <v>2</v>
      </c>
      <c r="B10" s="46" t="s">
        <v>47</v>
      </c>
      <c r="C10" s="45" t="s">
        <v>214</v>
      </c>
      <c r="D10" s="45" t="s">
        <v>436</v>
      </c>
      <c r="E10" s="88"/>
      <c r="F10" s="95"/>
      <c r="G10" s="54"/>
      <c r="H10" s="85">
        <v>2468825</v>
      </c>
      <c r="I10" s="85"/>
      <c r="J10" s="85"/>
      <c r="K10" s="54">
        <f>SUM(G10:J10)</f>
        <v>2468825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>
        <f t="shared" si="0"/>
        <v>3</v>
      </c>
      <c r="B11" s="46" t="s">
        <v>47</v>
      </c>
      <c r="C11" s="45" t="s">
        <v>459</v>
      </c>
      <c r="D11" s="45" t="s">
        <v>478</v>
      </c>
      <c r="E11" s="88"/>
      <c r="F11" s="95"/>
      <c r="G11" s="54"/>
      <c r="H11" s="85">
        <v>7406475</v>
      </c>
      <c r="I11" s="85"/>
      <c r="J11" s="85"/>
      <c r="K11" s="54">
        <f>SUM(G11:J11)</f>
        <v>7406475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>
        <f t="shared" si="0"/>
        <v>4</v>
      </c>
      <c r="B12" s="46" t="s">
        <v>47</v>
      </c>
      <c r="C12" s="45" t="s">
        <v>461</v>
      </c>
      <c r="D12" s="45" t="s">
        <v>479</v>
      </c>
      <c r="E12" s="88"/>
      <c r="F12" s="95"/>
      <c r="G12" s="54"/>
      <c r="H12" s="85">
        <v>5805075</v>
      </c>
      <c r="I12" s="85"/>
      <c r="J12" s="85"/>
      <c r="K12" s="54">
        <f>SUM(G12:J12)</f>
        <v>5805075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46">
        <f t="shared" si="0"/>
        <v>5</v>
      </c>
      <c r="B13" s="46" t="s">
        <v>47</v>
      </c>
      <c r="C13" s="45" t="s">
        <v>462</v>
      </c>
      <c r="D13" s="45" t="s">
        <v>480</v>
      </c>
      <c r="E13" s="88"/>
      <c r="F13" s="95"/>
      <c r="G13" s="54"/>
      <c r="H13" s="85">
        <v>4937650</v>
      </c>
      <c r="I13" s="85"/>
      <c r="J13" s="85"/>
      <c r="K13" s="54">
        <f>SUM(G13:J13)</f>
        <v>4937650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f>+A13+1</f>
        <v>6</v>
      </c>
      <c r="B14" s="46" t="s">
        <v>215</v>
      </c>
      <c r="C14" s="45" t="s">
        <v>358</v>
      </c>
      <c r="D14" s="45" t="s">
        <v>453</v>
      </c>
      <c r="E14" s="88"/>
      <c r="F14" s="95"/>
      <c r="G14" s="54"/>
      <c r="H14" s="85">
        <v>9266600</v>
      </c>
      <c r="I14" s="85"/>
      <c r="J14" s="85"/>
      <c r="K14" s="54">
        <f>SUM(G14:J14)</f>
        <v>9266600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f t="shared" si="0"/>
        <v>7</v>
      </c>
      <c r="B15" s="46" t="s">
        <v>38</v>
      </c>
      <c r="C15" s="45" t="s">
        <v>286</v>
      </c>
      <c r="D15" s="45" t="s">
        <v>477</v>
      </c>
      <c r="E15" s="88"/>
      <c r="F15" s="95"/>
      <c r="G15" s="54"/>
      <c r="H15" s="85">
        <v>57585300</v>
      </c>
      <c r="I15" s="85"/>
      <c r="J15" s="85"/>
      <c r="K15" s="54">
        <f>SUM(G15:J15)</f>
        <v>57585300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si="0"/>
        <v>8</v>
      </c>
      <c r="B16" s="46" t="s">
        <v>38</v>
      </c>
      <c r="C16" s="45" t="s">
        <v>250</v>
      </c>
      <c r="D16" s="45" t="s">
        <v>481</v>
      </c>
      <c r="E16" s="88"/>
      <c r="F16" s="95"/>
      <c r="G16" s="54"/>
      <c r="H16" s="85">
        <v>69499500</v>
      </c>
      <c r="I16" s="85"/>
      <c r="J16" s="85"/>
      <c r="K16" s="54">
        <f>SUM(G16:J16)</f>
        <v>69499500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>
        <f t="shared" si="0"/>
        <v>9</v>
      </c>
      <c r="B17" s="46" t="s">
        <v>338</v>
      </c>
      <c r="C17" s="45" t="s">
        <v>339</v>
      </c>
      <c r="D17" s="45" t="s">
        <v>427</v>
      </c>
      <c r="E17" s="88" t="s">
        <v>637</v>
      </c>
      <c r="F17" s="95"/>
      <c r="G17" s="54">
        <v>-12010500</v>
      </c>
      <c r="H17" s="85">
        <v>10918636</v>
      </c>
      <c r="I17" s="85"/>
      <c r="J17" s="85"/>
      <c r="K17" s="54">
        <v>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/>
      <c r="B18" s="80" t="s">
        <v>405</v>
      </c>
      <c r="C18" s="45"/>
      <c r="D18" s="45"/>
      <c r="E18" s="88"/>
      <c r="F18" s="94">
        <f>SUM(F9:F17)</f>
        <v>0</v>
      </c>
      <c r="G18" s="94">
        <f>SUM(G9:G17)</f>
        <v>-12010500</v>
      </c>
      <c r="H18" s="94">
        <f>SUM(H9:H17)</f>
        <v>174493836</v>
      </c>
      <c r="I18" s="94">
        <f>SUM(I9:I17)</f>
        <v>0</v>
      </c>
      <c r="J18" s="94">
        <f>SUM(J9:J17)</f>
        <v>0</v>
      </c>
      <c r="K18" s="94">
        <f>SUM(K9:K17)</f>
        <v>163575200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/>
      <c r="B19" s="46"/>
      <c r="C19" s="45"/>
      <c r="D19" s="45"/>
      <c r="E19" s="88"/>
      <c r="F19" s="95"/>
      <c r="G19" s="54"/>
      <c r="H19" s="85"/>
      <c r="I19" s="85"/>
      <c r="J19" s="85"/>
      <c r="K19" s="54"/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76" t="s">
        <v>499</v>
      </c>
      <c r="B20" s="46"/>
      <c r="C20" s="45"/>
      <c r="D20" s="45"/>
      <c r="E20" s="88"/>
      <c r="F20" s="95"/>
      <c r="G20" s="54"/>
      <c r="H20" s="85"/>
      <c r="I20" s="85"/>
      <c r="J20" s="85"/>
      <c r="K20" s="54"/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v>1</v>
      </c>
      <c r="B21" s="46" t="s">
        <v>40</v>
      </c>
      <c r="C21" s="45" t="s">
        <v>486</v>
      </c>
      <c r="D21" s="45" t="s">
        <v>500</v>
      </c>
      <c r="E21" s="88" t="s">
        <v>638</v>
      </c>
      <c r="F21" s="95"/>
      <c r="G21" s="54">
        <v>-27957300</v>
      </c>
      <c r="H21" s="85"/>
      <c r="I21" s="85">
        <v>27957300</v>
      </c>
      <c r="J21" s="85"/>
      <c r="K21" s="54">
        <f>SUM(G21:J21)</f>
        <v>0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 t="shared" ref="A22:A48" si="1">+A21+1</f>
        <v>2</v>
      </c>
      <c r="B22" s="46" t="s">
        <v>40</v>
      </c>
      <c r="C22" s="45" t="s">
        <v>488</v>
      </c>
      <c r="D22" s="45" t="s">
        <v>500</v>
      </c>
      <c r="E22" s="88" t="s">
        <v>638</v>
      </c>
      <c r="F22" s="95"/>
      <c r="G22" s="54">
        <v>-27957300</v>
      </c>
      <c r="H22" s="85"/>
      <c r="I22" s="85">
        <v>27957300</v>
      </c>
      <c r="J22" s="85"/>
      <c r="K22" s="54">
        <f>SUM(G22:J22)</f>
        <v>0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1"/>
        <v>3</v>
      </c>
      <c r="B23" s="46" t="s">
        <v>40</v>
      </c>
      <c r="C23" s="45" t="s">
        <v>490</v>
      </c>
      <c r="D23" s="45" t="s">
        <v>500</v>
      </c>
      <c r="E23" s="88" t="s">
        <v>638</v>
      </c>
      <c r="F23" s="95"/>
      <c r="G23" s="54">
        <v>-27957300</v>
      </c>
      <c r="H23" s="85"/>
      <c r="I23" s="85">
        <v>27957300</v>
      </c>
      <c r="J23" s="85"/>
      <c r="K23" s="54">
        <f>SUM(G23:J23)</f>
        <v>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1"/>
        <v>4</v>
      </c>
      <c r="B24" s="46" t="s">
        <v>35</v>
      </c>
      <c r="C24" s="45" t="s">
        <v>78</v>
      </c>
      <c r="D24" s="45" t="s">
        <v>501</v>
      </c>
      <c r="E24" s="88" t="s">
        <v>637</v>
      </c>
      <c r="F24" s="95"/>
      <c r="G24" s="54">
        <v>-13161525</v>
      </c>
      <c r="H24" s="85"/>
      <c r="I24" s="85">
        <v>13161525</v>
      </c>
      <c r="J24" s="85"/>
      <c r="K24" s="54">
        <f>SUM(G24:J24)</f>
        <v>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1"/>
        <v>5</v>
      </c>
      <c r="B25" s="46" t="s">
        <v>35</v>
      </c>
      <c r="C25" s="45" t="s">
        <v>237</v>
      </c>
      <c r="D25" s="45" t="s">
        <v>534</v>
      </c>
      <c r="E25" s="88" t="s">
        <v>637</v>
      </c>
      <c r="F25" s="95"/>
      <c r="G25" s="54">
        <v>-14173950</v>
      </c>
      <c r="H25" s="85"/>
      <c r="I25" s="85">
        <v>14173950</v>
      </c>
      <c r="J25" s="85"/>
      <c r="K25" s="54">
        <f>SUM(G25:J25)</f>
        <v>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1"/>
        <v>6</v>
      </c>
      <c r="B26" s="46" t="s">
        <v>52</v>
      </c>
      <c r="C26" s="45" t="s">
        <v>496</v>
      </c>
      <c r="D26" s="45" t="s">
        <v>502</v>
      </c>
      <c r="E26" s="88" t="s">
        <v>638</v>
      </c>
      <c r="F26" s="95"/>
      <c r="G26" s="54">
        <v>-303677800</v>
      </c>
      <c r="H26" s="85"/>
      <c r="I26" s="85">
        <v>303677800</v>
      </c>
      <c r="J26" s="85"/>
      <c r="K26" s="54">
        <f>SUM(G26:J26)</f>
        <v>0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si="1"/>
        <v>7</v>
      </c>
      <c r="B27" s="46" t="s">
        <v>44</v>
      </c>
      <c r="C27" s="45" t="s">
        <v>199</v>
      </c>
      <c r="D27" s="45" t="s">
        <v>517</v>
      </c>
      <c r="E27" s="88"/>
      <c r="F27" s="95"/>
      <c r="G27" s="54"/>
      <c r="H27" s="85"/>
      <c r="I27" s="85">
        <v>13161525</v>
      </c>
      <c r="J27" s="85"/>
      <c r="K27" s="54">
        <f>SUM(G27:J27)</f>
        <v>13161525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 t="shared" si="1"/>
        <v>8</v>
      </c>
      <c r="B28" s="46" t="s">
        <v>47</v>
      </c>
      <c r="C28" s="45" t="s">
        <v>512</v>
      </c>
      <c r="D28" s="45" t="s">
        <v>518</v>
      </c>
      <c r="E28" s="88"/>
      <c r="F28" s="95"/>
      <c r="G28" s="54"/>
      <c r="H28" s="85"/>
      <c r="I28" s="85">
        <v>37459725</v>
      </c>
      <c r="J28" s="85"/>
      <c r="K28" s="54">
        <f>SUM(G28:J28)</f>
        <v>37459725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 t="shared" si="1"/>
        <v>9</v>
      </c>
      <c r="B29" s="46" t="s">
        <v>25</v>
      </c>
      <c r="C29" s="45" t="s">
        <v>32</v>
      </c>
      <c r="D29" s="45" t="s">
        <v>519</v>
      </c>
      <c r="E29" s="88"/>
      <c r="F29" s="95"/>
      <c r="G29" s="54"/>
      <c r="H29" s="85"/>
      <c r="I29" s="85">
        <v>12486575</v>
      </c>
      <c r="J29" s="85"/>
      <c r="K29" s="54">
        <f>SUM(G29:J29)</f>
        <v>12486575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1"/>
        <v>10</v>
      </c>
      <c r="B30" s="46" t="s">
        <v>525</v>
      </c>
      <c r="C30" s="45" t="s">
        <v>526</v>
      </c>
      <c r="D30" s="45" t="s">
        <v>536</v>
      </c>
      <c r="E30" s="88"/>
      <c r="F30" s="95"/>
      <c r="G30" s="54"/>
      <c r="H30" s="85"/>
      <c r="I30" s="85">
        <v>118453725</v>
      </c>
      <c r="J30" s="85"/>
      <c r="K30" s="54">
        <f>SUM(G30:J30)</f>
        <v>118453725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si="1"/>
        <v>11</v>
      </c>
      <c r="B31" s="46" t="s">
        <v>433</v>
      </c>
      <c r="C31" s="45" t="s">
        <v>452</v>
      </c>
      <c r="D31" s="45" t="s">
        <v>555</v>
      </c>
      <c r="E31" s="88"/>
      <c r="F31" s="95"/>
      <c r="G31" s="54"/>
      <c r="H31" s="85"/>
      <c r="I31" s="85">
        <v>13161525</v>
      </c>
      <c r="J31" s="85"/>
      <c r="K31" s="54">
        <f>SUM(G31:J31)</f>
        <v>13161525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 t="shared" si="1"/>
        <v>12</v>
      </c>
      <c r="B32" s="46" t="s">
        <v>433</v>
      </c>
      <c r="C32" s="45" t="s">
        <v>451</v>
      </c>
      <c r="D32" s="45" t="s">
        <v>555</v>
      </c>
      <c r="E32" s="88"/>
      <c r="F32" s="95"/>
      <c r="G32" s="54"/>
      <c r="H32" s="85"/>
      <c r="I32" s="85">
        <v>12486575</v>
      </c>
      <c r="J32" s="85"/>
      <c r="K32" s="54">
        <f>SUM(G32:J32)</f>
        <v>12486575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 t="shared" si="1"/>
        <v>13</v>
      </c>
      <c r="B33" s="46" t="s">
        <v>433</v>
      </c>
      <c r="C33" s="45" t="s">
        <v>434</v>
      </c>
      <c r="D33" s="45" t="s">
        <v>534</v>
      </c>
      <c r="E33" s="88"/>
      <c r="F33" s="95"/>
      <c r="G33" s="54"/>
      <c r="H33" s="85"/>
      <c r="I33" s="85">
        <v>12486575</v>
      </c>
      <c r="J33" s="85"/>
      <c r="K33" s="54">
        <f>SUM(G33:J33)</f>
        <v>12486575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>
        <f t="shared" si="1"/>
        <v>14</v>
      </c>
      <c r="B34" s="46" t="s">
        <v>433</v>
      </c>
      <c r="C34" s="45" t="s">
        <v>581</v>
      </c>
      <c r="D34" s="45" t="s">
        <v>588</v>
      </c>
      <c r="E34" s="88"/>
      <c r="F34" s="95"/>
      <c r="G34" s="54"/>
      <c r="H34" s="85"/>
      <c r="I34" s="85">
        <v>16486575</v>
      </c>
      <c r="J34" s="85"/>
      <c r="K34" s="54">
        <f>SUM(G34:J34)</f>
        <v>16486575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f t="shared" si="1"/>
        <v>15</v>
      </c>
      <c r="B35" s="46" t="s">
        <v>433</v>
      </c>
      <c r="C35" s="45" t="s">
        <v>579</v>
      </c>
      <c r="D35" s="45" t="s">
        <v>588</v>
      </c>
      <c r="E35" s="88"/>
      <c r="F35" s="95"/>
      <c r="G35" s="54"/>
      <c r="H35" s="85"/>
      <c r="I35" s="85">
        <v>16486575</v>
      </c>
      <c r="J35" s="85"/>
      <c r="K35" s="54">
        <f>SUM(G35:J35)</f>
        <v>16486575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 t="shared" si="1"/>
        <v>16</v>
      </c>
      <c r="B36" s="46" t="s">
        <v>433</v>
      </c>
      <c r="C36" s="45" t="s">
        <v>577</v>
      </c>
      <c r="D36" s="45" t="s">
        <v>588</v>
      </c>
      <c r="E36" s="88"/>
      <c r="F36" s="95"/>
      <c r="G36" s="54"/>
      <c r="H36" s="85"/>
      <c r="I36" s="85">
        <v>16486575</v>
      </c>
      <c r="J36" s="85"/>
      <c r="K36" s="54">
        <f>SUM(G36:J36)</f>
        <v>16486575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 t="shared" si="1"/>
        <v>17</v>
      </c>
      <c r="B37" s="46" t="s">
        <v>433</v>
      </c>
      <c r="C37" s="45" t="s">
        <v>574</v>
      </c>
      <c r="D37" s="45" t="s">
        <v>588</v>
      </c>
      <c r="E37" s="88"/>
      <c r="F37" s="95"/>
      <c r="G37" s="54"/>
      <c r="H37" s="85"/>
      <c r="I37" s="85">
        <v>16486575</v>
      </c>
      <c r="J37" s="85"/>
      <c r="K37" s="54">
        <f>SUM(G37:J37)</f>
        <v>16486575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 t="shared" si="1"/>
        <v>18</v>
      </c>
      <c r="B38" s="46" t="s">
        <v>433</v>
      </c>
      <c r="C38" s="45" t="s">
        <v>460</v>
      </c>
      <c r="D38" s="45" t="s">
        <v>591</v>
      </c>
      <c r="E38" s="88"/>
      <c r="F38" s="95"/>
      <c r="G38" s="54"/>
      <c r="H38" s="85"/>
      <c r="I38" s="85">
        <v>12486575</v>
      </c>
      <c r="J38" s="85"/>
      <c r="K38" s="54">
        <f>SUM(G38:J38)</f>
        <v>12486575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 t="shared" si="1"/>
        <v>19</v>
      </c>
      <c r="B39" s="46" t="s">
        <v>38</v>
      </c>
      <c r="C39" s="45" t="s">
        <v>566</v>
      </c>
      <c r="D39" s="45" t="s">
        <v>590</v>
      </c>
      <c r="E39" s="88"/>
      <c r="F39" s="95"/>
      <c r="G39" s="54"/>
      <c r="H39" s="85"/>
      <c r="I39" s="85">
        <v>58988125</v>
      </c>
      <c r="J39" s="85"/>
      <c r="K39" s="54">
        <f>SUM(G39:J39)</f>
        <v>58988125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si="1"/>
        <v>20</v>
      </c>
      <c r="B40" s="46" t="s">
        <v>215</v>
      </c>
      <c r="C40" s="45" t="s">
        <v>358</v>
      </c>
      <c r="D40" s="45" t="s">
        <v>556</v>
      </c>
      <c r="E40" s="88"/>
      <c r="F40" s="95"/>
      <c r="G40" s="54"/>
      <c r="H40" s="85"/>
      <c r="I40" s="85">
        <v>9438100</v>
      </c>
      <c r="J40" s="85"/>
      <c r="K40" s="54">
        <f>SUM(G40:J40)</f>
        <v>9438100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1"/>
        <v>21</v>
      </c>
      <c r="B41" s="46" t="s">
        <v>53</v>
      </c>
      <c r="C41" s="45" t="s">
        <v>570</v>
      </c>
      <c r="D41" s="45" t="s">
        <v>589</v>
      </c>
      <c r="E41" s="88"/>
      <c r="F41" s="95"/>
      <c r="G41" s="54"/>
      <c r="H41" s="85"/>
      <c r="I41" s="85">
        <v>32359200</v>
      </c>
      <c r="J41" s="85"/>
      <c r="K41" s="54">
        <f>SUM(G41:J41)</f>
        <v>32359200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1"/>
        <v>22</v>
      </c>
      <c r="B42" s="46" t="s">
        <v>584</v>
      </c>
      <c r="C42" s="45" t="s">
        <v>585</v>
      </c>
      <c r="D42" s="45" t="s">
        <v>587</v>
      </c>
      <c r="E42" s="88"/>
      <c r="F42" s="95"/>
      <c r="G42" s="54"/>
      <c r="H42" s="85"/>
      <c r="I42" s="85">
        <v>39437775</v>
      </c>
      <c r="J42" s="85"/>
      <c r="K42" s="54">
        <f>SUM(G42:J42)</f>
        <v>39437775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1"/>
        <v>23</v>
      </c>
      <c r="B43" s="46" t="s">
        <v>338</v>
      </c>
      <c r="C43" s="45" t="s">
        <v>339</v>
      </c>
      <c r="D43" s="45" t="s">
        <v>535</v>
      </c>
      <c r="E43" s="88" t="s">
        <v>637</v>
      </c>
      <c r="F43" s="95"/>
      <c r="G43" s="54">
        <v>-12149100</v>
      </c>
      <c r="H43" s="85"/>
      <c r="I43" s="85">
        <v>11044636</v>
      </c>
      <c r="J43" s="85"/>
      <c r="K43" s="54">
        <v>0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1"/>
        <v>24</v>
      </c>
      <c r="B44" s="46" t="s">
        <v>557</v>
      </c>
      <c r="C44" s="45" t="s">
        <v>547</v>
      </c>
      <c r="D44" s="45" t="s">
        <v>558</v>
      </c>
      <c r="E44" s="88" t="s">
        <v>639</v>
      </c>
      <c r="F44" s="54"/>
      <c r="G44" s="54">
        <v>-15220122</v>
      </c>
      <c r="H44" s="85"/>
      <c r="I44" s="85">
        <v>13836475</v>
      </c>
      <c r="J44" s="85"/>
      <c r="K44" s="54">
        <v>0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si="1"/>
        <v>25</v>
      </c>
      <c r="B45" s="46" t="s">
        <v>366</v>
      </c>
      <c r="C45" s="45" t="s">
        <v>458</v>
      </c>
      <c r="D45" s="45" t="s">
        <v>561</v>
      </c>
      <c r="E45" s="88" t="s">
        <v>639</v>
      </c>
      <c r="F45" s="54"/>
      <c r="G45" s="54">
        <v>-15220123</v>
      </c>
      <c r="H45" s="85"/>
      <c r="I45" s="85">
        <v>13836475</v>
      </c>
      <c r="J45" s="85"/>
      <c r="K45" s="54">
        <v>0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1"/>
        <v>26</v>
      </c>
      <c r="B46" s="46" t="s">
        <v>498</v>
      </c>
      <c r="C46" s="45" t="s">
        <v>482</v>
      </c>
      <c r="D46" s="45" t="s">
        <v>607</v>
      </c>
      <c r="E46" s="84"/>
      <c r="F46" s="54"/>
      <c r="G46" s="54"/>
      <c r="H46" s="85"/>
      <c r="I46" s="85">
        <v>9775175</v>
      </c>
      <c r="J46" s="85"/>
      <c r="K46" s="54">
        <f>SUM(G46:J46)</f>
        <v>9775175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1"/>
        <v>27</v>
      </c>
      <c r="B47" s="46" t="s">
        <v>609</v>
      </c>
      <c r="C47" s="45" t="s">
        <v>610</v>
      </c>
      <c r="D47" s="45" t="s">
        <v>630</v>
      </c>
      <c r="E47" s="88" t="s">
        <v>637</v>
      </c>
      <c r="F47" s="95">
        <v>-1017.5</v>
      </c>
      <c r="G47" s="54">
        <v>-4000000</v>
      </c>
      <c r="H47" s="85"/>
      <c r="I47" s="85">
        <v>16471775</v>
      </c>
      <c r="J47" s="85"/>
      <c r="K47" s="54">
        <v>0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 t="shared" si="1"/>
        <v>28</v>
      </c>
      <c r="B48" s="46" t="s">
        <v>40</v>
      </c>
      <c r="C48" s="45" t="s">
        <v>618</v>
      </c>
      <c r="D48" s="45" t="s">
        <v>631</v>
      </c>
      <c r="E48" s="84"/>
      <c r="F48" s="86"/>
      <c r="G48" s="86"/>
      <c r="H48" s="87"/>
      <c r="I48" s="87">
        <v>28543200</v>
      </c>
      <c r="J48" s="87"/>
      <c r="K48" s="86">
        <f>SUM(G48:J48)</f>
        <v>28543200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/>
      <c r="B49" s="80" t="s">
        <v>503</v>
      </c>
      <c r="C49" s="45"/>
      <c r="D49" s="45"/>
      <c r="E49" s="84"/>
      <c r="F49" s="120">
        <f>SUM(F21:F48)</f>
        <v>-1017.5</v>
      </c>
      <c r="G49" s="105">
        <f t="shared" ref="G49:K49" si="2">SUM(G21:G48)</f>
        <v>-461474520</v>
      </c>
      <c r="H49" s="105">
        <f t="shared" si="2"/>
        <v>0</v>
      </c>
      <c r="I49" s="105">
        <f t="shared" si="2"/>
        <v>946745211</v>
      </c>
      <c r="J49" s="105">
        <f t="shared" si="2"/>
        <v>0</v>
      </c>
      <c r="K49" s="105">
        <f t="shared" si="2"/>
        <v>476670675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/>
      <c r="B50" s="46"/>
      <c r="C50" s="45"/>
      <c r="D50" s="45"/>
      <c r="E50" s="84"/>
      <c r="F50" s="54"/>
      <c r="G50" s="54"/>
      <c r="H50" s="85"/>
      <c r="I50" s="85"/>
      <c r="J50" s="85"/>
      <c r="K50" s="54"/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76" t="s">
        <v>632</v>
      </c>
      <c r="B51" s="46"/>
      <c r="C51" s="45"/>
      <c r="D51" s="45"/>
      <c r="E51" s="84"/>
      <c r="F51" s="54"/>
      <c r="G51" s="54"/>
      <c r="H51" s="85"/>
      <c r="I51" s="85"/>
      <c r="J51" s="85"/>
      <c r="K51" s="54"/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v>1</v>
      </c>
      <c r="B52" s="46" t="s">
        <v>35</v>
      </c>
      <c r="C52" s="45" t="s">
        <v>78</v>
      </c>
      <c r="D52" s="45" t="s">
        <v>633</v>
      </c>
      <c r="E52" s="84"/>
      <c r="F52" s="54"/>
      <c r="G52" s="54"/>
      <c r="H52" s="85"/>
      <c r="I52" s="85"/>
      <c r="J52" s="85">
        <v>13252200</v>
      </c>
      <c r="K52" s="54">
        <f t="shared" ref="K52:K57" si="3">SUM(G52:J52)</f>
        <v>13252200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>+A52+1</f>
        <v>2</v>
      </c>
      <c r="B53" s="46" t="s">
        <v>31</v>
      </c>
      <c r="C53" s="45" t="s">
        <v>492</v>
      </c>
      <c r="D53" s="45" t="s">
        <v>633</v>
      </c>
      <c r="E53" s="84"/>
      <c r="F53" s="54"/>
      <c r="G53" s="54"/>
      <c r="H53" s="85"/>
      <c r="I53" s="85"/>
      <c r="J53" s="85">
        <v>10873600</v>
      </c>
      <c r="K53" s="54">
        <f t="shared" si="3"/>
        <v>10873600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>+A53+1</f>
        <v>3</v>
      </c>
      <c r="B54" s="46" t="s">
        <v>40</v>
      </c>
      <c r="C54" s="45" t="s">
        <v>626</v>
      </c>
      <c r="D54" s="45" t="s">
        <v>634</v>
      </c>
      <c r="E54" s="84"/>
      <c r="F54" s="54"/>
      <c r="G54" s="54"/>
      <c r="H54" s="85"/>
      <c r="I54" s="85"/>
      <c r="J54" s="85">
        <v>28543200</v>
      </c>
      <c r="K54" s="54">
        <f t="shared" si="3"/>
        <v>28543200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>+A54+1</f>
        <v>4</v>
      </c>
      <c r="B55" s="46" t="s">
        <v>40</v>
      </c>
      <c r="C55" s="45" t="s">
        <v>624</v>
      </c>
      <c r="D55" s="45" t="s">
        <v>634</v>
      </c>
      <c r="E55" s="84"/>
      <c r="F55" s="54"/>
      <c r="G55" s="54"/>
      <c r="H55" s="85"/>
      <c r="I55" s="85"/>
      <c r="J55" s="85">
        <v>28543200</v>
      </c>
      <c r="K55" s="54">
        <f t="shared" si="3"/>
        <v>28543200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>+A55+1</f>
        <v>5</v>
      </c>
      <c r="B56" s="46" t="s">
        <v>40</v>
      </c>
      <c r="C56" s="45" t="s">
        <v>621</v>
      </c>
      <c r="D56" s="45" t="s">
        <v>634</v>
      </c>
      <c r="E56" s="84"/>
      <c r="F56" s="54"/>
      <c r="G56" s="54"/>
      <c r="H56" s="85"/>
      <c r="I56" s="85"/>
      <c r="J56" s="85">
        <v>28543200</v>
      </c>
      <c r="K56" s="54">
        <f t="shared" si="3"/>
        <v>28543200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>+A56+1</f>
        <v>6</v>
      </c>
      <c r="B57" s="46" t="s">
        <v>614</v>
      </c>
      <c r="C57" s="45" t="s">
        <v>615</v>
      </c>
      <c r="D57" s="45" t="s">
        <v>633</v>
      </c>
      <c r="E57" s="84"/>
      <c r="F57" s="54"/>
      <c r="G57" s="54"/>
      <c r="H57" s="85"/>
      <c r="I57" s="85"/>
      <c r="J57" s="85">
        <v>909091</v>
      </c>
      <c r="K57" s="54">
        <f t="shared" si="3"/>
        <v>909091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/>
      <c r="B58" s="46"/>
      <c r="C58" s="45"/>
      <c r="D58" s="45"/>
      <c r="E58" s="84"/>
      <c r="F58" s="54"/>
      <c r="G58" s="54"/>
      <c r="H58" s="85"/>
      <c r="I58" s="85"/>
      <c r="J58" s="85"/>
      <c r="K58" s="54"/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/>
      <c r="B59" s="46"/>
      <c r="C59" s="45"/>
      <c r="D59" s="45"/>
      <c r="E59" s="84"/>
      <c r="F59" s="54"/>
      <c r="G59" s="54"/>
      <c r="H59" s="85"/>
      <c r="I59" s="85"/>
      <c r="J59" s="85"/>
      <c r="K59" s="54"/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/>
      <c r="B60" s="46"/>
      <c r="C60" s="45"/>
      <c r="D60" s="45"/>
      <c r="E60" s="84"/>
      <c r="F60" s="86"/>
      <c r="G60" s="86"/>
      <c r="H60" s="87"/>
      <c r="I60" s="87"/>
      <c r="J60" s="87"/>
      <c r="K60" s="86"/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/>
      <c r="B61" s="80" t="s">
        <v>635</v>
      </c>
      <c r="C61" s="45"/>
      <c r="D61" s="45"/>
      <c r="E61" s="84"/>
      <c r="F61" s="94">
        <f>SUM(F52:F60)</f>
        <v>0</v>
      </c>
      <c r="G61" s="94">
        <f t="shared" ref="G61:K61" si="4">SUM(G52:G60)</f>
        <v>0</v>
      </c>
      <c r="H61" s="94">
        <f t="shared" si="4"/>
        <v>0</v>
      </c>
      <c r="I61" s="94">
        <f t="shared" si="4"/>
        <v>0</v>
      </c>
      <c r="J61" s="94">
        <f t="shared" si="4"/>
        <v>110664491</v>
      </c>
      <c r="K61" s="94">
        <f t="shared" si="4"/>
        <v>110664491</v>
      </c>
      <c r="L61" s="13"/>
      <c r="M61" s="13"/>
      <c r="N61" s="13"/>
      <c r="O61" s="13"/>
      <c r="P61" s="13"/>
      <c r="Q61" s="13"/>
      <c r="R61" s="13"/>
    </row>
    <row r="62" spans="1:18" ht="20.100000000000001" customHeight="1" thickBot="1">
      <c r="A62" s="89"/>
      <c r="B62" s="89"/>
      <c r="C62" s="90"/>
      <c r="D62" s="90"/>
      <c r="E62" s="91"/>
      <c r="F62" s="91"/>
      <c r="G62" s="92"/>
      <c r="H62" s="93"/>
      <c r="I62" s="93"/>
      <c r="J62" s="93"/>
      <c r="K62" s="92"/>
      <c r="L62" s="13"/>
      <c r="M62" s="13"/>
      <c r="N62" s="13"/>
      <c r="O62" s="13"/>
      <c r="P62" s="13"/>
      <c r="Q62" s="13"/>
      <c r="R62" s="13"/>
    </row>
    <row r="63" spans="1:18" ht="24.95" customHeight="1" thickTop="1" thickBot="1">
      <c r="A63" s="113" t="s">
        <v>28</v>
      </c>
      <c r="B63" s="114"/>
      <c r="C63" s="114"/>
      <c r="D63" s="115"/>
      <c r="E63" s="78"/>
      <c r="F63" s="121">
        <f>+F61+F49+F18</f>
        <v>-1017.5</v>
      </c>
      <c r="G63" s="49">
        <f>+G61+G49+G18</f>
        <v>-473485020</v>
      </c>
      <c r="H63" s="49">
        <f>+H61+H49+H18</f>
        <v>174493836</v>
      </c>
      <c r="I63" s="49">
        <f>+I61+I49+I18</f>
        <v>946745211</v>
      </c>
      <c r="J63" s="49">
        <f>+J61+J49+J18</f>
        <v>110664491</v>
      </c>
      <c r="K63" s="49">
        <f>+K61+K49+K18</f>
        <v>750910366</v>
      </c>
      <c r="L63" s="13"/>
      <c r="M63" s="13"/>
      <c r="N63" s="13"/>
      <c r="O63" s="13"/>
      <c r="P63" s="13"/>
      <c r="Q63" s="13"/>
      <c r="R63" s="13"/>
    </row>
    <row r="64" spans="1:18" ht="20.100000000000001" customHeight="1" thickTop="1">
      <c r="A64" s="13"/>
      <c r="B64" s="13"/>
      <c r="C64" s="13"/>
      <c r="D64" s="13"/>
      <c r="E64" s="79"/>
      <c r="F64" s="79"/>
      <c r="G64" s="79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13"/>
      <c r="B65" s="13"/>
      <c r="C65" s="13"/>
      <c r="D65" s="13"/>
      <c r="E65" s="79"/>
      <c r="F65" s="79"/>
      <c r="G65" s="79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13"/>
      <c r="B66" s="13"/>
      <c r="C66" s="13"/>
      <c r="D66" s="13"/>
      <c r="E66" s="79"/>
      <c r="F66" s="7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13"/>
      <c r="B67" s="13"/>
      <c r="C67" s="13"/>
      <c r="D67" s="13"/>
      <c r="E67" s="79"/>
      <c r="F67" s="7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13"/>
      <c r="B68" s="13"/>
      <c r="C68" s="13"/>
      <c r="D68" s="13"/>
      <c r="E68" s="79"/>
      <c r="F68" s="7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13"/>
      <c r="B69" s="13"/>
      <c r="C69" s="13"/>
      <c r="D69" s="13"/>
      <c r="E69" s="79"/>
      <c r="F69" s="7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13"/>
      <c r="B70" s="13"/>
      <c r="C70" s="13"/>
      <c r="D70" s="13"/>
      <c r="E70" s="79"/>
      <c r="F70" s="7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13"/>
      <c r="B71" s="13"/>
      <c r="C71" s="13"/>
      <c r="D71" s="13"/>
      <c r="E71" s="79"/>
      <c r="F71" s="79"/>
      <c r="G71" s="13"/>
      <c r="H71" s="13"/>
      <c r="I71" s="13"/>
      <c r="J71" s="13"/>
      <c r="K71" s="13" t="s">
        <v>29</v>
      </c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13"/>
      <c r="B72" s="13"/>
      <c r="C72" s="13"/>
      <c r="D72" s="13"/>
      <c r="E72" s="79"/>
      <c r="F72" s="7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13"/>
      <c r="B73" s="13"/>
      <c r="C73" s="13"/>
      <c r="D73" s="13"/>
      <c r="E73" s="79"/>
      <c r="F73" s="7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13"/>
      <c r="B74" s="13"/>
      <c r="C74" s="13"/>
      <c r="D74" s="13"/>
      <c r="E74" s="79"/>
      <c r="F74" s="7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13"/>
      <c r="B75" s="13"/>
      <c r="C75" s="13"/>
      <c r="D75" s="13"/>
      <c r="E75" s="79"/>
      <c r="F75" s="7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13"/>
      <c r="B76" s="13"/>
      <c r="C76" s="13"/>
      <c r="D76" s="13"/>
      <c r="E76" s="79"/>
      <c r="F76" s="7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13"/>
      <c r="B77" s="13"/>
      <c r="C77" s="13"/>
      <c r="D77" s="13"/>
      <c r="E77" s="79"/>
      <c r="F77" s="79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13"/>
      <c r="B78" s="13"/>
      <c r="C78" s="13"/>
      <c r="D78" s="13"/>
      <c r="E78" s="79"/>
      <c r="F78" s="79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13"/>
      <c r="B79" s="13"/>
      <c r="C79" s="13"/>
      <c r="D79" s="13"/>
      <c r="E79" s="79"/>
      <c r="F79" s="79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13"/>
      <c r="B80" s="13"/>
      <c r="C80" s="13"/>
      <c r="D80" s="13"/>
      <c r="E80" s="79"/>
      <c r="F80" s="79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13"/>
      <c r="B81" s="13"/>
      <c r="C81" s="13"/>
      <c r="D81" s="13"/>
      <c r="E81" s="79"/>
      <c r="F81" s="79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13"/>
      <c r="B82" s="13"/>
      <c r="C82" s="13"/>
      <c r="D82" s="13"/>
      <c r="E82" s="79"/>
      <c r="F82" s="79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/>
    <row r="269" spans="1:18" ht="20.100000000000001" customHeight="1"/>
    <row r="270" spans="1:18" ht="20.100000000000001" customHeight="1"/>
    <row r="271" spans="1:18" ht="20.100000000000001" customHeight="1"/>
    <row r="272" spans="1:18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</sheetData>
  <mergeCells count="4">
    <mergeCell ref="H3:J3"/>
    <mergeCell ref="A63:D63"/>
    <mergeCell ref="E3:G3"/>
    <mergeCell ref="F4:G4"/>
  </mergeCells>
  <pageMargins left="0.19685039370078741" right="0.15748031496062992" top="0.11811023622047245" bottom="0.11811023622047245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37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57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54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55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56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63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68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99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61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62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64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72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58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79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123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121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122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116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109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129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104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110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111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112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101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115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108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117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118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119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105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9"/>
  <sheetViews>
    <sheetView topLeftCell="A27" workbookViewId="0">
      <selection activeCell="D46" sqref="D46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433</v>
      </c>
      <c r="C6" s="59" t="s">
        <v>581</v>
      </c>
      <c r="D6" s="59">
        <v>7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433</v>
      </c>
      <c r="C7" s="45" t="s">
        <v>579</v>
      </c>
      <c r="D7" s="59">
        <v>7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433</v>
      </c>
      <c r="C8" s="45" t="s">
        <v>577</v>
      </c>
      <c r="D8" s="59">
        <v>7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433</v>
      </c>
      <c r="C9" s="59" t="s">
        <v>574</v>
      </c>
      <c r="D9" s="59">
        <v>7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602</v>
      </c>
      <c r="C10" s="59" t="s">
        <v>570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38</v>
      </c>
      <c r="C11" s="45" t="s">
        <v>566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433</v>
      </c>
      <c r="C12" s="45" t="s">
        <v>460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603</v>
      </c>
      <c r="C13" s="45" t="s">
        <v>585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498</v>
      </c>
      <c r="C14" s="45" t="s">
        <v>482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609</v>
      </c>
      <c r="C15" s="45" t="s">
        <v>610</v>
      </c>
      <c r="D15" s="59">
        <v>7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313</v>
      </c>
      <c r="C16" s="45" t="s">
        <v>618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614</v>
      </c>
      <c r="C17" s="45" t="s">
        <v>615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313</v>
      </c>
      <c r="C18" s="45" t="s">
        <v>621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313</v>
      </c>
      <c r="C19" s="45" t="s">
        <v>624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46" t="s">
        <v>313</v>
      </c>
      <c r="C20" s="45" t="s">
        <v>626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31</v>
      </c>
      <c r="C21" s="45" t="s">
        <v>492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35</v>
      </c>
      <c r="C22" s="45" t="s">
        <v>78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525</v>
      </c>
      <c r="C23" s="59" t="s">
        <v>526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338</v>
      </c>
      <c r="C24" s="59" t="s">
        <v>339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537</v>
      </c>
      <c r="C25" s="59" t="s">
        <v>528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530</v>
      </c>
      <c r="C26" s="59" t="s">
        <v>531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35</v>
      </c>
      <c r="C27" s="59" t="s">
        <v>237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433</v>
      </c>
      <c r="C28" s="59" t="s">
        <v>434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557</v>
      </c>
      <c r="C29" s="59" t="s">
        <v>547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446</v>
      </c>
      <c r="C30" s="59" t="s">
        <v>447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446</v>
      </c>
      <c r="C31" s="59" t="s">
        <v>448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215</v>
      </c>
      <c r="C32" s="59" t="s">
        <v>358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ref="A33:A35" si="5">+A32+1</f>
        <v>28</v>
      </c>
      <c r="B33" s="58" t="s">
        <v>433</v>
      </c>
      <c r="C33" s="59" t="s">
        <v>451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433</v>
      </c>
      <c r="C34" s="59" t="s">
        <v>452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366</v>
      </c>
      <c r="C35" s="59" t="s">
        <v>458</v>
      </c>
      <c r="D35" s="59"/>
      <c r="E35" s="1"/>
      <c r="F35" s="1"/>
      <c r="G35" s="1"/>
      <c r="H35" s="1"/>
      <c r="I35" s="1"/>
    </row>
    <row r="36" spans="1:9" ht="20.100000000000001" customHeight="1">
      <c r="A36" s="60"/>
      <c r="B36" s="6"/>
      <c r="C36" s="60"/>
      <c r="D36" s="60"/>
      <c r="E36" s="1"/>
      <c r="F36" s="1"/>
      <c r="G36" s="1"/>
      <c r="H36" s="1"/>
      <c r="I36" s="1"/>
    </row>
    <row r="37" spans="1:9" ht="20.100000000000001" customHeight="1" thickBot="1">
      <c r="A37" s="117" t="s">
        <v>28</v>
      </c>
      <c r="B37" s="118"/>
      <c r="C37" s="119"/>
      <c r="D37" s="61">
        <f>SUM(D6:D36)</f>
        <v>47</v>
      </c>
      <c r="E37" s="1"/>
      <c r="F37" s="1"/>
      <c r="G37" s="1"/>
      <c r="H37" s="1"/>
      <c r="I37" s="1"/>
    </row>
    <row r="38" spans="1:9" ht="20.100000000000001" customHeight="1" thickTop="1">
      <c r="A38" s="57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>
        <f>50-D37</f>
        <v>3</v>
      </c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 t="s">
        <v>29</v>
      </c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>
        <v>0</v>
      </c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</sheetData>
  <mergeCells count="1">
    <mergeCell ref="A37:C37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2017-11-03T03:54:23Z</cp:lastPrinted>
  <dcterms:created xsi:type="dcterms:W3CDTF">2011-08-09T03:18:05Z</dcterms:created>
  <dcterms:modified xsi:type="dcterms:W3CDTF">2017-11-03T03:54:43Z</dcterms:modified>
</cp:coreProperties>
</file>