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1" sheetId="6" r:id="rId3"/>
    <sheet name="Meterai" sheetId="7" r:id="rId4"/>
  </sheets>
  <definedNames>
    <definedName name="_xlnm.Print_Area" localSheetId="0">'List Piutang'!$A$7:$P$47</definedName>
    <definedName name="_xlnm.Print_Area" localSheetId="1">'List PPh '!$A$194:$D$214</definedName>
    <definedName name="_xlnm.Print_Area" localSheetId="3">Meterai!$A$1:$D$40</definedName>
    <definedName name="_xlnm.Print_Area" localSheetId="2">Rincian1!$A$1:$C$58</definedName>
    <definedName name="_xlnm.Print_Titles" localSheetId="0">'List Piutang'!$1:$6</definedName>
    <definedName name="_xlnm.Print_Titles" localSheetId="1">'List PPh '!$1:$7</definedName>
  </definedNames>
  <calcPr calcId="124519"/>
</workbook>
</file>

<file path=xl/calcChain.xml><?xml version="1.0" encoding="utf-8"?>
<calcChain xmlns="http://schemas.openxmlformats.org/spreadsheetml/2006/main">
  <c r="C19" i="6"/>
  <c r="C15"/>
  <c r="C10"/>
  <c r="C8"/>
  <c r="C9"/>
  <c r="A32" i="2"/>
  <c r="A10"/>
  <c r="A11" s="1"/>
  <c r="C38" i="6"/>
  <c r="K37" i="2"/>
  <c r="L37"/>
  <c r="K36"/>
  <c r="L36"/>
  <c r="K35"/>
  <c r="L35"/>
  <c r="L34"/>
  <c r="K34"/>
  <c r="L33"/>
  <c r="K33"/>
  <c r="K32"/>
  <c r="L32"/>
  <c r="K31"/>
  <c r="L31"/>
  <c r="K30"/>
  <c r="L30"/>
  <c r="K29"/>
  <c r="L29"/>
  <c r="C6" i="6"/>
  <c r="C29"/>
  <c r="C34" s="1"/>
  <c r="K28" i="2"/>
  <c r="L28"/>
  <c r="K27"/>
  <c r="L27"/>
  <c r="L26"/>
  <c r="K26"/>
  <c r="K25"/>
  <c r="L25"/>
  <c r="L24"/>
  <c r="K24"/>
  <c r="C37" i="6"/>
  <c r="C55" s="1"/>
  <c r="C58" s="1"/>
  <c r="K23" i="2"/>
  <c r="L23"/>
  <c r="K22"/>
  <c r="L22"/>
  <c r="K21"/>
  <c r="L21"/>
  <c r="K20"/>
  <c r="L20"/>
  <c r="D40" i="7"/>
  <c r="N42" i="2"/>
  <c r="J42"/>
  <c r="I42"/>
  <c r="H42"/>
  <c r="G42"/>
  <c r="A21"/>
  <c r="A22" s="1"/>
  <c r="N18"/>
  <c r="J18"/>
  <c r="I18"/>
  <c r="H18"/>
  <c r="G18"/>
  <c r="K17"/>
  <c r="L17"/>
  <c r="K16"/>
  <c r="L16"/>
  <c r="K15"/>
  <c r="L15"/>
  <c r="K14"/>
  <c r="L14"/>
  <c r="K13"/>
  <c r="L13"/>
  <c r="K12"/>
  <c r="L12"/>
  <c r="K11"/>
  <c r="L11"/>
  <c r="C13" i="6"/>
  <c r="L10" i="2"/>
  <c r="K10"/>
  <c r="K9"/>
  <c r="L9"/>
  <c r="C22" i="6" l="1"/>
  <c r="M20" i="2"/>
  <c r="O20" s="1"/>
  <c r="M21"/>
  <c r="O21" s="1"/>
  <c r="M22"/>
  <c r="O22" s="1"/>
  <c r="M29"/>
  <c r="O29" s="1"/>
  <c r="M30"/>
  <c r="O30" s="1"/>
  <c r="M31"/>
  <c r="O31" s="1"/>
  <c r="M35"/>
  <c r="O35" s="1"/>
  <c r="M36"/>
  <c r="O36" s="1"/>
  <c r="M37"/>
  <c r="O37" s="1"/>
  <c r="A23"/>
  <c r="A24" s="1"/>
  <c r="A25" s="1"/>
  <c r="A26" s="1"/>
  <c r="A27" s="1"/>
  <c r="A28" s="1"/>
  <c r="A29" s="1"/>
  <c r="A30" s="1"/>
  <c r="A31" s="1"/>
  <c r="A33" s="1"/>
  <c r="A34" s="1"/>
  <c r="A35" s="1"/>
  <c r="A36" s="1"/>
  <c r="A37" s="1"/>
  <c r="M32"/>
  <c r="O32" s="1"/>
  <c r="M34"/>
  <c r="O34" s="1"/>
  <c r="M33"/>
  <c r="O33" s="1"/>
  <c r="M11"/>
  <c r="O11" s="1"/>
  <c r="M12"/>
  <c r="O12" s="1"/>
  <c r="M23"/>
  <c r="O23" s="1"/>
  <c r="L18"/>
  <c r="K18"/>
  <c r="G45"/>
  <c r="I45"/>
  <c r="N45"/>
  <c r="H45"/>
  <c r="J45"/>
  <c r="L42"/>
  <c r="M25"/>
  <c r="O25" s="1"/>
  <c r="M27"/>
  <c r="O27" s="1"/>
  <c r="M28"/>
  <c r="O28" s="1"/>
  <c r="M24"/>
  <c r="O24" s="1"/>
  <c r="M26"/>
  <c r="O26" s="1"/>
  <c r="M13"/>
  <c r="O13" s="1"/>
  <c r="M14"/>
  <c r="O14" s="1"/>
  <c r="M16"/>
  <c r="O16" s="1"/>
  <c r="M17"/>
  <c r="O17" s="1"/>
  <c r="K42"/>
  <c r="K45" s="1"/>
  <c r="M15"/>
  <c r="O15" s="1"/>
  <c r="M10"/>
  <c r="O10" s="1"/>
  <c r="M9"/>
  <c r="O9" s="1"/>
  <c r="A21" i="3"/>
  <c r="A28" s="1"/>
  <c r="O42" i="2" l="1"/>
  <c r="M42"/>
  <c r="L45"/>
  <c r="O18"/>
  <c r="M18"/>
  <c r="O45" l="1"/>
  <c r="M45"/>
  <c r="A12" l="1"/>
  <c r="A13" s="1"/>
  <c r="A14" s="1"/>
  <c r="A15" s="1"/>
  <c r="A16" s="1"/>
  <c r="A17" s="1"/>
  <c r="A7" i="7"/>
  <c r="A8" s="1"/>
  <c r="A9" s="1"/>
  <c r="A10" s="1"/>
  <c r="A11" s="1"/>
  <c r="A12" s="1"/>
  <c r="A13" s="1"/>
  <c r="A14" l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D42"/>
  <c r="A54" i="3" l="1"/>
  <c r="A69" s="1"/>
  <c r="A77" l="1"/>
  <c r="A87" s="1"/>
  <c r="A98" l="1"/>
  <c r="A105" s="1"/>
  <c r="A117" s="1"/>
  <c r="A122" s="1"/>
  <c r="A146" s="1"/>
  <c r="A153" s="1"/>
  <c r="A174" s="1"/>
  <c r="A179" s="1"/>
  <c r="A186" s="1"/>
  <c r="A189" s="1"/>
  <c r="A194" s="1"/>
  <c r="A198" s="1"/>
  <c r="A205" s="1"/>
  <c r="A208" s="1"/>
  <c r="A211" s="1"/>
</calcChain>
</file>

<file path=xl/sharedStrings.xml><?xml version="1.0" encoding="utf-8"?>
<sst xmlns="http://schemas.openxmlformats.org/spreadsheetml/2006/main" count="623" uniqueCount="439">
  <si>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</si>
  <si>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</si>
  <si>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</si>
  <si>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</si>
  <si>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</si>
  <si>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</si>
  <si>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</si>
  <si>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</si>
  <si>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</si>
  <si>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</si>
  <si>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</si>
  <si>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</si>
  <si>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</si>
  <si>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</si>
  <si>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</si>
  <si>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</si>
  <si>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</si>
  <si>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</si>
  <si>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</si>
  <si>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</si>
  <si>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</si>
  <si>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</si>
  <si>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</si>
  <si>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</si>
  <si>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</si>
  <si>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</si>
  <si>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</si>
  <si>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</si>
  <si>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</si>
  <si>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</si>
  <si>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</si>
  <si>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</si>
  <si>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PT. Cakra Nusantara</t>
  </si>
  <si>
    <t>PT. Bina Viktori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</si>
  <si>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</si>
  <si>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</si>
  <si>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</si>
  <si>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</si>
  <si>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</si>
  <si>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</si>
  <si>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</si>
  <si>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</si>
  <si>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</si>
  <si>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</si>
  <si>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</si>
  <si>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</si>
  <si>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</si>
  <si>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</si>
  <si>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003/HS/R/I/2016</t>
  </si>
  <si>
    <t>TAHUN : 2015-2016</t>
  </si>
  <si>
    <t>(Byr Tgl. 14 Jan'16)</t>
  </si>
  <si>
    <t>01 Feb'16</t>
  </si>
  <si>
    <t>002/HS/R/II/2016</t>
  </si>
  <si>
    <t>BUT Black &amp; Veatch Int Company</t>
  </si>
  <si>
    <t>PT. Inti Karya Persada Teknik</t>
  </si>
  <si>
    <t>PT. Nippon Shokubai Indonesia</t>
  </si>
  <si>
    <t>15 Feb'16</t>
  </si>
  <si>
    <t>PT. Indorama Petrochemicals</t>
  </si>
  <si>
    <t>17 Feb'16</t>
  </si>
  <si>
    <t>024/HS/R/II/2016</t>
  </si>
  <si>
    <t>025/HS/R/II/2016</t>
  </si>
  <si>
    <t>026/HS/R/II/2016</t>
  </si>
  <si>
    <t>027/HS/R/II/2016</t>
  </si>
  <si>
    <t>22 Feb'16</t>
  </si>
  <si>
    <t>035/HS/R/II/2016</t>
  </si>
  <si>
    <t>TAHUN : 2016</t>
  </si>
  <si>
    <t>(Byr Tgl 23 Feb'16)</t>
  </si>
  <si>
    <t>01 Mar'16</t>
  </si>
  <si>
    <t>008/HS/R/III/2016</t>
  </si>
  <si>
    <t>009/HS/R/III/2016</t>
  </si>
  <si>
    <t>(Byr Tgl 29 Feb'16)</t>
  </si>
  <si>
    <t>11 Mar'16</t>
  </si>
  <si>
    <t>018/HS/R/III/2016</t>
  </si>
  <si>
    <t>(Byr Tgl 1 Mar 2016)</t>
  </si>
  <si>
    <t>(Byr Tgl. 10 Mar'16)</t>
  </si>
  <si>
    <t>31 Mar'16</t>
  </si>
  <si>
    <t>034/HS/R/III/2016</t>
  </si>
  <si>
    <t>035/HS/R/III/2016</t>
  </si>
  <si>
    <t>01 Apr'16</t>
  </si>
  <si>
    <t>(Byr Tgl 30 Mar'16)</t>
  </si>
  <si>
    <t>(Byr Tgl 1 Apr 2016)</t>
  </si>
  <si>
    <t>21 Apr'16</t>
  </si>
  <si>
    <t>015/HS/R/IV/2016</t>
  </si>
  <si>
    <t>E14-12</t>
  </si>
  <si>
    <t>E14-10</t>
  </si>
  <si>
    <t>E14-9</t>
  </si>
  <si>
    <t>25 Apr'16</t>
  </si>
  <si>
    <t>017/HS/R/IV/2016</t>
  </si>
  <si>
    <t>018/HS/R/IV/2016</t>
  </si>
  <si>
    <t>019/HS/R/IV/2016</t>
  </si>
  <si>
    <t>28 Apr'16</t>
  </si>
  <si>
    <t>023/HS/R/IV/2016</t>
  </si>
  <si>
    <t>(Byr Tgl. 27 Apr 2016)</t>
  </si>
  <si>
    <t>02 Mei'16</t>
  </si>
  <si>
    <t>001/HS/R/V/2016</t>
  </si>
  <si>
    <t>002/HS/R/V/2016</t>
  </si>
  <si>
    <t>10 Mei'16</t>
  </si>
  <si>
    <t>017/HS/R/V/2016</t>
  </si>
  <si>
    <t>PT. Harbison Walker International</t>
  </si>
  <si>
    <t>11 Mei'16</t>
  </si>
  <si>
    <t>018/HS/R/V/2016</t>
  </si>
  <si>
    <t>019/HS/R/V/2016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</si>
  <si>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</si>
  <si>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</si>
  <si>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</si>
  <si>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</si>
  <si>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</si>
  <si>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</si>
  <si>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</si>
  <si>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</si>
  <si>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</si>
  <si>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(Byr Tgl 2 Mei 2016)</t>
  </si>
  <si>
    <t>004/HS/R/IV/2016</t>
  </si>
  <si>
    <t>(Byr Tgl 12 Mei 2016)</t>
  </si>
  <si>
    <t>24 Mei'16</t>
  </si>
  <si>
    <t>026/HS/R/V/2016</t>
  </si>
  <si>
    <t>027/HS/R/V/2016</t>
  </si>
  <si>
    <t>028/HS/R/V/2016</t>
  </si>
  <si>
    <t>26 Mei'16</t>
  </si>
  <si>
    <t>029/HS/R/V/2016</t>
  </si>
  <si>
    <t>27 Mei'16</t>
  </si>
  <si>
    <t>031/HS/R/V/2016</t>
  </si>
  <si>
    <t>(Byr Tgl 24 Mei'16)</t>
  </si>
  <si>
    <t>(Byr Tgl. 26 Mei'16)</t>
  </si>
  <si>
    <t>01 Jun'16</t>
  </si>
  <si>
    <t>006/HS/R/VI/2016</t>
  </si>
  <si>
    <t>007/HS/R/VI/2016</t>
  </si>
  <si>
    <t>008/HS/R/VI/2016</t>
  </si>
  <si>
    <t>E12-18</t>
  </si>
  <si>
    <t>(Byr Tgl 30 Mei'16)</t>
  </si>
  <si>
    <t>06 Jun'16</t>
  </si>
  <si>
    <t>PT. Berlian Amal Perkasa</t>
  </si>
  <si>
    <t>014/HS/R/VI/2016</t>
  </si>
  <si>
    <t>019/HS/R/VI/2016</t>
  </si>
  <si>
    <t>(Byr Tgl 7 Juni'16)</t>
  </si>
  <si>
    <t>15 Jun'16</t>
  </si>
  <si>
    <t>022/HS/R/VI/2016</t>
  </si>
  <si>
    <t>024/HS/R/VI/2016</t>
  </si>
  <si>
    <t>PT. Ko One Indonesia</t>
  </si>
  <si>
    <t>025/HS/R/VI/2016</t>
  </si>
  <si>
    <t>E10-7</t>
  </si>
  <si>
    <t>PT. Wasa Mitra Engineering</t>
  </si>
  <si>
    <t>(Byr Tgl 13 Juni'16)</t>
  </si>
  <si>
    <t xml:space="preserve">PT. Wasa Mitra Engineering </t>
  </si>
  <si>
    <t>24 Jun'16</t>
  </si>
  <si>
    <t>028/HS/R/VI/2016</t>
  </si>
  <si>
    <t>029/HS/R/VI/2016</t>
  </si>
  <si>
    <t>030/HS/R/VI/2016</t>
  </si>
  <si>
    <t>28 Jun'16</t>
  </si>
  <si>
    <t>031/HS/R/VI/2016</t>
  </si>
  <si>
    <t>032/HS/R/VI/2016</t>
  </si>
  <si>
    <t>033/HS/R/VI/2016</t>
  </si>
  <si>
    <t>01 Jul'16</t>
  </si>
  <si>
    <t>001/HS/R/VII/2016</t>
  </si>
  <si>
    <t>002/HS/R/VII/2016</t>
  </si>
  <si>
    <t>003/HS/R/VII/2016</t>
  </si>
  <si>
    <t>(Byr Tgl 24 Juni'16)</t>
  </si>
  <si>
    <t>10 Juni'16</t>
  </si>
  <si>
    <t>E16-11</t>
  </si>
  <si>
    <t>E9-19</t>
  </si>
  <si>
    <t>004/HS/R/VII/2016</t>
  </si>
  <si>
    <t>005/HS/R/VII/2016</t>
  </si>
  <si>
    <t>006/HS/R/VII/2016</t>
  </si>
  <si>
    <t>007/HS/R/VII/2016</t>
  </si>
  <si>
    <t>008/HS/R/VII/2016</t>
  </si>
  <si>
    <t>11 Jul'16</t>
  </si>
  <si>
    <t>010/HS/R/VII/2016</t>
  </si>
  <si>
    <t>011/HS/R/VII/2016</t>
  </si>
  <si>
    <t>012/HS/R/VII/2016</t>
  </si>
  <si>
    <t>013/HS/R/VII/2016</t>
  </si>
  <si>
    <t>014/HS/R/VII/2016</t>
  </si>
  <si>
    <t>015/HS/R/VII/2016</t>
  </si>
  <si>
    <t>18 Jul'16</t>
  </si>
  <si>
    <t>018/HS/R/VII/2016</t>
  </si>
  <si>
    <t>019/HS/R/VII/2016</t>
  </si>
  <si>
    <t>020/HS/R/VII/2016</t>
  </si>
  <si>
    <t>021/HS/R/VII/2016</t>
  </si>
  <si>
    <t>022/HS/R/VII/2016</t>
  </si>
  <si>
    <t>023/HS/R/VII/2016</t>
  </si>
  <si>
    <t>(Byr Tgl 18 Juli'16)</t>
  </si>
  <si>
    <t>(Byr Tgl 11 Juli 2016)</t>
  </si>
  <si>
    <t>(Byr Tgl 29 Juni'16)</t>
  </si>
  <si>
    <t>01 Juni'16</t>
  </si>
  <si>
    <t>(Byr Tgl 30 Juni'16)</t>
  </si>
  <si>
    <t>16 Juni'16</t>
  </si>
  <si>
    <t>(Byr Tgl. 19 Juli'16)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</si>
  <si>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</si>
  <si>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</si>
  <si>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</si>
  <si>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</si>
  <si>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</si>
  <si>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</si>
  <si>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</si>
  <si>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28 Jul'16</t>
  </si>
  <si>
    <t>030/HS/R/VII/2016</t>
  </si>
  <si>
    <t>031/HS/R/VII/2016</t>
  </si>
  <si>
    <t>032/HS/R/VII/2016</t>
  </si>
  <si>
    <t>(Byr Tgl. 22 Juli'16)</t>
  </si>
  <si>
    <t>(Byr Tgl 25 Juli'16)</t>
  </si>
  <si>
    <t>(Byr Tgl 26 Juli'16)</t>
  </si>
  <si>
    <t>28 Juni'16</t>
  </si>
  <si>
    <t>01 Juli'16</t>
  </si>
  <si>
    <t>11 Juli'16</t>
  </si>
  <si>
    <t>(Byr Tgl. 27 Juli'16)</t>
  </si>
  <si>
    <t>(Byr Tgl 27 Juli 2016)</t>
  </si>
  <si>
    <t>AGUSTUS 2016</t>
  </si>
  <si>
    <t>01 Agt'16</t>
  </si>
  <si>
    <t>001/HS/R/VIII/2016</t>
  </si>
  <si>
    <t>002/HS/R/VIII/2016</t>
  </si>
  <si>
    <t>003/HS/R/VIII/2016</t>
  </si>
  <si>
    <t>004/HS/R/VIII/2016</t>
  </si>
  <si>
    <t>PT. Inti Karya Persada Tehnik</t>
  </si>
  <si>
    <t>01 Agt'16 s/d 31 Jan'17</t>
  </si>
  <si>
    <t>005/HS/R/VIII/2016</t>
  </si>
  <si>
    <t>E4-9</t>
  </si>
  <si>
    <t>Sub Total Agustus'16</t>
  </si>
  <si>
    <t>Rincian Piutang Bulan Agustus 2016 :</t>
  </si>
  <si>
    <t>* PT. Inti Karya Persada Tehnik (Blok E4-9) Periode 01 Agt'16 s/d 31 Jan'17</t>
  </si>
  <si>
    <t>Jumlah Rincian Piutang Bulan Agustus 2016</t>
  </si>
  <si>
    <t>(Byr Tgl 29 Juli'16)</t>
  </si>
  <si>
    <t>NSI</t>
  </si>
  <si>
    <t>04 Agt'16</t>
  </si>
  <si>
    <t>006/HS/R/VIII/2016</t>
  </si>
  <si>
    <t>05 Agt'16</t>
  </si>
  <si>
    <t>007/HS/R/VIII/2016</t>
  </si>
  <si>
    <t>008/HS/R/VIII/2016</t>
  </si>
  <si>
    <t>009/HS/R/VIII/2016</t>
  </si>
  <si>
    <t>010/HS/R/VIII/2016</t>
  </si>
  <si>
    <t>011/HS/R/VIII/2016</t>
  </si>
  <si>
    <t>012/HS/R/VIII/2016</t>
  </si>
  <si>
    <t>09 Agt'16</t>
  </si>
  <si>
    <t>014/HS/R/VIII/2016</t>
  </si>
  <si>
    <t>10 Agt'16</t>
  </si>
  <si>
    <t>015/HS/R/VIII/2016</t>
  </si>
  <si>
    <t>11 Agt'16</t>
  </si>
  <si>
    <t>016/HS/R/VIII/2016</t>
  </si>
  <si>
    <t>E16A-9</t>
  </si>
  <si>
    <t>12 Agt'16</t>
  </si>
  <si>
    <t>017/HS/R/VIII/2016</t>
  </si>
  <si>
    <t>12 Agt s/d 11 Sept'16</t>
  </si>
  <si>
    <t>* PT. Wasa Mitra Engineering (Blok E9-19) Periode 12 Agt s/d 11 Sept'16</t>
  </si>
  <si>
    <t>* Lee In Cheol (Blok E4-5) Periode 10 Agt s/d 9 Nov'16</t>
  </si>
  <si>
    <t>(Byr Tgl 5 Agt'16)</t>
  </si>
  <si>
    <t>(Byr Tgl 9 Agt'16)</t>
  </si>
  <si>
    <t>(Byr Tgl. 3 Agt'16)</t>
  </si>
  <si>
    <t>21 Juli'16</t>
  </si>
  <si>
    <t>28 Juli'16</t>
  </si>
  <si>
    <t>(Byr Tgl 9 Agt 2016)</t>
  </si>
  <si>
    <t>15 Agt'16</t>
  </si>
  <si>
    <t>018/HS/R/VIII/2016</t>
  </si>
  <si>
    <t xml:space="preserve"> Juni'16</t>
  </si>
  <si>
    <t>026/HS/R/VI/2016</t>
  </si>
  <si>
    <t>(Byr Tgl. 12 Agt 2016)</t>
  </si>
  <si>
    <t>(Byr Tgl. 16 Agt'16)</t>
  </si>
  <si>
    <t>(Byr Tgl 10 Agt 2016)</t>
  </si>
  <si>
    <t>27 Juli'16</t>
  </si>
  <si>
    <t>18 Agt'16</t>
  </si>
  <si>
    <t>019/HS/R/VIII/2016</t>
  </si>
  <si>
    <t>22 Agt'16</t>
  </si>
  <si>
    <t>020/HS/R/VIII/2016</t>
  </si>
  <si>
    <t>021/HS/R/VIII/2016</t>
  </si>
  <si>
    <t>022/HS/R/VIII/2016</t>
  </si>
  <si>
    <t>023/HS/R/VIII/2016</t>
  </si>
  <si>
    <t>024/HS/R/VIII/2016</t>
  </si>
  <si>
    <t>PT. Jin Sung KS Indonesia</t>
  </si>
  <si>
    <t>025/HS/R/VIII/2016</t>
  </si>
  <si>
    <t>* PT. Sankyu Indonesia International (Blok E2-14) Periode 22 Agt s/d 21 Okt'16</t>
  </si>
  <si>
    <t>* PT. Jin Sung KS Indonesia (Blok E10-1) Periode 22 Agt'16 s/d 21 Agt'17</t>
  </si>
  <si>
    <t>* PT. Jaya Hanchang E &amp; C (Blok E10-7) Periode 17 Agt s/d 16 Sept'16</t>
  </si>
  <si>
    <t>(Byr Tgl. 24 Agt'16)</t>
  </si>
  <si>
    <t>(Byr Tgl 25 Agt 2016)</t>
  </si>
  <si>
    <t>(Byr Tgl 23 Agt'16)</t>
  </si>
  <si>
    <t>(Byr Tgl 19 Agt 2016)</t>
  </si>
  <si>
    <t>(Byr Tgl. 18 Agt'16)</t>
  </si>
  <si>
    <t>29 Agt'16</t>
  </si>
  <si>
    <t>026/HS/R/VIII/2016</t>
  </si>
  <si>
    <t>28 Agt s/d 27 Nov'16</t>
  </si>
  <si>
    <t>027/HS/R/VIII/2016</t>
  </si>
  <si>
    <t>24 Agt s/d 23 Sept'16</t>
  </si>
  <si>
    <t>028/HS/R/VIII/2016</t>
  </si>
  <si>
    <t>029/HS/R/VIII/2016</t>
  </si>
  <si>
    <t>030/HS/R/VIII/2016</t>
  </si>
  <si>
    <t>E4-7</t>
  </si>
  <si>
    <t>26 Agt s/d 25 Nov'16</t>
  </si>
  <si>
    <t>031/HS/R/VIII/2016</t>
  </si>
  <si>
    <t>E11-7</t>
  </si>
  <si>
    <t>032/HS/R/VIII/2016</t>
  </si>
  <si>
    <t>E14-1</t>
  </si>
  <si>
    <t>30 Agt'16</t>
  </si>
  <si>
    <t>033/HS/R/VIII/2016</t>
  </si>
  <si>
    <t>E14-2</t>
  </si>
  <si>
    <t>034/HS/R/VIII/2016</t>
  </si>
  <si>
    <t>E3-3</t>
  </si>
  <si>
    <t>* PT. Cilegon Fabricators (Blok E14-2) Periode 28 Agt s/d 27 Nov'16</t>
  </si>
  <si>
    <t>* PT. Cilegon Fabricators (Blok E11-7) Periode 28 Agt s/d 27 Nov'16</t>
  </si>
  <si>
    <t>* PT. Samudra Marine Indonesia (Blok E4-7) Periode 26 Agt s/d 25 Nov'16</t>
  </si>
  <si>
    <t>* PT. Wasa Mitra Engineering (Blok E14-12) Periode 24 Agt s/d 23 Sept'16</t>
  </si>
  <si>
    <t>* PT. Wasa Mitra Engineering (Blok E14-10) Periode 24 Agt s/d 23 Sept'16</t>
  </si>
  <si>
    <t>* PT. Wasa Mitra Engineering (Blok E14-9) Periode 24 Agt s/d 23 Sept'16</t>
  </si>
  <si>
    <t>* Kim Hyun Chul (Blok E12-3) Periode 25 Agt'16 s/d 24 Feb'17</t>
  </si>
  <si>
    <t>* PT. Cilegon Fabricators (Blok E14-1) Periode 28 Agt s/d 27 Nov'16</t>
  </si>
  <si>
    <t>SEPTEMBER 2016</t>
  </si>
  <si>
    <t>01 Sept'16</t>
  </si>
  <si>
    <t>001/HS/R/IX/2016</t>
  </si>
  <si>
    <t>002/HS/R/IX/2016</t>
  </si>
  <si>
    <t>003/HS/R/IX/2016</t>
  </si>
  <si>
    <t>E10-4</t>
  </si>
  <si>
    <t>004/HS/R/IX/2016</t>
  </si>
  <si>
    <t>E15-1</t>
  </si>
  <si>
    <t>Sub Total September'16</t>
  </si>
  <si>
    <t>Rincian Piutang Bulan September 2016 :</t>
  </si>
  <si>
    <t>Jumlah Rincian Piutang Bulan September 2016</t>
  </si>
  <si>
    <t>PT. Air Liquide Indonesia (Inc Revisi)</t>
  </si>
  <si>
    <t>E15-3</t>
  </si>
  <si>
    <t>E6-5</t>
  </si>
  <si>
    <t>E6-3</t>
  </si>
  <si>
    <t>E6-12A</t>
  </si>
  <si>
    <t>005/HS/R/IX/2016</t>
  </si>
  <si>
    <t>01 Sept s/d 30 Sept'16</t>
  </si>
  <si>
    <t>006/HS/R/IX/2016</t>
  </si>
  <si>
    <t>01 Sept s/d 31 Okt'16</t>
  </si>
  <si>
    <t>007/HS/R/IX/2016</t>
  </si>
  <si>
    <t>008/HS/R/IX/2016</t>
  </si>
  <si>
    <t>009/HS/R/IX/2016</t>
  </si>
  <si>
    <t>01 Sept'16 s/d 28 Feb'17</t>
  </si>
  <si>
    <t>02 Sept'16</t>
  </si>
  <si>
    <t>010/HS/R/IX/2016</t>
  </si>
  <si>
    <t>06 Sept'16</t>
  </si>
  <si>
    <t>011/HS/R/IX/2016</t>
  </si>
  <si>
    <t>E2-9</t>
  </si>
  <si>
    <t>* PT. Berlian Amal Perkasa (Blok E6-5) Periode 04 Sept s/d 03 Okt'16</t>
  </si>
  <si>
    <t>* PT. Inti Karya Persada Teknik (Blok E15-3) Periode 01 Sept'16 s/d 28 Feb'17</t>
  </si>
  <si>
    <t>* PT. Wasa Mitra Engineering (Blok E12-18) Periode 01 Sept s/d 30 Sept'16</t>
  </si>
  <si>
    <t>* PT. Air Liquide Indonesia (Blok E16-11) Periode 01 Sept s/d 31 Okt'16</t>
  </si>
  <si>
    <t>* PT. PK Global Indonesia (Blok E6-3) Periode 01 Sept s/d 30 Sept'16</t>
  </si>
  <si>
    <t>012/HS/R/IX/2016</t>
  </si>
  <si>
    <t>E9-33</t>
  </si>
  <si>
    <t>05 Sept s/d 04 Des'16</t>
  </si>
  <si>
    <t>013/HS/R/IX/2016</t>
  </si>
  <si>
    <t>06 Sept s/d 05 Okt'16</t>
  </si>
  <si>
    <t>014/HS/R/IX/2016</t>
  </si>
  <si>
    <t>09 Sept'16</t>
  </si>
  <si>
    <t>015/HS/R/IX/2016</t>
  </si>
  <si>
    <t>11 Sept s/d 10 Okt'16</t>
  </si>
  <si>
    <t>016/HS/R/IX/2016</t>
  </si>
  <si>
    <t>12 Sept s/d 11 Okt'16</t>
  </si>
  <si>
    <t>* PT. Wasa Mitra Engineering (Blok E9-19) Periode 12 Sept s/d 11 Okt'16</t>
  </si>
  <si>
    <t>* PT. KRNG Indonesia (Blok E16A-9) Periode 11 Sept s/d 10 Okt'16</t>
  </si>
  <si>
    <t>* PT. Sulfindo Adiusaha (Blok E9-20) Periode 06 Sept s/d 05 Okt'16</t>
  </si>
  <si>
    <t>* PT. Sulfindo Adiusaha (Blok E9-17) Periode 06 Sept s/d 05 Okt'16</t>
  </si>
  <si>
    <t>* PT. Samudra Marine Indonesia (Blok E9-33) Periode 05 Sept s/d 04 Des'16</t>
  </si>
  <si>
    <t>CNOOC</t>
  </si>
  <si>
    <t>(Byr Tgl 30 Agt'16)</t>
  </si>
  <si>
    <t>020/HS/R/VI/2016</t>
  </si>
  <si>
    <t>(Byr Tgl 31 Agt'16)</t>
  </si>
  <si>
    <t>(Byr Tgl 6 Sept'16)</t>
  </si>
  <si>
    <t>(Byr Tgl. 07 Sept 2016)</t>
  </si>
  <si>
    <t>(Byr Tgl 01 Sept'16)</t>
  </si>
  <si>
    <t>(Byr Tgl. 29 Agt'16)</t>
  </si>
  <si>
    <t>13 Sept'16</t>
  </si>
  <si>
    <t>Na Seon Ha</t>
  </si>
  <si>
    <t>E14-22</t>
  </si>
  <si>
    <t>Jeong Seong Joo</t>
  </si>
  <si>
    <t>E14-21</t>
  </si>
  <si>
    <t>019/HS/R/IX/2016</t>
  </si>
  <si>
    <t>E9-31</t>
  </si>
  <si>
    <t>020/HS/R/IX/2016</t>
  </si>
  <si>
    <t>PT. Ikeda Indonesia</t>
  </si>
  <si>
    <t>E15-8</t>
  </si>
  <si>
    <t>15 Sept'16</t>
  </si>
  <si>
    <t>021/HS/R/IX/2016</t>
  </si>
  <si>
    <t>E12-12A</t>
  </si>
  <si>
    <t>* PT. Harbison Walker International (Blok E9-31) Periode 10 Sept s/d 9 Okt'16</t>
  </si>
  <si>
    <t>* PT. Ikeda Indonesia (Blok E15-8) Periode 12 Sept s/d 11 Des'16</t>
  </si>
  <si>
    <t>* PT. Nippon Shokubai Indonesia (Blok E12-12A) Periode 15 Sept s/d 14 Des'16</t>
  </si>
  <si>
    <t>(Byr Tgl 9 Sept'16)</t>
  </si>
  <si>
    <t>022/HS/R/IX/2016</t>
  </si>
  <si>
    <t>Jang Dea Young</t>
  </si>
  <si>
    <t>E16A-7</t>
  </si>
  <si>
    <t>10 Sept'16 s/d 9 Mar'17</t>
  </si>
  <si>
    <t>16 Sept'16</t>
  </si>
  <si>
    <t>023/HS/R/IX/2016</t>
  </si>
  <si>
    <t>E14-14</t>
  </si>
  <si>
    <t>024/HS/R/IX/2016</t>
  </si>
  <si>
    <t>E14-19</t>
  </si>
  <si>
    <t>19 Sept'16</t>
  </si>
  <si>
    <t>025/HS/R/IX/2016</t>
  </si>
  <si>
    <t>17 Sept s/d 16 Okt'16</t>
  </si>
  <si>
    <t>026/HS/R/IX/2016</t>
  </si>
  <si>
    <t>Park Sei Yurl</t>
  </si>
  <si>
    <t>E4-6</t>
  </si>
  <si>
    <t>* PT. Jaya Hanchang E &amp; C (Blok E10-7) Periode 17 Sept s/d 16 Okt'16</t>
  </si>
  <si>
    <t>* Jang Dea Young (Blok E16A-7) Periode 10 Sept'16 s/d 09 Mar'17</t>
  </si>
  <si>
    <t>PT. Jaya Hanchang</t>
  </si>
  <si>
    <t>21 Sept'16</t>
  </si>
  <si>
    <t>027/HS/R/IX/2016</t>
  </si>
  <si>
    <t>E10-10</t>
  </si>
  <si>
    <t>* PT. Cakra Nusantara (Blok E10-10) Periode 21 Sept s/d 20 Okt'16</t>
  </si>
  <si>
    <t>23 Sept'16</t>
  </si>
  <si>
    <t>028/HS/R/IX/2016</t>
  </si>
  <si>
    <t>24 Sept s/d 23 Okt'16</t>
  </si>
  <si>
    <t>029/HS/R/IX/2016</t>
  </si>
  <si>
    <t>030/HS/R/IX/2016</t>
  </si>
  <si>
    <t>* PT. Wasa Mitra Engineering (Blok E14-12) Periode 24 Sept s/d 23 Okt'16</t>
  </si>
  <si>
    <t>* PT. Wasa Mitra Engineering (Blok E14-10) Periode 24 Sept s/d 23 Okt'16</t>
  </si>
  <si>
    <t>* PT. Wasa Mitra Engineering (Blok E14-9) Periode 24 Sept s/d 23 Okt'16</t>
  </si>
  <si>
    <t>27 Sept'16</t>
  </si>
  <si>
    <t>031/HS/R/IX/2016</t>
  </si>
  <si>
    <t>E14-4</t>
  </si>
  <si>
    <t>27 Sept'16 s/d 26 Mar'17</t>
  </si>
  <si>
    <t>032/HS/R/IX/2016</t>
  </si>
  <si>
    <t>E3-6</t>
  </si>
  <si>
    <t>28 Sept s/d 27 Des'16</t>
  </si>
  <si>
    <t>28 Sept'16</t>
  </si>
  <si>
    <t>033/HS/R/IX/2016</t>
  </si>
  <si>
    <t>28 Sept s/d 27 Okt'16</t>
  </si>
  <si>
    <t>* PT. KRNG Indonesia (Blok E3-3) Periode 28 Sept s/d 27 Okt'16</t>
  </si>
  <si>
    <t>* PT. Inti Karya Persada Teknik (Blok E3-6) Periode 28 Sept s/d 27 Des'16</t>
  </si>
  <si>
    <t>* PT. Inti Karya Persada Teknik (Blok E14-4) Periode 27 Sept s/d 26 Mar'17</t>
  </si>
  <si>
    <t>18 Sept s/d 17 Nov'16</t>
  </si>
  <si>
    <t>* Park Sei Yurl (Blok E4-6) Periode 18 Sept s/d 17 Nov'16</t>
  </si>
  <si>
    <t>Update : Tgl. 30 September 2016</t>
  </si>
  <si>
    <t>* PT. Sulfindo Adiusaha (Blok E9-20 dan E9-17)</t>
  </si>
  <si>
    <t>* PT. Inti Karya Persada Tehnik (Blok E12-6 dan E14-5)</t>
  </si>
  <si>
    <t>* PT. KRNG Indonesia (Blok E16A-9 dan E6-12A)</t>
  </si>
  <si>
    <t>* PT. Nippon Shokubai Indonesia (Blok E15-1, E10-4, E5-7,E6-16,E2-9 dan E3-5)</t>
  </si>
  <si>
    <t>* Na Seon Ha (Blok E14-22) Periode 11 Sept s/d 10 Okt'16 - Lebih Byr = Rp. 874,548 (PPh)</t>
  </si>
  <si>
    <t>* PT. Ko One Indonesia (Blok E14-19 dan E14-14)</t>
  </si>
  <si>
    <t>(Byr Tgl 19 Sept'16)</t>
  </si>
  <si>
    <t>(Byr Tgl 3 Okt 2016)</t>
  </si>
  <si>
    <t>(Byr Tgl 15 Sept'16)</t>
  </si>
  <si>
    <t>(Byr Tgl 20 Sept'16)</t>
  </si>
  <si>
    <t>(Byr Tgl. 26 Sept'16)</t>
  </si>
  <si>
    <t>(Byr Tgl 23 Sept'16)</t>
  </si>
  <si>
    <t>(Byr Tgl 28 Sept'16)</t>
  </si>
  <si>
    <t>(Byr Tgl 20 Sept 2016)</t>
  </si>
  <si>
    <t>(Byr Tgl. 23 Sept'16)</t>
  </si>
  <si>
    <t>(Byr Tgl 26 Sept'16)</t>
  </si>
  <si>
    <t>(Byr Tgl 30 Sept'16)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</si>
</sst>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3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0" fontId="5" fillId="0" borderId="6" xfId="0" quotePrefix="1" applyFont="1" applyBorder="1"/>
    <xf numFmtId="41" fontId="10" fillId="0" borderId="0" xfId="1" applyNumberFormat="1" applyFont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08"/>
  <sheetViews>
    <sheetView topLeftCell="A27" workbookViewId="0">
      <selection activeCell="A50" sqref="A50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65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70" t="s">
        <v>9</v>
      </c>
      <c r="H5" s="71"/>
      <c r="I5" s="71"/>
      <c r="J5" s="71"/>
      <c r="K5" s="71"/>
      <c r="L5" s="72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73" t="s">
        <v>205</v>
      </c>
      <c r="C8" s="74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206</v>
      </c>
      <c r="C9" s="11" t="s">
        <v>213</v>
      </c>
      <c r="D9" s="46" t="s">
        <v>211</v>
      </c>
      <c r="E9" s="45" t="s">
        <v>214</v>
      </c>
      <c r="F9" s="45" t="s">
        <v>212</v>
      </c>
      <c r="G9" s="23">
        <v>72594000</v>
      </c>
      <c r="H9" s="31">
        <v>0</v>
      </c>
      <c r="I9" s="31">
        <v>0</v>
      </c>
      <c r="J9" s="31">
        <v>0</v>
      </c>
      <c r="K9" s="31">
        <f t="shared" ref="K9" si="0">+G9*10%</f>
        <v>7259400</v>
      </c>
      <c r="L9" s="31">
        <f t="shared" ref="L9" si="1">-G9*10%</f>
        <v>-7259400</v>
      </c>
      <c r="M9" s="23">
        <f t="shared" ref="M9" si="2">SUM(G9:L9)</f>
        <v>72594000</v>
      </c>
      <c r="N9" s="31">
        <v>65334600</v>
      </c>
      <c r="O9" s="23">
        <f t="shared" ref="O9" si="3">+M9-N9</f>
        <v>7259400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237</v>
      </c>
      <c r="C10" s="11" t="s">
        <v>238</v>
      </c>
      <c r="D10" s="46" t="s">
        <v>141</v>
      </c>
      <c r="E10" s="45" t="s">
        <v>159</v>
      </c>
      <c r="F10" s="45" t="s">
        <v>239</v>
      </c>
      <c r="G10" s="23">
        <v>12099000</v>
      </c>
      <c r="H10" s="31">
        <v>0</v>
      </c>
      <c r="I10" s="31">
        <v>0</v>
      </c>
      <c r="J10" s="31">
        <v>0</v>
      </c>
      <c r="K10" s="31">
        <f t="shared" ref="K10:K17" si="4">+G10*10%</f>
        <v>1209900</v>
      </c>
      <c r="L10" s="31">
        <f t="shared" ref="L10:L17" si="5">-G10*10%</f>
        <v>-1209900</v>
      </c>
      <c r="M10" s="23">
        <f t="shared" ref="M10:M17" si="6">SUM(G10:L10)</f>
        <v>12099000</v>
      </c>
      <c r="N10" s="16">
        <v>0</v>
      </c>
      <c r="O10" s="23">
        <f t="shared" ref="O10:O17" si="7">+M10-N10</f>
        <v>12099000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>+A10+1</f>
        <v>3</v>
      </c>
      <c r="B11" s="11" t="s">
        <v>274</v>
      </c>
      <c r="C11" s="11" t="s">
        <v>277</v>
      </c>
      <c r="D11" s="46" t="s">
        <v>141</v>
      </c>
      <c r="E11" s="45" t="s">
        <v>85</v>
      </c>
      <c r="F11" s="45" t="s">
        <v>278</v>
      </c>
      <c r="G11" s="23">
        <v>10805850</v>
      </c>
      <c r="H11" s="31">
        <v>0</v>
      </c>
      <c r="I11" s="31">
        <v>0</v>
      </c>
      <c r="J11" s="31">
        <v>0</v>
      </c>
      <c r="K11" s="31">
        <f t="shared" si="4"/>
        <v>1080585</v>
      </c>
      <c r="L11" s="31">
        <f t="shared" si="5"/>
        <v>-1080585</v>
      </c>
      <c r="M11" s="23">
        <f t="shared" si="6"/>
        <v>10805850</v>
      </c>
      <c r="N11" s="16">
        <v>0</v>
      </c>
      <c r="O11" s="23">
        <f t="shared" si="7"/>
        <v>10805850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 t="shared" ref="A12:A17" si="8">+A11+1</f>
        <v>4</v>
      </c>
      <c r="B12" s="11" t="s">
        <v>274</v>
      </c>
      <c r="C12" s="11" t="s">
        <v>279</v>
      </c>
      <c r="D12" s="46" t="s">
        <v>141</v>
      </c>
      <c r="E12" s="45" t="s">
        <v>84</v>
      </c>
      <c r="F12" s="45" t="s">
        <v>278</v>
      </c>
      <c r="G12" s="23">
        <v>10805850</v>
      </c>
      <c r="H12" s="31">
        <v>0</v>
      </c>
      <c r="I12" s="31">
        <v>0</v>
      </c>
      <c r="J12" s="31">
        <v>0</v>
      </c>
      <c r="K12" s="31">
        <f t="shared" si="4"/>
        <v>1080585</v>
      </c>
      <c r="L12" s="31">
        <f t="shared" si="5"/>
        <v>-1080585</v>
      </c>
      <c r="M12" s="23">
        <f t="shared" si="6"/>
        <v>10805850</v>
      </c>
      <c r="N12" s="16">
        <v>0</v>
      </c>
      <c r="O12" s="23">
        <f t="shared" si="7"/>
        <v>10805850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si="8"/>
        <v>5</v>
      </c>
      <c r="B13" s="11" t="s">
        <v>274</v>
      </c>
      <c r="C13" s="11" t="s">
        <v>280</v>
      </c>
      <c r="D13" s="46" t="s">
        <v>141</v>
      </c>
      <c r="E13" s="45" t="s">
        <v>83</v>
      </c>
      <c r="F13" s="45" t="s">
        <v>278</v>
      </c>
      <c r="G13" s="23">
        <v>10805850</v>
      </c>
      <c r="H13" s="31">
        <v>0</v>
      </c>
      <c r="I13" s="31">
        <v>0</v>
      </c>
      <c r="J13" s="31">
        <v>0</v>
      </c>
      <c r="K13" s="31">
        <f t="shared" si="4"/>
        <v>1080585</v>
      </c>
      <c r="L13" s="31">
        <f t="shared" si="5"/>
        <v>-1080585</v>
      </c>
      <c r="M13" s="23">
        <f t="shared" si="6"/>
        <v>10805850</v>
      </c>
      <c r="N13" s="16">
        <v>0</v>
      </c>
      <c r="O13" s="23">
        <f t="shared" si="7"/>
        <v>10805850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8"/>
        <v>6</v>
      </c>
      <c r="B14" s="11" t="s">
        <v>274</v>
      </c>
      <c r="C14" s="11" t="s">
        <v>281</v>
      </c>
      <c r="D14" s="46" t="s">
        <v>30</v>
      </c>
      <c r="E14" s="45" t="s">
        <v>282</v>
      </c>
      <c r="F14" s="45" t="s">
        <v>283</v>
      </c>
      <c r="G14" s="23">
        <v>27505800</v>
      </c>
      <c r="H14" s="31">
        <v>0</v>
      </c>
      <c r="I14" s="31">
        <v>0</v>
      </c>
      <c r="J14" s="31">
        <v>0</v>
      </c>
      <c r="K14" s="31">
        <f t="shared" si="4"/>
        <v>2750580</v>
      </c>
      <c r="L14" s="31">
        <f t="shared" si="5"/>
        <v>-2750580</v>
      </c>
      <c r="M14" s="23">
        <f t="shared" si="6"/>
        <v>27505800</v>
      </c>
      <c r="N14" s="16">
        <v>0</v>
      </c>
      <c r="O14" s="23">
        <f t="shared" si="7"/>
        <v>27505800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si="8"/>
        <v>7</v>
      </c>
      <c r="B15" s="11" t="s">
        <v>274</v>
      </c>
      <c r="C15" s="11" t="s">
        <v>284</v>
      </c>
      <c r="D15" s="46" t="s">
        <v>45</v>
      </c>
      <c r="E15" s="45" t="s">
        <v>285</v>
      </c>
      <c r="F15" s="45" t="s">
        <v>276</v>
      </c>
      <c r="G15" s="23">
        <v>34382250</v>
      </c>
      <c r="H15" s="31">
        <v>0</v>
      </c>
      <c r="I15" s="31">
        <v>0</v>
      </c>
      <c r="J15" s="31">
        <v>0</v>
      </c>
      <c r="K15" s="31">
        <f t="shared" si="4"/>
        <v>3438225</v>
      </c>
      <c r="L15" s="31">
        <f t="shared" si="5"/>
        <v>-3438225</v>
      </c>
      <c r="M15" s="23">
        <f t="shared" si="6"/>
        <v>34382250</v>
      </c>
      <c r="N15" s="16">
        <v>0</v>
      </c>
      <c r="O15" s="23">
        <f t="shared" si="7"/>
        <v>34382250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8"/>
        <v>8</v>
      </c>
      <c r="B16" s="11" t="s">
        <v>274</v>
      </c>
      <c r="C16" s="11" t="s">
        <v>286</v>
      </c>
      <c r="D16" s="46" t="s">
        <v>45</v>
      </c>
      <c r="E16" s="45" t="s">
        <v>287</v>
      </c>
      <c r="F16" s="45" t="s">
        <v>276</v>
      </c>
      <c r="G16" s="23">
        <v>28488150</v>
      </c>
      <c r="H16" s="31">
        <v>0</v>
      </c>
      <c r="I16" s="31">
        <v>0</v>
      </c>
      <c r="J16" s="31">
        <v>0</v>
      </c>
      <c r="K16" s="31">
        <f t="shared" si="4"/>
        <v>2848815</v>
      </c>
      <c r="L16" s="31">
        <f t="shared" si="5"/>
        <v>-2848815</v>
      </c>
      <c r="M16" s="23">
        <f t="shared" si="6"/>
        <v>28488150</v>
      </c>
      <c r="N16" s="16">
        <v>0</v>
      </c>
      <c r="O16" s="23">
        <f t="shared" si="7"/>
        <v>28488150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7.25" thickBot="1">
      <c r="A17" s="11">
        <f t="shared" si="8"/>
        <v>9</v>
      </c>
      <c r="B17" s="11" t="s">
        <v>288</v>
      </c>
      <c r="C17" s="11" t="s">
        <v>289</v>
      </c>
      <c r="D17" s="46" t="s">
        <v>45</v>
      </c>
      <c r="E17" s="45" t="s">
        <v>290</v>
      </c>
      <c r="F17" s="45" t="s">
        <v>276</v>
      </c>
      <c r="G17" s="23">
        <v>28488150</v>
      </c>
      <c r="H17" s="31">
        <v>0</v>
      </c>
      <c r="I17" s="31">
        <v>0</v>
      </c>
      <c r="J17" s="31">
        <v>0</v>
      </c>
      <c r="K17" s="31">
        <f t="shared" si="4"/>
        <v>2848815</v>
      </c>
      <c r="L17" s="31">
        <f t="shared" si="5"/>
        <v>-2848815</v>
      </c>
      <c r="M17" s="23">
        <f t="shared" si="6"/>
        <v>28488150</v>
      </c>
      <c r="N17" s="16">
        <v>0</v>
      </c>
      <c r="O17" s="23">
        <f t="shared" si="7"/>
        <v>28488150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20.100000000000001" customHeight="1" thickTop="1" thickBot="1">
      <c r="A18" s="11"/>
      <c r="B18" s="11"/>
      <c r="C18" s="11"/>
      <c r="D18" s="46"/>
      <c r="E18" s="45"/>
      <c r="F18" s="17" t="s">
        <v>215</v>
      </c>
      <c r="G18" s="49">
        <f>SUM(G9:G17)</f>
        <v>235974900</v>
      </c>
      <c r="H18" s="49">
        <f>SUM(H9:H17)</f>
        <v>0</v>
      </c>
      <c r="I18" s="49">
        <f>SUM(I9:I17)</f>
        <v>0</v>
      </c>
      <c r="J18" s="49">
        <f>SUM(J9:J17)</f>
        <v>0</v>
      </c>
      <c r="K18" s="49">
        <f>SUM(K9:K17)</f>
        <v>23597490</v>
      </c>
      <c r="L18" s="49">
        <f>SUM(L9:L17)</f>
        <v>-23597490</v>
      </c>
      <c r="M18" s="49">
        <f>SUM(M9:M17)</f>
        <v>235974900</v>
      </c>
      <c r="N18" s="49">
        <f>SUM(N9:N17)</f>
        <v>65334600</v>
      </c>
      <c r="O18" s="49">
        <f>SUM(O9:O17)</f>
        <v>170640300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8" thickTop="1">
      <c r="A19" s="11"/>
      <c r="B19" s="73" t="s">
        <v>301</v>
      </c>
      <c r="C19" s="74"/>
      <c r="D19" s="46"/>
      <c r="E19" s="45"/>
      <c r="F19" s="45"/>
      <c r="G19" s="23"/>
      <c r="H19" s="31"/>
      <c r="I19" s="31"/>
      <c r="J19" s="31"/>
      <c r="K19" s="31"/>
      <c r="L19" s="31"/>
      <c r="M19" s="23"/>
      <c r="N19" s="16"/>
      <c r="O19" s="23"/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v>1</v>
      </c>
      <c r="B20" s="11" t="s">
        <v>302</v>
      </c>
      <c r="C20" s="11" t="s">
        <v>317</v>
      </c>
      <c r="D20" s="46" t="s">
        <v>31</v>
      </c>
      <c r="E20" s="45" t="s">
        <v>315</v>
      </c>
      <c r="F20" s="45" t="s">
        <v>318</v>
      </c>
      <c r="G20" s="23">
        <v>10615200</v>
      </c>
      <c r="H20" s="31">
        <v>0</v>
      </c>
      <c r="I20" s="31">
        <v>0</v>
      </c>
      <c r="J20" s="31">
        <v>0</v>
      </c>
      <c r="K20" s="31">
        <f t="shared" ref="K20:K23" si="9">+G20*10%</f>
        <v>1061520</v>
      </c>
      <c r="L20" s="31">
        <f t="shared" ref="L20:L23" si="10">-G20*10%</f>
        <v>-1061520</v>
      </c>
      <c r="M20" s="23">
        <f t="shared" ref="M20:M23" si="11">SUM(G20:L20)</f>
        <v>10615200</v>
      </c>
      <c r="N20" s="16">
        <v>0</v>
      </c>
      <c r="O20" s="23">
        <f t="shared" ref="O20:O23" si="12">+M20-N20</f>
        <v>10615200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:A22" si="13">+A20+1</f>
        <v>2</v>
      </c>
      <c r="B21" s="11" t="s">
        <v>302</v>
      </c>
      <c r="C21" s="11" t="s">
        <v>319</v>
      </c>
      <c r="D21" s="46" t="s">
        <v>106</v>
      </c>
      <c r="E21" s="45" t="s">
        <v>158</v>
      </c>
      <c r="F21" s="45" t="s">
        <v>320</v>
      </c>
      <c r="G21" s="23">
        <v>25874550</v>
      </c>
      <c r="H21" s="31">
        <v>0</v>
      </c>
      <c r="I21" s="31">
        <v>0</v>
      </c>
      <c r="J21" s="31">
        <v>0</v>
      </c>
      <c r="K21" s="31">
        <f t="shared" si="9"/>
        <v>2587455</v>
      </c>
      <c r="L21" s="31">
        <f t="shared" si="10"/>
        <v>-2587455</v>
      </c>
      <c r="M21" s="23">
        <f t="shared" si="11"/>
        <v>25874550</v>
      </c>
      <c r="N21" s="16">
        <v>0</v>
      </c>
      <c r="O21" s="23">
        <f t="shared" si="12"/>
        <v>25874550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13"/>
        <v>3</v>
      </c>
      <c r="B22" s="11" t="s">
        <v>302</v>
      </c>
      <c r="C22" s="11" t="s">
        <v>321</v>
      </c>
      <c r="D22" s="46" t="s">
        <v>141</v>
      </c>
      <c r="E22" s="45" t="s">
        <v>128</v>
      </c>
      <c r="F22" s="45" t="s">
        <v>318</v>
      </c>
      <c r="G22" s="23">
        <v>12273825</v>
      </c>
      <c r="H22" s="31">
        <v>0</v>
      </c>
      <c r="I22" s="31">
        <v>0</v>
      </c>
      <c r="J22" s="31">
        <v>0</v>
      </c>
      <c r="K22" s="31">
        <f t="shared" si="9"/>
        <v>1227382.5</v>
      </c>
      <c r="L22" s="31">
        <f t="shared" si="10"/>
        <v>-1227382.5</v>
      </c>
      <c r="M22" s="23">
        <f t="shared" si="11"/>
        <v>12273825</v>
      </c>
      <c r="N22" s="16">
        <v>0</v>
      </c>
      <c r="O22" s="23">
        <f t="shared" si="12"/>
        <v>12273825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>+A22+1</f>
        <v>4</v>
      </c>
      <c r="B23" s="11" t="s">
        <v>302</v>
      </c>
      <c r="C23" s="11" t="s">
        <v>323</v>
      </c>
      <c r="D23" s="46" t="s">
        <v>211</v>
      </c>
      <c r="E23" s="45" t="s">
        <v>313</v>
      </c>
      <c r="F23" s="45" t="s">
        <v>324</v>
      </c>
      <c r="G23" s="23">
        <v>65681550</v>
      </c>
      <c r="H23" s="31">
        <v>0</v>
      </c>
      <c r="I23" s="31">
        <v>4000000</v>
      </c>
      <c r="J23" s="31">
        <v>0</v>
      </c>
      <c r="K23" s="31">
        <f t="shared" si="9"/>
        <v>6568155</v>
      </c>
      <c r="L23" s="31">
        <f t="shared" si="10"/>
        <v>-6568155</v>
      </c>
      <c r="M23" s="23">
        <f t="shared" si="11"/>
        <v>69681550</v>
      </c>
      <c r="N23" s="16">
        <v>0</v>
      </c>
      <c r="O23" s="23">
        <f t="shared" si="12"/>
        <v>69681550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5</v>
      </c>
      <c r="B24" s="11" t="s">
        <v>327</v>
      </c>
      <c r="C24" s="11" t="s">
        <v>335</v>
      </c>
      <c r="D24" s="46" t="s">
        <v>30</v>
      </c>
      <c r="E24" s="45" t="s">
        <v>336</v>
      </c>
      <c r="F24" s="45" t="s">
        <v>337</v>
      </c>
      <c r="G24" s="23">
        <v>39807000</v>
      </c>
      <c r="H24" s="31">
        <v>0</v>
      </c>
      <c r="I24" s="31">
        <v>0</v>
      </c>
      <c r="J24" s="31">
        <v>0</v>
      </c>
      <c r="K24" s="31">
        <f t="shared" ref="K24:K25" si="14">+G24*10%</f>
        <v>3980700</v>
      </c>
      <c r="L24" s="31">
        <f t="shared" ref="L24:L25" si="15">-G24*10%</f>
        <v>-3980700</v>
      </c>
      <c r="M24" s="23">
        <f t="shared" ref="M24:M25" si="16">SUM(G24:L24)</f>
        <v>39807000</v>
      </c>
      <c r="N24" s="16">
        <v>0</v>
      </c>
      <c r="O24" s="23">
        <f t="shared" ref="O24:O25" si="17">+M24-N24</f>
        <v>39807000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ref="A25:A28" si="18">+A24+1</f>
        <v>6</v>
      </c>
      <c r="B25" s="11" t="s">
        <v>327</v>
      </c>
      <c r="C25" s="11" t="s">
        <v>338</v>
      </c>
      <c r="D25" s="46" t="s">
        <v>25</v>
      </c>
      <c r="E25" s="45" t="s">
        <v>34</v>
      </c>
      <c r="F25" s="45" t="s">
        <v>339</v>
      </c>
      <c r="G25" s="23">
        <v>12273825</v>
      </c>
      <c r="H25" s="31">
        <v>0</v>
      </c>
      <c r="I25" s="31">
        <v>0</v>
      </c>
      <c r="J25" s="31">
        <v>0</v>
      </c>
      <c r="K25" s="31">
        <f t="shared" si="14"/>
        <v>1227382.5</v>
      </c>
      <c r="L25" s="31">
        <f t="shared" si="15"/>
        <v>-1227382.5</v>
      </c>
      <c r="M25" s="23">
        <f t="shared" si="16"/>
        <v>12273825</v>
      </c>
      <c r="N25" s="16">
        <v>0</v>
      </c>
      <c r="O25" s="23">
        <f t="shared" si="17"/>
        <v>12273825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18"/>
        <v>7</v>
      </c>
      <c r="B26" s="11" t="s">
        <v>327</v>
      </c>
      <c r="C26" s="11" t="s">
        <v>340</v>
      </c>
      <c r="D26" s="46" t="s">
        <v>25</v>
      </c>
      <c r="E26" s="45" t="s">
        <v>35</v>
      </c>
      <c r="F26" s="45" t="s">
        <v>339</v>
      </c>
      <c r="G26" s="23">
        <v>12273825</v>
      </c>
      <c r="H26" s="31">
        <v>0</v>
      </c>
      <c r="I26" s="31">
        <v>0</v>
      </c>
      <c r="J26" s="31">
        <v>0</v>
      </c>
      <c r="K26" s="31">
        <f t="shared" ref="K26:K29" si="19">+G26*10%</f>
        <v>1227382.5</v>
      </c>
      <c r="L26" s="31">
        <f t="shared" ref="L26:L29" si="20">-G26*10%</f>
        <v>-1227382.5</v>
      </c>
      <c r="M26" s="23">
        <f t="shared" ref="M26:M29" si="21">SUM(G26:L26)</f>
        <v>12273825</v>
      </c>
      <c r="N26" s="16">
        <v>0</v>
      </c>
      <c r="O26" s="23">
        <f t="shared" ref="O26:O29" si="22">+M26-N26</f>
        <v>12273825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18"/>
        <v>8</v>
      </c>
      <c r="B27" s="11" t="s">
        <v>341</v>
      </c>
      <c r="C27" s="11" t="s">
        <v>342</v>
      </c>
      <c r="D27" s="46" t="s">
        <v>38</v>
      </c>
      <c r="E27" s="45" t="s">
        <v>236</v>
      </c>
      <c r="F27" s="45" t="s">
        <v>343</v>
      </c>
      <c r="G27" s="23">
        <v>12937275</v>
      </c>
      <c r="H27" s="31">
        <v>0</v>
      </c>
      <c r="I27" s="31">
        <v>0</v>
      </c>
      <c r="J27" s="31">
        <v>0</v>
      </c>
      <c r="K27" s="31">
        <f t="shared" si="19"/>
        <v>1293727.5</v>
      </c>
      <c r="L27" s="31">
        <f t="shared" si="20"/>
        <v>-1293727.5</v>
      </c>
      <c r="M27" s="23">
        <f t="shared" si="21"/>
        <v>12937275</v>
      </c>
      <c r="N27" s="16">
        <v>0</v>
      </c>
      <c r="O27" s="23">
        <f t="shared" si="22"/>
        <v>12937275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18"/>
        <v>9</v>
      </c>
      <c r="B28" s="11" t="s">
        <v>341</v>
      </c>
      <c r="C28" s="11" t="s">
        <v>344</v>
      </c>
      <c r="D28" s="46" t="s">
        <v>141</v>
      </c>
      <c r="E28" s="45" t="s">
        <v>159</v>
      </c>
      <c r="F28" s="45" t="s">
        <v>345</v>
      </c>
      <c r="G28" s="23">
        <v>12273825</v>
      </c>
      <c r="H28" s="31">
        <v>0</v>
      </c>
      <c r="I28" s="31">
        <v>0</v>
      </c>
      <c r="J28" s="31">
        <v>0</v>
      </c>
      <c r="K28" s="31">
        <f t="shared" si="19"/>
        <v>1227382.5</v>
      </c>
      <c r="L28" s="31">
        <f t="shared" si="20"/>
        <v>-1227382.5</v>
      </c>
      <c r="M28" s="23">
        <f t="shared" si="21"/>
        <v>12273825</v>
      </c>
      <c r="N28" s="16">
        <v>0</v>
      </c>
      <c r="O28" s="23">
        <f t="shared" si="22"/>
        <v>12273825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10</v>
      </c>
      <c r="B29" s="11" t="s">
        <v>369</v>
      </c>
      <c r="C29" s="11" t="s">
        <v>376</v>
      </c>
      <c r="D29" s="46" t="s">
        <v>377</v>
      </c>
      <c r="E29" s="45" t="s">
        <v>378</v>
      </c>
      <c r="F29" s="45" t="s">
        <v>379</v>
      </c>
      <c r="G29" s="23">
        <v>87610032</v>
      </c>
      <c r="H29" s="31">
        <v>0</v>
      </c>
      <c r="I29" s="31">
        <v>0</v>
      </c>
      <c r="J29" s="31">
        <v>0</v>
      </c>
      <c r="K29" s="31">
        <f t="shared" si="19"/>
        <v>8761003.2000000011</v>
      </c>
      <c r="L29" s="31">
        <f t="shared" si="20"/>
        <v>-8761003.2000000011</v>
      </c>
      <c r="M29" s="23">
        <f t="shared" si="21"/>
        <v>87610032</v>
      </c>
      <c r="N29" s="16">
        <v>0</v>
      </c>
      <c r="O29" s="23">
        <f t="shared" si="22"/>
        <v>87610032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>+A29+1</f>
        <v>11</v>
      </c>
      <c r="B30" s="11" t="s">
        <v>385</v>
      </c>
      <c r="C30" s="11" t="s">
        <v>386</v>
      </c>
      <c r="D30" s="46" t="s">
        <v>44</v>
      </c>
      <c r="E30" s="45" t="s">
        <v>140</v>
      </c>
      <c r="F30" s="45" t="s">
        <v>387</v>
      </c>
      <c r="G30" s="23">
        <v>9191700</v>
      </c>
      <c r="H30" s="31">
        <v>0</v>
      </c>
      <c r="I30" s="31">
        <v>0</v>
      </c>
      <c r="J30" s="31">
        <v>0</v>
      </c>
      <c r="K30" s="31">
        <f t="shared" ref="K30:K32" si="23">+G30*10%</f>
        <v>919170</v>
      </c>
      <c r="L30" s="31">
        <f t="shared" ref="L30:L32" si="24">-G30*10%</f>
        <v>-919170</v>
      </c>
      <c r="M30" s="23">
        <f t="shared" ref="M30:M32" si="25">SUM(G30:L30)</f>
        <v>9191700</v>
      </c>
      <c r="N30" s="16">
        <v>0</v>
      </c>
      <c r="O30" s="23">
        <f t="shared" ref="O30:O32" si="26">+M30-N30</f>
        <v>9191700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ref="A31" si="27">+A30+1</f>
        <v>12</v>
      </c>
      <c r="B31" s="11" t="s">
        <v>385</v>
      </c>
      <c r="C31" s="11" t="s">
        <v>388</v>
      </c>
      <c r="D31" s="46" t="s">
        <v>389</v>
      </c>
      <c r="E31" s="45" t="s">
        <v>390</v>
      </c>
      <c r="F31" s="45" t="s">
        <v>419</v>
      </c>
      <c r="G31" s="23">
        <v>18383400</v>
      </c>
      <c r="H31" s="31">
        <v>0</v>
      </c>
      <c r="I31" s="31">
        <v>0</v>
      </c>
      <c r="J31" s="31">
        <v>0</v>
      </c>
      <c r="K31" s="31">
        <f t="shared" si="23"/>
        <v>1838340</v>
      </c>
      <c r="L31" s="31">
        <f t="shared" si="24"/>
        <v>-1838340</v>
      </c>
      <c r="M31" s="23">
        <f t="shared" si="25"/>
        <v>18383400</v>
      </c>
      <c r="N31" s="16">
        <v>0</v>
      </c>
      <c r="O31" s="23">
        <f t="shared" si="26"/>
        <v>18383400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>+A31+1</f>
        <v>13</v>
      </c>
      <c r="B32" s="11" t="s">
        <v>398</v>
      </c>
      <c r="C32" s="11" t="s">
        <v>399</v>
      </c>
      <c r="D32" s="46" t="s">
        <v>141</v>
      </c>
      <c r="E32" s="45" t="s">
        <v>85</v>
      </c>
      <c r="F32" s="45" t="s">
        <v>400</v>
      </c>
      <c r="G32" s="23">
        <v>10946925</v>
      </c>
      <c r="H32" s="31">
        <v>0</v>
      </c>
      <c r="I32" s="31">
        <v>0</v>
      </c>
      <c r="J32" s="31">
        <v>0</v>
      </c>
      <c r="K32" s="31">
        <f t="shared" si="23"/>
        <v>1094692.5</v>
      </c>
      <c r="L32" s="31">
        <f t="shared" si="24"/>
        <v>-1094692.5</v>
      </c>
      <c r="M32" s="23">
        <f t="shared" si="25"/>
        <v>10946925</v>
      </c>
      <c r="N32" s="16">
        <v>0</v>
      </c>
      <c r="O32" s="23">
        <f t="shared" si="26"/>
        <v>10946925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ref="A33:A37" si="28">+A32+1</f>
        <v>14</v>
      </c>
      <c r="B33" s="11" t="s">
        <v>398</v>
      </c>
      <c r="C33" s="11" t="s">
        <v>401</v>
      </c>
      <c r="D33" s="46" t="s">
        <v>141</v>
      </c>
      <c r="E33" s="45" t="s">
        <v>84</v>
      </c>
      <c r="F33" s="45" t="s">
        <v>400</v>
      </c>
      <c r="G33" s="23">
        <v>10946925</v>
      </c>
      <c r="H33" s="31">
        <v>0</v>
      </c>
      <c r="I33" s="31">
        <v>0</v>
      </c>
      <c r="J33" s="31">
        <v>0</v>
      </c>
      <c r="K33" s="31">
        <f t="shared" ref="K33" si="29">+G33*10%</f>
        <v>1094692.5</v>
      </c>
      <c r="L33" s="31">
        <f t="shared" ref="L33" si="30">-G33*10%</f>
        <v>-1094692.5</v>
      </c>
      <c r="M33" s="23">
        <f t="shared" ref="M33" si="31">SUM(G33:L33)</f>
        <v>10946925</v>
      </c>
      <c r="N33" s="16">
        <v>0</v>
      </c>
      <c r="O33" s="23">
        <f t="shared" ref="O33" si="32">+M33-N33</f>
        <v>10946925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28"/>
        <v>15</v>
      </c>
      <c r="B34" s="11" t="s">
        <v>398</v>
      </c>
      <c r="C34" s="11" t="s">
        <v>402</v>
      </c>
      <c r="D34" s="46" t="s">
        <v>141</v>
      </c>
      <c r="E34" s="45" t="s">
        <v>83</v>
      </c>
      <c r="F34" s="45" t="s">
        <v>400</v>
      </c>
      <c r="G34" s="23">
        <v>10946925</v>
      </c>
      <c r="H34" s="31">
        <v>0</v>
      </c>
      <c r="I34" s="31">
        <v>0</v>
      </c>
      <c r="J34" s="31">
        <v>0</v>
      </c>
      <c r="K34" s="31">
        <f t="shared" ref="K34:K37" si="33">+G34*10%</f>
        <v>1094692.5</v>
      </c>
      <c r="L34" s="31">
        <f t="shared" ref="L34:L37" si="34">-G34*10%</f>
        <v>-1094692.5</v>
      </c>
      <c r="M34" s="23">
        <f t="shared" ref="M34:M37" si="35">SUM(G34:L34)</f>
        <v>10946925</v>
      </c>
      <c r="N34" s="16">
        <v>0</v>
      </c>
      <c r="O34" s="23">
        <f t="shared" ref="O34:O37" si="36">+M34-N34</f>
        <v>10946925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28"/>
        <v>16</v>
      </c>
      <c r="B35" s="11" t="s">
        <v>406</v>
      </c>
      <c r="C35" s="11" t="s">
        <v>407</v>
      </c>
      <c r="D35" s="46" t="s">
        <v>211</v>
      </c>
      <c r="E35" s="45" t="s">
        <v>408</v>
      </c>
      <c r="F35" s="45" t="s">
        <v>409</v>
      </c>
      <c r="G35" s="23">
        <v>57720150</v>
      </c>
      <c r="H35" s="31">
        <v>0</v>
      </c>
      <c r="I35" s="31">
        <v>0</v>
      </c>
      <c r="J35" s="31">
        <v>0</v>
      </c>
      <c r="K35" s="31">
        <f t="shared" si="33"/>
        <v>5772015</v>
      </c>
      <c r="L35" s="31">
        <f t="shared" si="34"/>
        <v>-5772015</v>
      </c>
      <c r="M35" s="23">
        <f t="shared" si="35"/>
        <v>57720150</v>
      </c>
      <c r="N35" s="16">
        <v>0</v>
      </c>
      <c r="O35" s="23">
        <f t="shared" si="36"/>
        <v>57720150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28"/>
        <v>17</v>
      </c>
      <c r="B36" s="11" t="s">
        <v>406</v>
      </c>
      <c r="C36" s="11" t="s">
        <v>410</v>
      </c>
      <c r="D36" s="46" t="s">
        <v>211</v>
      </c>
      <c r="E36" s="45" t="s">
        <v>411</v>
      </c>
      <c r="F36" s="45" t="s">
        <v>412</v>
      </c>
      <c r="G36" s="23">
        <v>36821475</v>
      </c>
      <c r="H36" s="31">
        <v>0</v>
      </c>
      <c r="I36" s="31">
        <v>4000000</v>
      </c>
      <c r="J36" s="31">
        <v>0</v>
      </c>
      <c r="K36" s="31">
        <f t="shared" si="33"/>
        <v>3682147.5</v>
      </c>
      <c r="L36" s="31">
        <f t="shared" si="34"/>
        <v>-3682147.5</v>
      </c>
      <c r="M36" s="23">
        <f t="shared" si="35"/>
        <v>40821475</v>
      </c>
      <c r="N36" s="16">
        <v>0</v>
      </c>
      <c r="O36" s="23">
        <f t="shared" si="36"/>
        <v>40821475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28"/>
        <v>18</v>
      </c>
      <c r="B37" s="11" t="s">
        <v>413</v>
      </c>
      <c r="C37" s="11" t="s">
        <v>414</v>
      </c>
      <c r="D37" s="46" t="s">
        <v>38</v>
      </c>
      <c r="E37" s="45" t="s">
        <v>292</v>
      </c>
      <c r="F37" s="45" t="s">
        <v>415</v>
      </c>
      <c r="G37" s="23">
        <v>12273825</v>
      </c>
      <c r="H37" s="31">
        <v>0</v>
      </c>
      <c r="I37" s="31">
        <v>0</v>
      </c>
      <c r="J37" s="31">
        <v>0</v>
      </c>
      <c r="K37" s="31">
        <f t="shared" si="33"/>
        <v>1227382.5</v>
      </c>
      <c r="L37" s="31">
        <f t="shared" si="34"/>
        <v>-1227382.5</v>
      </c>
      <c r="M37" s="23">
        <f t="shared" si="35"/>
        <v>12273825</v>
      </c>
      <c r="N37" s="16">
        <v>0</v>
      </c>
      <c r="O37" s="23">
        <f t="shared" si="36"/>
        <v>12273825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/>
      <c r="B38" s="11"/>
      <c r="C38" s="11"/>
      <c r="D38" s="46"/>
      <c r="E38" s="45"/>
      <c r="F38" s="45"/>
      <c r="G38" s="23"/>
      <c r="H38" s="31"/>
      <c r="I38" s="31"/>
      <c r="J38" s="31"/>
      <c r="K38" s="31"/>
      <c r="L38" s="31"/>
      <c r="M38" s="23"/>
      <c r="N38" s="16"/>
      <c r="O38" s="23"/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/>
      <c r="B39" s="11"/>
      <c r="C39" s="11"/>
      <c r="D39" s="46"/>
      <c r="E39" s="45"/>
      <c r="F39" s="45"/>
      <c r="G39" s="23"/>
      <c r="H39" s="31"/>
      <c r="I39" s="31"/>
      <c r="J39" s="31"/>
      <c r="K39" s="31"/>
      <c r="L39" s="31"/>
      <c r="M39" s="23"/>
      <c r="N39" s="16"/>
      <c r="O39" s="23"/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/>
      <c r="B40" s="11"/>
      <c r="C40" s="11"/>
      <c r="D40" s="46"/>
      <c r="E40" s="45"/>
      <c r="F40" s="45"/>
      <c r="G40" s="23"/>
      <c r="H40" s="31"/>
      <c r="I40" s="31"/>
      <c r="J40" s="31"/>
      <c r="K40" s="31"/>
      <c r="L40" s="31"/>
      <c r="M40" s="23"/>
      <c r="N40" s="16"/>
      <c r="O40" s="23"/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7.25" thickBot="1">
      <c r="A41" s="11"/>
      <c r="B41" s="11"/>
      <c r="C41" s="11"/>
      <c r="D41" s="46"/>
      <c r="E41" s="45"/>
      <c r="F41" s="45"/>
      <c r="G41" s="62"/>
      <c r="H41" s="63"/>
      <c r="I41" s="63"/>
      <c r="J41" s="63"/>
      <c r="K41" s="63"/>
      <c r="L41" s="63"/>
      <c r="M41" s="62"/>
      <c r="N41" s="64"/>
      <c r="O41" s="62"/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8.75" thickTop="1" thickBot="1">
      <c r="A42" s="11"/>
      <c r="B42" s="11"/>
      <c r="C42" s="11"/>
      <c r="D42" s="46"/>
      <c r="E42" s="45"/>
      <c r="F42" s="17" t="s">
        <v>309</v>
      </c>
      <c r="G42" s="49">
        <f>SUM(G20:G41)</f>
        <v>458852232</v>
      </c>
      <c r="H42" s="49">
        <f>SUM(H20:H41)</f>
        <v>0</v>
      </c>
      <c r="I42" s="49">
        <f>SUM(I20:I41)</f>
        <v>8000000</v>
      </c>
      <c r="J42" s="49">
        <f>SUM(J20:J41)</f>
        <v>0</v>
      </c>
      <c r="K42" s="49">
        <f>SUM(K20:K41)</f>
        <v>45885223.200000003</v>
      </c>
      <c r="L42" s="49">
        <f>SUM(L20:L41)</f>
        <v>-45885223.200000003</v>
      </c>
      <c r="M42" s="49">
        <f>SUM(M20:M41)</f>
        <v>466852232</v>
      </c>
      <c r="N42" s="49">
        <f>SUM(N20:N41)</f>
        <v>0</v>
      </c>
      <c r="O42" s="49">
        <f>SUM(O20:O41)</f>
        <v>466852232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7.25" thickTop="1">
      <c r="A43" s="11"/>
      <c r="B43" s="11"/>
      <c r="C43" s="11"/>
      <c r="D43" s="46"/>
      <c r="E43" s="45"/>
      <c r="F43" s="45"/>
      <c r="G43" s="23"/>
      <c r="H43" s="31"/>
      <c r="I43" s="31"/>
      <c r="J43" s="31"/>
      <c r="K43" s="31"/>
      <c r="L43" s="31"/>
      <c r="M43" s="23"/>
      <c r="N43" s="16"/>
      <c r="O43" s="23"/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/>
      <c r="B44" s="11"/>
      <c r="C44" s="11"/>
      <c r="D44" s="46"/>
      <c r="E44" s="45"/>
      <c r="F44" s="45"/>
      <c r="G44" s="23"/>
      <c r="H44" s="31"/>
      <c r="I44" s="31"/>
      <c r="J44" s="31"/>
      <c r="K44" s="31"/>
      <c r="L44" s="31"/>
      <c r="M44" s="23"/>
      <c r="N44" s="31"/>
      <c r="O44" s="23"/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7.25">
      <c r="A45" s="11"/>
      <c r="B45" s="12"/>
      <c r="C45" s="11"/>
      <c r="D45" s="12"/>
      <c r="E45" s="11"/>
      <c r="F45" s="17" t="s">
        <v>36</v>
      </c>
      <c r="G45" s="25">
        <f>+G42+G18</f>
        <v>694827132</v>
      </c>
      <c r="H45" s="25">
        <f>+H42+H18</f>
        <v>0</v>
      </c>
      <c r="I45" s="25">
        <f>+I42+I18</f>
        <v>8000000</v>
      </c>
      <c r="J45" s="25">
        <f>+J42+J18</f>
        <v>0</v>
      </c>
      <c r="K45" s="25">
        <f>+K42+K18</f>
        <v>69482713.200000003</v>
      </c>
      <c r="L45" s="25">
        <f>+L42+L18</f>
        <v>-69482713.200000003</v>
      </c>
      <c r="M45" s="25">
        <f>+M42+M18</f>
        <v>702827132</v>
      </c>
      <c r="N45" s="25">
        <f>+N42+N18</f>
        <v>65334600</v>
      </c>
      <c r="O45" s="25">
        <f>+O42+O18</f>
        <v>637492532</v>
      </c>
      <c r="P45" s="21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7.25" thickBot="1">
      <c r="A46" s="18"/>
      <c r="B46" s="19"/>
      <c r="C46" s="18"/>
      <c r="D46" s="19"/>
      <c r="E46" s="18"/>
      <c r="F46" s="18"/>
      <c r="G46" s="20"/>
      <c r="H46" s="20"/>
      <c r="I46" s="20"/>
      <c r="J46" s="20"/>
      <c r="K46" s="20"/>
      <c r="L46" s="20"/>
      <c r="M46" s="20"/>
      <c r="N46" s="20"/>
      <c r="O46" s="20"/>
      <c r="P46" s="19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50"/>
      <c r="B47" s="51"/>
      <c r="C47" s="50"/>
      <c r="D47" s="51"/>
      <c r="E47" s="50"/>
      <c r="F47" s="50"/>
      <c r="G47" s="52"/>
      <c r="H47" s="52"/>
      <c r="I47" s="52"/>
      <c r="J47" s="52"/>
      <c r="K47" s="52"/>
      <c r="L47" s="52"/>
      <c r="M47" s="52"/>
      <c r="N47" s="52"/>
      <c r="O47" s="52"/>
      <c r="P47" s="51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"/>
      <c r="B48" s="1"/>
      <c r="C48" s="1"/>
      <c r="D48" s="1"/>
      <c r="E48" s="1"/>
      <c r="F48" s="1"/>
      <c r="G48" s="14"/>
      <c r="H48" s="14"/>
      <c r="I48" s="14"/>
      <c r="J48" s="14"/>
      <c r="K48" s="14"/>
      <c r="L48" s="14"/>
      <c r="M48" s="14"/>
      <c r="N48" s="14"/>
      <c r="O48" s="14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"/>
      <c r="B49" s="1"/>
      <c r="C49" s="1"/>
      <c r="D49" s="1"/>
      <c r="E49" s="1"/>
      <c r="F49" s="1"/>
      <c r="G49" s="14"/>
      <c r="H49" s="14"/>
      <c r="I49" s="14"/>
      <c r="J49" s="14"/>
      <c r="K49" s="14"/>
      <c r="L49" s="14"/>
      <c r="M49" s="14"/>
      <c r="N49" s="14"/>
      <c r="O49" s="14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"/>
      <c r="B50" s="1"/>
      <c r="C50" s="1"/>
      <c r="D50" s="1"/>
      <c r="E50" s="1"/>
      <c r="F50" s="1"/>
      <c r="G50" s="14"/>
      <c r="H50" s="14"/>
      <c r="I50" s="14"/>
      <c r="J50" s="14"/>
      <c r="K50" s="14"/>
      <c r="L50" s="14"/>
      <c r="M50" s="14"/>
      <c r="N50" s="14"/>
      <c r="O50" s="14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"/>
      <c r="B51" s="1"/>
      <c r="C51" s="1"/>
      <c r="D51" s="1"/>
      <c r="E51" s="1">
        <v>1</v>
      </c>
      <c r="F51" s="1"/>
      <c r="G51" s="14"/>
      <c r="H51" s="14"/>
      <c r="I51" s="14"/>
      <c r="J51" s="14"/>
      <c r="K51" s="14"/>
      <c r="L51" s="14"/>
      <c r="M51" s="14"/>
      <c r="N51" s="14"/>
      <c r="O51" s="14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"/>
      <c r="B52" s="1"/>
      <c r="C52" s="1"/>
      <c r="D52" s="1"/>
      <c r="E52" s="1"/>
      <c r="F52" s="1"/>
      <c r="G52" s="14"/>
      <c r="H52" s="14"/>
      <c r="I52" s="14"/>
      <c r="J52" s="14"/>
      <c r="K52" s="14"/>
      <c r="L52" s="14"/>
      <c r="M52" s="14"/>
      <c r="N52" s="14"/>
      <c r="O52" s="14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"/>
      <c r="B53" s="1"/>
      <c r="C53" s="1"/>
      <c r="D53" s="1"/>
      <c r="E53" s="1"/>
      <c r="F53" s="1"/>
      <c r="G53" s="14"/>
      <c r="H53" s="14"/>
      <c r="I53" s="14"/>
      <c r="J53" s="14"/>
      <c r="K53" s="14"/>
      <c r="L53" s="14"/>
      <c r="M53" s="14"/>
      <c r="N53" s="14"/>
      <c r="O53" s="14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"/>
      <c r="B54" s="1"/>
      <c r="C54" s="1"/>
      <c r="D54" s="1"/>
      <c r="E54" s="1"/>
      <c r="F54" s="1"/>
      <c r="G54" s="14"/>
      <c r="H54" s="14"/>
      <c r="I54" s="14"/>
      <c r="J54" s="14"/>
      <c r="K54" s="14"/>
      <c r="L54" s="14"/>
      <c r="M54" s="14"/>
      <c r="N54" s="14"/>
      <c r="O54" s="14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"/>
      <c r="B55" s="1"/>
      <c r="C55" s="1"/>
      <c r="D55" s="1"/>
      <c r="E55" s="1"/>
      <c r="F55" s="1"/>
      <c r="G55" s="14"/>
      <c r="H55" s="14"/>
      <c r="I55" s="14"/>
      <c r="J55" s="14"/>
      <c r="K55" s="14"/>
      <c r="L55" s="14"/>
      <c r="M55" s="14"/>
      <c r="N55" s="14"/>
      <c r="O55" s="14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"/>
      <c r="B56" s="1"/>
      <c r="C56" s="1"/>
      <c r="D56" s="1"/>
      <c r="E56" s="1"/>
      <c r="F56" s="1"/>
      <c r="G56" s="14"/>
      <c r="H56" s="14"/>
      <c r="I56" s="14"/>
      <c r="J56" s="14"/>
      <c r="K56" s="14"/>
      <c r="L56" s="14"/>
      <c r="M56" s="14"/>
      <c r="N56" s="14"/>
      <c r="O56" s="1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"/>
      <c r="B57" s="1"/>
      <c r="C57" s="1"/>
      <c r="D57" s="1"/>
      <c r="E57" s="1"/>
      <c r="F57" s="1"/>
      <c r="G57" s="14"/>
      <c r="H57" s="14"/>
      <c r="I57" s="14"/>
      <c r="J57" s="14"/>
      <c r="K57" s="14"/>
      <c r="L57" s="14"/>
      <c r="M57" s="14"/>
      <c r="N57" s="14"/>
      <c r="O57" s="1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"/>
      <c r="B58" s="1"/>
      <c r="C58" s="1"/>
      <c r="D58" s="1"/>
      <c r="E58" s="1"/>
      <c r="F58" s="1"/>
      <c r="G58" s="14"/>
      <c r="H58" s="14"/>
      <c r="I58" s="14"/>
      <c r="J58" s="14"/>
      <c r="K58" s="14"/>
      <c r="L58" s="14"/>
      <c r="M58" s="14"/>
      <c r="N58" s="14"/>
      <c r="O58" s="1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"/>
      <c r="B59" s="1"/>
      <c r="C59" s="1"/>
      <c r="D59" s="1"/>
      <c r="E59" s="1"/>
      <c r="F59" s="1"/>
      <c r="G59" s="14"/>
      <c r="H59" s="14"/>
      <c r="I59" s="14"/>
      <c r="J59" s="14"/>
      <c r="K59" s="14"/>
      <c r="L59" s="14"/>
      <c r="M59" s="14"/>
      <c r="N59" s="14"/>
      <c r="O59" s="1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"/>
      <c r="B60" s="1"/>
      <c r="C60" s="1"/>
      <c r="D60" s="1"/>
      <c r="E60" s="1" t="s">
        <v>29</v>
      </c>
      <c r="F60" s="1"/>
      <c r="G60" s="14"/>
      <c r="H60" s="14"/>
      <c r="I60" s="14"/>
      <c r="J60" s="14"/>
      <c r="K60" s="14"/>
      <c r="L60" s="14"/>
      <c r="M60" s="14"/>
      <c r="N60" s="14"/>
      <c r="O60" s="1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"/>
      <c r="B61" s="1"/>
      <c r="C61" s="1"/>
      <c r="D61" s="1"/>
      <c r="E61" s="1"/>
      <c r="F61" s="1"/>
      <c r="G61" s="14"/>
      <c r="H61" s="14"/>
      <c r="I61" s="14"/>
      <c r="J61" s="14"/>
      <c r="K61" s="14"/>
      <c r="L61" s="14"/>
      <c r="M61" s="14"/>
      <c r="N61" s="14"/>
      <c r="O61" s="1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"/>
      <c r="B62" s="1"/>
      <c r="C62" s="1"/>
      <c r="D62" s="1"/>
      <c r="E62" s="1"/>
      <c r="F62" s="1"/>
      <c r="G62" s="14"/>
      <c r="H62" s="14"/>
      <c r="I62" s="14"/>
      <c r="J62" s="14"/>
      <c r="K62" s="14"/>
      <c r="L62" s="14"/>
      <c r="M62" s="14"/>
      <c r="N62" s="14"/>
      <c r="O62" s="1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"/>
      <c r="B63" s="1"/>
      <c r="C63" s="1"/>
      <c r="D63" s="1"/>
      <c r="E63" s="1"/>
      <c r="F63" s="1"/>
      <c r="G63" s="14"/>
      <c r="H63" s="14"/>
      <c r="I63" s="14"/>
      <c r="J63" s="14"/>
      <c r="K63" s="14"/>
      <c r="L63" s="14"/>
      <c r="M63" s="14"/>
      <c r="N63" s="14"/>
      <c r="O63" s="1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"/>
      <c r="B64" s="1"/>
      <c r="C64" s="1"/>
      <c r="D64" s="1"/>
      <c r="E64" s="1"/>
      <c r="F64" s="1"/>
      <c r="G64" s="14"/>
      <c r="H64" s="14"/>
      <c r="I64" s="14"/>
      <c r="J64" s="14"/>
      <c r="K64" s="14"/>
      <c r="L64" s="14"/>
      <c r="M64" s="14"/>
      <c r="N64" s="14"/>
      <c r="O64" s="1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"/>
      <c r="B65" s="1"/>
      <c r="C65" s="1"/>
      <c r="D65" s="1"/>
      <c r="E65" s="1"/>
      <c r="F65" s="1"/>
      <c r="G65" s="14"/>
      <c r="H65" s="14"/>
      <c r="I65" s="14"/>
      <c r="J65" s="14"/>
      <c r="K65" s="14"/>
      <c r="L65" s="14"/>
      <c r="M65" s="14"/>
      <c r="N65" s="14"/>
      <c r="O65" s="1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/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/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</sheetData>
  <mergeCells count="3">
    <mergeCell ref="G5:L5"/>
    <mergeCell ref="B8:C8"/>
    <mergeCell ref="B19:C19"/>
  </mergeCells>
  <pageMargins left="0.70866141732283472" right="0.11811023622047245" top="0.11811023622047245" bottom="0.15748031496062992" header="0.11811023622047245" footer="0.15748031496062992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13"/>
  <sheetViews>
    <sheetView topLeftCell="A183" workbookViewId="0">
      <selection activeCell="C192" sqref="C192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49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70" t="s">
        <v>4</v>
      </c>
      <c r="D6" s="72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42</v>
      </c>
      <c r="C9" s="11"/>
      <c r="D9" s="11"/>
    </row>
    <row r="10" spans="1:4" ht="18" customHeight="1">
      <c r="A10" s="11"/>
      <c r="B10" s="48" t="s">
        <v>50</v>
      </c>
      <c r="C10" s="11" t="s">
        <v>46</v>
      </c>
      <c r="D10" s="11" t="s">
        <v>48</v>
      </c>
    </row>
    <row r="11" spans="1:4" ht="18" customHeight="1">
      <c r="A11" s="11"/>
      <c r="B11" s="48"/>
      <c r="C11" s="11"/>
      <c r="D11" s="11"/>
    </row>
    <row r="12" spans="1:4" ht="18" customHeight="1">
      <c r="A12" s="11"/>
      <c r="B12" s="48" t="s">
        <v>74</v>
      </c>
      <c r="C12" s="11" t="s">
        <v>63</v>
      </c>
      <c r="D12" s="11" t="s">
        <v>64</v>
      </c>
    </row>
    <row r="13" spans="1:4" ht="18" customHeight="1">
      <c r="A13" s="11"/>
      <c r="B13" s="48"/>
      <c r="C13" s="11"/>
      <c r="D13" s="11"/>
    </row>
    <row r="14" spans="1:4" ht="18" customHeight="1">
      <c r="A14" s="11"/>
      <c r="B14" s="48" t="s">
        <v>203</v>
      </c>
      <c r="C14" s="11" t="s">
        <v>152</v>
      </c>
      <c r="D14" s="11" t="s">
        <v>161</v>
      </c>
    </row>
    <row r="15" spans="1:4" ht="18" customHeight="1">
      <c r="A15" s="11"/>
      <c r="B15" s="48"/>
      <c r="C15" s="11"/>
      <c r="D15" s="11"/>
    </row>
    <row r="16" spans="1:4" ht="18" customHeight="1">
      <c r="A16" s="11"/>
      <c r="B16" s="48" t="s">
        <v>253</v>
      </c>
      <c r="C16" s="11" t="s">
        <v>172</v>
      </c>
      <c r="D16" s="11" t="s">
        <v>176</v>
      </c>
    </row>
    <row r="17" spans="1:4" ht="18" customHeight="1">
      <c r="A17" s="11"/>
      <c r="B17" s="48"/>
      <c r="C17" s="11" t="s">
        <v>172</v>
      </c>
      <c r="D17" s="11" t="s">
        <v>177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432</v>
      </c>
      <c r="C19" s="11" t="s">
        <v>258</v>
      </c>
      <c r="D19" s="11" t="s">
        <v>265</v>
      </c>
    </row>
    <row r="20" spans="1:4" ht="18" customHeight="1">
      <c r="A20" s="11"/>
      <c r="B20" s="48"/>
      <c r="C20" s="11"/>
      <c r="D20" s="11"/>
    </row>
    <row r="21" spans="1:4" ht="18" customHeight="1">
      <c r="A21" s="11">
        <f>+A9+1</f>
        <v>2</v>
      </c>
      <c r="B21" s="12" t="s">
        <v>32</v>
      </c>
      <c r="C21" s="11"/>
      <c r="D21" s="11"/>
    </row>
    <row r="22" spans="1:4" ht="18" customHeight="1">
      <c r="A22" s="11"/>
      <c r="B22" s="48" t="s">
        <v>244</v>
      </c>
      <c r="C22" s="11" t="s">
        <v>245</v>
      </c>
      <c r="D22" s="11" t="s">
        <v>178</v>
      </c>
    </row>
    <row r="23" spans="1:4" ht="18" customHeight="1">
      <c r="A23" s="11"/>
      <c r="B23" s="48"/>
      <c r="C23" s="11"/>
      <c r="D23" s="11"/>
    </row>
    <row r="24" spans="1:4" ht="18" customHeight="1">
      <c r="A24" s="11"/>
      <c r="B24" s="48" t="s">
        <v>358</v>
      </c>
      <c r="C24" s="11" t="s">
        <v>258</v>
      </c>
      <c r="D24" s="11" t="s">
        <v>262</v>
      </c>
    </row>
    <row r="25" spans="1:4" ht="18" customHeight="1">
      <c r="A25" s="11"/>
      <c r="B25" s="48"/>
      <c r="C25" s="11"/>
      <c r="D25" s="11"/>
    </row>
    <row r="26" spans="1:4" ht="18" customHeight="1">
      <c r="A26" s="11"/>
      <c r="B26" s="48" t="s">
        <v>358</v>
      </c>
      <c r="C26" s="11" t="s">
        <v>394</v>
      </c>
      <c r="D26" s="11" t="s">
        <v>395</v>
      </c>
    </row>
    <row r="27" spans="1:4" ht="18" customHeight="1">
      <c r="A27" s="11"/>
      <c r="B27" s="48"/>
      <c r="C27" s="11"/>
      <c r="D27" s="11"/>
    </row>
    <row r="28" spans="1:4" ht="18" customHeight="1">
      <c r="A28" s="11">
        <f>+A21+1</f>
        <v>3</v>
      </c>
      <c r="B28" s="12" t="s">
        <v>38</v>
      </c>
      <c r="C28" s="11"/>
      <c r="D28" s="11"/>
    </row>
    <row r="29" spans="1:4" ht="18" customHeight="1">
      <c r="A29" s="11"/>
      <c r="B29" s="48" t="s">
        <v>79</v>
      </c>
      <c r="C29" s="11" t="s">
        <v>71</v>
      </c>
      <c r="D29" s="11" t="s">
        <v>72</v>
      </c>
    </row>
    <row r="30" spans="1:4" ht="18" customHeight="1">
      <c r="A30" s="11"/>
      <c r="B30" s="48"/>
      <c r="C30" s="11"/>
      <c r="D30" s="11"/>
    </row>
    <row r="31" spans="1:4" ht="18" customHeight="1">
      <c r="A31" s="11"/>
      <c r="B31" s="48" t="s">
        <v>129</v>
      </c>
      <c r="C31" s="11" t="s">
        <v>90</v>
      </c>
      <c r="D31" s="11" t="s">
        <v>91</v>
      </c>
    </row>
    <row r="32" spans="1:4" ht="18" customHeight="1">
      <c r="A32" s="11"/>
      <c r="B32" s="48"/>
      <c r="C32" s="11" t="s">
        <v>93</v>
      </c>
      <c r="D32" s="11" t="s">
        <v>95</v>
      </c>
    </row>
    <row r="33" spans="1:4" ht="18" customHeight="1">
      <c r="A33" s="11"/>
      <c r="B33" s="48"/>
      <c r="C33" s="11" t="s">
        <v>99</v>
      </c>
      <c r="D33" s="11" t="s">
        <v>100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134</v>
      </c>
      <c r="C35" s="11" t="s">
        <v>120</v>
      </c>
      <c r="D35" s="11" t="s">
        <v>121</v>
      </c>
    </row>
    <row r="36" spans="1:4" ht="18" customHeight="1">
      <c r="A36" s="11"/>
      <c r="B36" s="48"/>
      <c r="C36" s="11"/>
      <c r="D36" s="11"/>
    </row>
    <row r="37" spans="1:4" ht="18" customHeight="1">
      <c r="A37" s="11"/>
      <c r="B37" s="48" t="s">
        <v>181</v>
      </c>
      <c r="C37" s="11" t="s">
        <v>182</v>
      </c>
      <c r="D37" s="11" t="s">
        <v>126</v>
      </c>
    </row>
    <row r="38" spans="1:4" ht="18" customHeight="1">
      <c r="A38" s="11"/>
      <c r="B38" s="48"/>
      <c r="C38" s="11" t="s">
        <v>157</v>
      </c>
      <c r="D38" s="11" t="s">
        <v>133</v>
      </c>
    </row>
    <row r="39" spans="1:4" ht="18" customHeight="1">
      <c r="A39" s="11"/>
      <c r="B39" s="48"/>
      <c r="C39" s="11"/>
      <c r="D39" s="11"/>
    </row>
    <row r="40" spans="1:4" ht="18" customHeight="1">
      <c r="A40" s="11"/>
      <c r="B40" s="48" t="s">
        <v>199</v>
      </c>
      <c r="C40" s="11" t="s">
        <v>200</v>
      </c>
      <c r="D40" s="11" t="s">
        <v>149</v>
      </c>
    </row>
    <row r="41" spans="1:4" ht="18" customHeight="1">
      <c r="A41" s="11"/>
      <c r="B41" s="48"/>
      <c r="C41" s="11" t="s">
        <v>201</v>
      </c>
      <c r="D41" s="11" t="s">
        <v>160</v>
      </c>
    </row>
    <row r="42" spans="1:4" ht="18" customHeight="1">
      <c r="A42" s="11"/>
      <c r="B42" s="48"/>
      <c r="C42" s="11" t="s">
        <v>202</v>
      </c>
      <c r="D42" s="11" t="s">
        <v>171</v>
      </c>
    </row>
    <row r="43" spans="1:4" ht="18" customHeight="1">
      <c r="A43" s="11"/>
      <c r="B43" s="48"/>
      <c r="C43" s="11"/>
      <c r="D43" s="11"/>
    </row>
    <row r="44" spans="1:4" ht="18" customHeight="1">
      <c r="A44" s="11"/>
      <c r="B44" s="48" t="s">
        <v>243</v>
      </c>
      <c r="C44" s="11" t="s">
        <v>246</v>
      </c>
      <c r="D44" s="11" t="s">
        <v>196</v>
      </c>
    </row>
    <row r="45" spans="1:4" ht="18" customHeight="1">
      <c r="A45" s="11"/>
      <c r="B45" s="48"/>
      <c r="C45" s="11"/>
      <c r="D45" s="11"/>
    </row>
    <row r="46" spans="1:4" ht="18" customHeight="1">
      <c r="A46" s="11"/>
      <c r="B46" s="48" t="s">
        <v>271</v>
      </c>
      <c r="C46" s="11" t="s">
        <v>206</v>
      </c>
      <c r="D46" s="11" t="s">
        <v>209</v>
      </c>
    </row>
    <row r="47" spans="1:4" ht="18" customHeight="1">
      <c r="A47" s="11"/>
      <c r="B47" s="48"/>
      <c r="C47" s="11"/>
      <c r="D47" s="11"/>
    </row>
    <row r="48" spans="1:4" ht="18" customHeight="1">
      <c r="A48" s="11"/>
      <c r="B48" s="48" t="s">
        <v>375</v>
      </c>
      <c r="C48" s="11" t="s">
        <v>288</v>
      </c>
      <c r="D48" s="11" t="s">
        <v>291</v>
      </c>
    </row>
    <row r="49" spans="1:4" ht="18" customHeight="1">
      <c r="A49" s="11"/>
      <c r="B49" s="48"/>
      <c r="C49" s="11"/>
      <c r="D49" s="11"/>
    </row>
    <row r="50" spans="1:4" ht="18" customHeight="1">
      <c r="A50" s="11"/>
      <c r="B50" s="48" t="s">
        <v>430</v>
      </c>
      <c r="C50" s="11" t="s">
        <v>234</v>
      </c>
      <c r="D50" s="11" t="s">
        <v>235</v>
      </c>
    </row>
    <row r="51" spans="1:4" ht="18" customHeight="1">
      <c r="A51" s="11"/>
      <c r="B51" s="48"/>
      <c r="C51" s="11"/>
      <c r="D51" s="11"/>
    </row>
    <row r="52" spans="1:4" ht="18" customHeight="1">
      <c r="A52" s="11"/>
      <c r="B52" s="48" t="s">
        <v>434</v>
      </c>
      <c r="C52" s="11" t="s">
        <v>302</v>
      </c>
      <c r="D52" s="11" t="s">
        <v>322</v>
      </c>
    </row>
    <row r="53" spans="1:4" ht="18" customHeight="1">
      <c r="A53" s="11"/>
      <c r="B53" s="48"/>
      <c r="C53" s="11"/>
      <c r="D53" s="11"/>
    </row>
    <row r="54" spans="1:4" ht="18" customHeight="1">
      <c r="A54" s="11">
        <f>+A28+1</f>
        <v>4</v>
      </c>
      <c r="B54" s="12" t="s">
        <v>31</v>
      </c>
      <c r="C54" s="11"/>
      <c r="D54" s="11"/>
    </row>
    <row r="55" spans="1:4" ht="18" customHeight="1">
      <c r="A55" s="11"/>
      <c r="B55" s="48" t="s">
        <v>73</v>
      </c>
      <c r="C55" s="11" t="s">
        <v>51</v>
      </c>
      <c r="D55" s="11" t="s">
        <v>52</v>
      </c>
    </row>
    <row r="56" spans="1:4" ht="18" customHeight="1">
      <c r="A56" s="11"/>
      <c r="B56" s="48"/>
      <c r="C56" s="11"/>
      <c r="D56" s="11"/>
    </row>
    <row r="57" spans="1:4" ht="18" customHeight="1">
      <c r="A57" s="11"/>
      <c r="B57" s="48" t="s">
        <v>80</v>
      </c>
      <c r="C57" s="11" t="s">
        <v>67</v>
      </c>
      <c r="D57" s="11" t="s">
        <v>68</v>
      </c>
    </row>
    <row r="58" spans="1:4" ht="18" customHeight="1">
      <c r="A58" s="11"/>
      <c r="B58" s="48"/>
      <c r="C58" s="11"/>
      <c r="D58" s="11"/>
    </row>
    <row r="59" spans="1:4" ht="18" customHeight="1">
      <c r="A59" s="11"/>
      <c r="B59" s="48" t="s">
        <v>111</v>
      </c>
      <c r="C59" s="11" t="s">
        <v>78</v>
      </c>
      <c r="D59" s="11" t="s">
        <v>112</v>
      </c>
    </row>
    <row r="60" spans="1:4" ht="18" customHeight="1">
      <c r="A60" s="11"/>
      <c r="B60" s="48"/>
      <c r="C60" s="11"/>
      <c r="D60" s="11"/>
    </row>
    <row r="61" spans="1:4" ht="18" customHeight="1">
      <c r="A61" s="11"/>
      <c r="B61" s="48" t="s">
        <v>113</v>
      </c>
      <c r="C61" s="11" t="s">
        <v>93</v>
      </c>
      <c r="D61" s="11" t="s">
        <v>94</v>
      </c>
    </row>
    <row r="62" spans="1:4" ht="18" customHeight="1">
      <c r="A62" s="11"/>
      <c r="B62" s="48"/>
      <c r="C62" s="11"/>
      <c r="D62" s="11"/>
    </row>
    <row r="63" spans="1:4" ht="18" customHeight="1">
      <c r="A63" s="11"/>
      <c r="B63" s="48" t="s">
        <v>180</v>
      </c>
      <c r="C63" s="11" t="s">
        <v>124</v>
      </c>
      <c r="D63" s="11" t="s">
        <v>125</v>
      </c>
    </row>
    <row r="64" spans="1:4" ht="18" customHeight="1">
      <c r="A64" s="11"/>
      <c r="B64" s="48"/>
      <c r="C64" s="11"/>
      <c r="D64" s="11"/>
    </row>
    <row r="65" spans="1:4" ht="18" customHeight="1">
      <c r="A65" s="11"/>
      <c r="B65" s="48" t="s">
        <v>204</v>
      </c>
      <c r="C65" s="11" t="s">
        <v>152</v>
      </c>
      <c r="D65" s="11" t="s">
        <v>163</v>
      </c>
    </row>
    <row r="66" spans="1:4" ht="18" customHeight="1">
      <c r="A66" s="11"/>
      <c r="B66" s="48"/>
      <c r="C66" s="11"/>
      <c r="D66" s="11"/>
    </row>
    <row r="67" spans="1:4" ht="18" customHeight="1">
      <c r="A67" s="11"/>
      <c r="B67" s="48" t="s">
        <v>247</v>
      </c>
      <c r="C67" s="11" t="s">
        <v>206</v>
      </c>
      <c r="D67" s="11" t="s">
        <v>208</v>
      </c>
    </row>
    <row r="68" spans="1:4" ht="18" customHeight="1">
      <c r="A68" s="11"/>
      <c r="B68" s="48"/>
      <c r="C68" s="11"/>
      <c r="D68" s="11"/>
    </row>
    <row r="69" spans="1:4" ht="18" customHeight="1">
      <c r="A69" s="11">
        <f>+A54+1</f>
        <v>5</v>
      </c>
      <c r="B69" s="12" t="s">
        <v>41</v>
      </c>
      <c r="C69" s="11"/>
      <c r="D69" s="11"/>
    </row>
    <row r="70" spans="1:4" ht="18" customHeight="1">
      <c r="A70" s="11"/>
      <c r="B70" s="48" t="s">
        <v>66</v>
      </c>
      <c r="C70" s="11" t="s">
        <v>39</v>
      </c>
      <c r="D70" s="11" t="s">
        <v>40</v>
      </c>
    </row>
    <row r="71" spans="1:4" ht="18" customHeight="1">
      <c r="A71" s="11"/>
      <c r="B71" s="48"/>
      <c r="C71" s="11" t="s">
        <v>46</v>
      </c>
      <c r="D71" s="11" t="s">
        <v>47</v>
      </c>
    </row>
    <row r="72" spans="1:4" ht="18" customHeight="1">
      <c r="A72" s="11"/>
      <c r="B72" s="48"/>
      <c r="C72" s="11"/>
      <c r="D72" s="11"/>
    </row>
    <row r="73" spans="1:4" ht="18" customHeight="1">
      <c r="A73" s="11"/>
      <c r="B73" s="48" t="s">
        <v>109</v>
      </c>
      <c r="C73" s="11" t="s">
        <v>78</v>
      </c>
      <c r="D73" s="11" t="s">
        <v>110</v>
      </c>
    </row>
    <row r="74" spans="1:4" ht="18" customHeight="1">
      <c r="A74" s="11"/>
      <c r="B74" s="48"/>
      <c r="C74" s="11"/>
      <c r="D74" s="11"/>
    </row>
    <row r="75" spans="1:4" ht="18" customHeight="1">
      <c r="A75" s="11"/>
      <c r="B75" s="48" t="s">
        <v>243</v>
      </c>
      <c r="C75" s="11" t="s">
        <v>152</v>
      </c>
      <c r="D75" s="11" t="s">
        <v>164</v>
      </c>
    </row>
    <row r="76" spans="1:4" ht="18" customHeight="1">
      <c r="A76" s="11"/>
      <c r="B76" s="48"/>
      <c r="C76" s="11"/>
      <c r="D76" s="11"/>
    </row>
    <row r="77" spans="1:4" ht="18" customHeight="1">
      <c r="A77" s="11">
        <f>+A69+1</f>
        <v>6</v>
      </c>
      <c r="B77" s="12" t="s">
        <v>57</v>
      </c>
      <c r="C77" s="11"/>
      <c r="D77" s="11"/>
    </row>
    <row r="78" spans="1:4" ht="18" customHeight="1">
      <c r="A78" s="11"/>
      <c r="B78" s="48" t="s">
        <v>70</v>
      </c>
      <c r="C78" s="11" t="s">
        <v>58</v>
      </c>
      <c r="D78" s="11" t="s">
        <v>59</v>
      </c>
    </row>
    <row r="79" spans="1:4" ht="18" customHeight="1">
      <c r="A79" s="11"/>
      <c r="B79" s="48"/>
      <c r="C79" s="11" t="s">
        <v>58</v>
      </c>
      <c r="D79" s="11" t="s">
        <v>60</v>
      </c>
    </row>
    <row r="80" spans="1:4" ht="18" customHeight="1">
      <c r="A80" s="11"/>
      <c r="B80" s="48"/>
      <c r="C80" s="11" t="s">
        <v>58</v>
      </c>
      <c r="D80" s="11" t="s">
        <v>61</v>
      </c>
    </row>
    <row r="81" spans="1:4" ht="18" customHeight="1">
      <c r="A81" s="11"/>
      <c r="B81" s="48"/>
      <c r="C81" s="11" t="s">
        <v>58</v>
      </c>
      <c r="D81" s="11" t="s">
        <v>62</v>
      </c>
    </row>
    <row r="82" spans="1:4" ht="18" customHeight="1">
      <c r="A82" s="11"/>
      <c r="B82" s="48"/>
      <c r="C82" s="11"/>
      <c r="D82" s="11"/>
    </row>
    <row r="83" spans="1:4" ht="18" customHeight="1">
      <c r="A83" s="11"/>
      <c r="B83" s="48" t="s">
        <v>242</v>
      </c>
      <c r="C83" s="11" t="s">
        <v>172</v>
      </c>
      <c r="D83" s="11" t="s">
        <v>173</v>
      </c>
    </row>
    <row r="84" spans="1:4" ht="18" customHeight="1">
      <c r="A84" s="11"/>
      <c r="B84" s="48"/>
      <c r="C84" s="11" t="s">
        <v>172</v>
      </c>
      <c r="D84" s="11" t="s">
        <v>174</v>
      </c>
    </row>
    <row r="85" spans="1:4" ht="18" customHeight="1">
      <c r="A85" s="11"/>
      <c r="B85" s="48"/>
      <c r="C85" s="11" t="s">
        <v>172</v>
      </c>
      <c r="D85" s="11" t="s">
        <v>175</v>
      </c>
    </row>
    <row r="86" spans="1:4" ht="18" customHeight="1">
      <c r="A86" s="11"/>
      <c r="B86" s="48"/>
      <c r="C86" s="11"/>
      <c r="D86" s="11"/>
    </row>
    <row r="87" spans="1:4" ht="18" customHeight="1">
      <c r="A87" s="11">
        <f>+A77+1</f>
        <v>7</v>
      </c>
      <c r="B87" s="12" t="s">
        <v>33</v>
      </c>
      <c r="C87" s="11"/>
      <c r="D87" s="11"/>
    </row>
    <row r="88" spans="1:4" ht="18" customHeight="1">
      <c r="A88" s="11"/>
      <c r="B88" s="48" t="s">
        <v>185</v>
      </c>
      <c r="C88" s="11" t="s">
        <v>148</v>
      </c>
      <c r="D88" s="11" t="s">
        <v>150</v>
      </c>
    </row>
    <row r="89" spans="1:4" ht="18" customHeight="1">
      <c r="A89" s="11"/>
      <c r="B89" s="48"/>
      <c r="C89" s="11" t="s">
        <v>148</v>
      </c>
      <c r="D89" s="11" t="s">
        <v>151</v>
      </c>
    </row>
    <row r="90" spans="1:4" ht="18" customHeight="1">
      <c r="A90" s="11"/>
      <c r="B90" s="48"/>
      <c r="C90" s="11"/>
      <c r="D90" s="11"/>
    </row>
    <row r="91" spans="1:4" ht="18" customHeight="1">
      <c r="A91" s="11"/>
      <c r="B91" s="48" t="s">
        <v>197</v>
      </c>
      <c r="C91" s="11" t="s">
        <v>96</v>
      </c>
      <c r="D91" s="11" t="s">
        <v>97</v>
      </c>
    </row>
    <row r="92" spans="1:4" ht="18" customHeight="1">
      <c r="A92" s="11"/>
      <c r="B92" s="48"/>
      <c r="C92" s="11" t="s">
        <v>81</v>
      </c>
      <c r="D92" s="11" t="s">
        <v>82</v>
      </c>
    </row>
    <row r="93" spans="1:4" ht="18" customHeight="1">
      <c r="A93" s="11"/>
      <c r="B93" s="48"/>
      <c r="C93" s="11"/>
      <c r="D93" s="11"/>
    </row>
    <row r="94" spans="1:4" ht="18" customHeight="1">
      <c r="A94" s="11"/>
      <c r="B94" s="48" t="s">
        <v>269</v>
      </c>
      <c r="C94" s="11" t="s">
        <v>165</v>
      </c>
      <c r="D94" s="11" t="s">
        <v>167</v>
      </c>
    </row>
    <row r="95" spans="1:4" ht="18" customHeight="1">
      <c r="A95" s="11"/>
      <c r="B95" s="48"/>
      <c r="C95" s="11" t="s">
        <v>193</v>
      </c>
      <c r="D95" s="11" t="s">
        <v>194</v>
      </c>
    </row>
    <row r="96" spans="1:4" ht="18" customHeight="1">
      <c r="A96" s="11"/>
      <c r="B96" s="48"/>
      <c r="C96" s="11" t="s">
        <v>193</v>
      </c>
      <c r="D96" s="11" t="s">
        <v>195</v>
      </c>
    </row>
    <row r="97" spans="1:4" ht="18" customHeight="1">
      <c r="A97" s="11"/>
      <c r="B97" s="48"/>
      <c r="C97" s="11"/>
      <c r="D97" s="11"/>
    </row>
    <row r="98" spans="1:4" ht="18" customHeight="1">
      <c r="A98" s="11">
        <f>+A87+1</f>
        <v>8</v>
      </c>
      <c r="B98" s="12" t="s">
        <v>53</v>
      </c>
      <c r="C98" s="11"/>
      <c r="D98" s="11"/>
    </row>
    <row r="99" spans="1:4" ht="18" customHeight="1">
      <c r="A99" s="11"/>
      <c r="B99" s="48" t="s">
        <v>92</v>
      </c>
      <c r="C99" s="11" t="s">
        <v>67</v>
      </c>
      <c r="D99" s="11" t="s">
        <v>69</v>
      </c>
    </row>
    <row r="100" spans="1:4" ht="18" customHeight="1">
      <c r="A100" s="11"/>
      <c r="B100" s="48"/>
      <c r="C100" s="11"/>
      <c r="D100" s="11"/>
    </row>
    <row r="101" spans="1:4" ht="18" customHeight="1">
      <c r="A101" s="11"/>
      <c r="B101" s="48" t="s">
        <v>252</v>
      </c>
      <c r="C101" s="11" t="s">
        <v>165</v>
      </c>
      <c r="D101" s="11" t="s">
        <v>170</v>
      </c>
    </row>
    <row r="102" spans="1:4" ht="18" customHeight="1">
      <c r="A102" s="11"/>
      <c r="B102" s="48"/>
      <c r="C102" s="11"/>
      <c r="D102" s="11"/>
    </row>
    <row r="103" spans="1:4" ht="18" customHeight="1">
      <c r="A103" s="11"/>
      <c r="B103" s="48" t="s">
        <v>356</v>
      </c>
      <c r="C103" s="11" t="s">
        <v>165</v>
      </c>
      <c r="D103" s="11" t="s">
        <v>166</v>
      </c>
    </row>
    <row r="104" spans="1:4" ht="18" customHeight="1">
      <c r="A104" s="11"/>
      <c r="B104" s="48"/>
      <c r="C104" s="11"/>
      <c r="D104" s="11"/>
    </row>
    <row r="105" spans="1:4" ht="18" customHeight="1">
      <c r="A105" s="11">
        <f>+A98+1</f>
        <v>9</v>
      </c>
      <c r="B105" s="12" t="s">
        <v>54</v>
      </c>
      <c r="C105" s="11"/>
      <c r="D105" s="11"/>
    </row>
    <row r="106" spans="1:4" ht="18" customHeight="1">
      <c r="A106" s="11"/>
      <c r="B106" s="48" t="s">
        <v>102</v>
      </c>
      <c r="C106" s="11" t="s">
        <v>103</v>
      </c>
      <c r="D106" s="11" t="s">
        <v>104</v>
      </c>
    </row>
    <row r="107" spans="1:4" ht="18" customHeight="1">
      <c r="A107" s="11"/>
      <c r="B107" s="48"/>
      <c r="C107" s="11" t="s">
        <v>56</v>
      </c>
      <c r="D107" s="11" t="s">
        <v>105</v>
      </c>
    </row>
    <row r="108" spans="1:4" ht="18" customHeight="1">
      <c r="A108" s="11"/>
      <c r="B108" s="48"/>
      <c r="C108" s="11"/>
      <c r="D108" s="11"/>
    </row>
    <row r="109" spans="1:4" ht="18" customHeight="1">
      <c r="A109" s="11"/>
      <c r="B109" s="48" t="s">
        <v>122</v>
      </c>
      <c r="C109" s="11" t="s">
        <v>75</v>
      </c>
      <c r="D109" s="11" t="s">
        <v>76</v>
      </c>
    </row>
    <row r="110" spans="1:4" ht="18" customHeight="1">
      <c r="A110" s="11"/>
      <c r="B110" s="48"/>
      <c r="C110" s="11" t="s">
        <v>75</v>
      </c>
      <c r="D110" s="11" t="s">
        <v>77</v>
      </c>
    </row>
    <row r="111" spans="1:4" ht="18" customHeight="1">
      <c r="A111" s="11"/>
      <c r="B111" s="48"/>
      <c r="C111" s="11"/>
      <c r="D111" s="11"/>
    </row>
    <row r="112" spans="1:4" ht="18" customHeight="1">
      <c r="A112" s="11"/>
      <c r="B112" s="48" t="s">
        <v>357</v>
      </c>
      <c r="C112" s="11" t="s">
        <v>206</v>
      </c>
      <c r="D112" s="11" t="s">
        <v>213</v>
      </c>
    </row>
    <row r="113" spans="1:4" ht="18" customHeight="1">
      <c r="A113" s="11"/>
      <c r="B113" s="48"/>
      <c r="C113" s="11"/>
      <c r="D113" s="11"/>
    </row>
    <row r="114" spans="1:4" ht="18" customHeight="1">
      <c r="A114" s="11"/>
      <c r="B114" s="48" t="s">
        <v>428</v>
      </c>
      <c r="C114" s="11" t="s">
        <v>206</v>
      </c>
      <c r="D114" s="11" t="s">
        <v>210</v>
      </c>
    </row>
    <row r="115" spans="1:4" ht="18" customHeight="1">
      <c r="A115" s="11"/>
      <c r="B115" s="48"/>
      <c r="C115" s="11" t="s">
        <v>248</v>
      </c>
      <c r="D115" s="11" t="s">
        <v>249</v>
      </c>
    </row>
    <row r="116" spans="1:4" ht="18" customHeight="1">
      <c r="A116" s="11"/>
      <c r="B116" s="48"/>
      <c r="C116" s="11"/>
      <c r="D116" s="11"/>
    </row>
    <row r="117" spans="1:4" ht="18" customHeight="1">
      <c r="A117" s="11">
        <f>+A105+1</f>
        <v>10</v>
      </c>
      <c r="B117" s="12" t="s">
        <v>106</v>
      </c>
      <c r="C117" s="11"/>
      <c r="D117" s="11"/>
    </row>
    <row r="118" spans="1:4" ht="18" customHeight="1">
      <c r="A118" s="11"/>
      <c r="B118" s="48" t="s">
        <v>107</v>
      </c>
      <c r="C118" s="11" t="s">
        <v>75</v>
      </c>
      <c r="D118" s="11" t="s">
        <v>108</v>
      </c>
    </row>
    <row r="119" spans="1:4" ht="18" customHeight="1">
      <c r="A119" s="11"/>
      <c r="B119" s="48"/>
      <c r="C119" s="11"/>
      <c r="D119" s="11"/>
    </row>
    <row r="120" spans="1:4" ht="18" customHeight="1">
      <c r="A120" s="11"/>
      <c r="B120" s="48" t="s">
        <v>355</v>
      </c>
      <c r="C120" s="11" t="s">
        <v>152</v>
      </c>
      <c r="D120" s="11" t="s">
        <v>162</v>
      </c>
    </row>
    <row r="121" spans="1:4" ht="18" customHeight="1">
      <c r="A121" s="11"/>
      <c r="B121" s="48"/>
      <c r="C121" s="11"/>
      <c r="D121" s="11"/>
    </row>
    <row r="122" spans="1:4" ht="18" customHeight="1">
      <c r="A122" s="11">
        <f>+A117+1</f>
        <v>11</v>
      </c>
      <c r="B122" s="12" t="s">
        <v>55</v>
      </c>
      <c r="C122" s="11"/>
      <c r="D122" s="11"/>
    </row>
    <row r="123" spans="1:4" ht="18" customHeight="1">
      <c r="A123" s="11"/>
      <c r="B123" s="48" t="s">
        <v>183</v>
      </c>
      <c r="C123" s="11" t="s">
        <v>135</v>
      </c>
      <c r="D123" s="11" t="s">
        <v>136</v>
      </c>
    </row>
    <row r="124" spans="1:4" ht="18" customHeight="1">
      <c r="A124" s="11"/>
      <c r="B124" s="48"/>
      <c r="C124" s="11"/>
      <c r="D124" s="11"/>
    </row>
    <row r="125" spans="1:4" ht="18" customHeight="1">
      <c r="A125" s="11"/>
      <c r="B125" s="48" t="s">
        <v>219</v>
      </c>
      <c r="C125" s="11" t="s">
        <v>152</v>
      </c>
      <c r="D125" s="11" t="s">
        <v>153</v>
      </c>
    </row>
    <row r="126" spans="1:4" ht="18" customHeight="1">
      <c r="A126" s="11"/>
      <c r="B126" s="48"/>
      <c r="C126" s="11" t="s">
        <v>152</v>
      </c>
      <c r="D126" s="11" t="s">
        <v>154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/>
      <c r="B128" s="48" t="s">
        <v>375</v>
      </c>
      <c r="C128" s="11" t="s">
        <v>223</v>
      </c>
      <c r="D128" s="11" t="s">
        <v>226</v>
      </c>
    </row>
    <row r="129" spans="1:4" ht="18" customHeight="1">
      <c r="A129" s="11"/>
      <c r="B129" s="48"/>
      <c r="C129" s="11" t="s">
        <v>223</v>
      </c>
      <c r="D129" s="11" t="s">
        <v>227</v>
      </c>
    </row>
    <row r="130" spans="1:4" ht="18" customHeight="1">
      <c r="A130" s="11"/>
      <c r="B130" s="48"/>
      <c r="C130" s="11" t="s">
        <v>223</v>
      </c>
      <c r="D130" s="11" t="s">
        <v>228</v>
      </c>
    </row>
    <row r="131" spans="1:4" ht="18" customHeight="1">
      <c r="A131" s="11"/>
      <c r="B131" s="48"/>
      <c r="C131" s="11" t="s">
        <v>223</v>
      </c>
      <c r="D131" s="11" t="s">
        <v>229</v>
      </c>
    </row>
    <row r="132" spans="1:4" ht="18" customHeight="1">
      <c r="A132" s="11"/>
      <c r="B132" s="48"/>
      <c r="C132" s="11" t="s">
        <v>230</v>
      </c>
      <c r="D132" s="11" t="s">
        <v>231</v>
      </c>
    </row>
    <row r="133" spans="1:4" ht="18" customHeight="1">
      <c r="A133" s="11"/>
      <c r="B133" s="48"/>
      <c r="C133" s="11" t="s">
        <v>258</v>
      </c>
      <c r="D133" s="11" t="s">
        <v>259</v>
      </c>
    </row>
    <row r="134" spans="1:4" ht="18" customHeight="1">
      <c r="A134" s="11"/>
      <c r="B134" s="48"/>
      <c r="C134" s="11" t="s">
        <v>258</v>
      </c>
      <c r="D134" s="11" t="s">
        <v>260</v>
      </c>
    </row>
    <row r="135" spans="1:4" ht="18" customHeight="1">
      <c r="A135" s="11"/>
      <c r="B135" s="48"/>
      <c r="C135" s="11" t="s">
        <v>258</v>
      </c>
      <c r="D135" s="11" t="s">
        <v>261</v>
      </c>
    </row>
    <row r="136" spans="1:4" ht="18" customHeight="1">
      <c r="A136" s="11"/>
      <c r="B136" s="48"/>
      <c r="C136" s="11"/>
      <c r="D136" s="11"/>
    </row>
    <row r="137" spans="1:4" ht="18" customHeight="1">
      <c r="A137" s="11"/>
      <c r="B137" s="48" t="s">
        <v>433</v>
      </c>
      <c r="C137" s="11" t="s">
        <v>274</v>
      </c>
      <c r="D137" s="11" t="s">
        <v>275</v>
      </c>
    </row>
    <row r="138" spans="1:4" ht="18" customHeight="1">
      <c r="A138" s="11"/>
      <c r="B138" s="48"/>
      <c r="C138" s="11" t="s">
        <v>302</v>
      </c>
      <c r="D138" s="11" t="s">
        <v>303</v>
      </c>
    </row>
    <row r="139" spans="1:4" ht="18" customHeight="1">
      <c r="A139" s="11"/>
      <c r="B139" s="48"/>
      <c r="C139" s="11" t="s">
        <v>302</v>
      </c>
      <c r="D139" s="11" t="s">
        <v>304</v>
      </c>
    </row>
    <row r="140" spans="1:4" ht="18" customHeight="1">
      <c r="A140" s="11"/>
      <c r="B140" s="48"/>
      <c r="C140" s="11" t="s">
        <v>302</v>
      </c>
      <c r="D140" s="11" t="s">
        <v>305</v>
      </c>
    </row>
    <row r="141" spans="1:4" ht="18" customHeight="1">
      <c r="A141" s="11"/>
      <c r="B141" s="48"/>
      <c r="C141" s="11" t="s">
        <v>302</v>
      </c>
      <c r="D141" s="11" t="s">
        <v>307</v>
      </c>
    </row>
    <row r="142" spans="1:4" ht="18" customHeight="1">
      <c r="A142" s="11"/>
      <c r="B142" s="48"/>
      <c r="C142" s="11" t="s">
        <v>327</v>
      </c>
      <c r="D142" s="11" t="s">
        <v>328</v>
      </c>
    </row>
    <row r="143" spans="1:4" ht="18" customHeight="1">
      <c r="A143" s="11"/>
      <c r="B143" s="48"/>
      <c r="C143" s="11"/>
      <c r="D143" s="11"/>
    </row>
    <row r="144" spans="1:4" ht="18" customHeight="1">
      <c r="A144" s="11"/>
      <c r="B144" s="48" t="s">
        <v>438</v>
      </c>
      <c r="C144" s="11" t="s">
        <v>369</v>
      </c>
      <c r="D144" s="11" t="s">
        <v>370</v>
      </c>
    </row>
    <row r="145" spans="1:4" ht="18" customHeight="1">
      <c r="A145" s="11"/>
      <c r="B145" s="48"/>
      <c r="C145" s="11"/>
      <c r="D145" s="11"/>
    </row>
    <row r="146" spans="1:4" ht="18" customHeight="1">
      <c r="A146" s="11">
        <f>+A122+1</f>
        <v>12</v>
      </c>
      <c r="B146" s="12" t="s">
        <v>98</v>
      </c>
      <c r="C146" s="11"/>
      <c r="D146" s="11"/>
    </row>
    <row r="147" spans="1:4" ht="18" customHeight="1">
      <c r="A147" s="11"/>
      <c r="B147" s="48" t="s">
        <v>123</v>
      </c>
      <c r="C147" s="11" t="s">
        <v>99</v>
      </c>
      <c r="D147" s="11" t="s">
        <v>101</v>
      </c>
    </row>
    <row r="148" spans="1:4" ht="18" customHeight="1">
      <c r="A148" s="11"/>
      <c r="B148" s="48"/>
      <c r="C148" s="11"/>
      <c r="D148" s="11"/>
    </row>
    <row r="149" spans="1:4" ht="18" customHeight="1">
      <c r="A149" s="11"/>
      <c r="B149" s="48" t="s">
        <v>273</v>
      </c>
      <c r="C149" s="11" t="s">
        <v>232</v>
      </c>
      <c r="D149" s="11" t="s">
        <v>233</v>
      </c>
    </row>
    <row r="150" spans="1:4" ht="18" customHeight="1">
      <c r="A150" s="11"/>
      <c r="B150" s="48"/>
      <c r="C150" s="11"/>
      <c r="D150" s="11"/>
    </row>
    <row r="151" spans="1:4" ht="18" customHeight="1">
      <c r="A151" s="11"/>
      <c r="B151" s="48" t="s">
        <v>436</v>
      </c>
      <c r="C151" s="11" t="s">
        <v>359</v>
      </c>
      <c r="D151" s="11" t="s">
        <v>364</v>
      </c>
    </row>
    <row r="152" spans="1:4" ht="18" customHeight="1">
      <c r="A152" s="11"/>
      <c r="B152" s="48"/>
      <c r="C152" s="11"/>
      <c r="D152" s="11"/>
    </row>
    <row r="153" spans="1:4" ht="18" customHeight="1">
      <c r="A153" s="11">
        <f>+A146+1</f>
        <v>13</v>
      </c>
      <c r="B153" s="12" t="s">
        <v>141</v>
      </c>
      <c r="C153" s="11"/>
      <c r="D153" s="11"/>
    </row>
    <row r="154" spans="1:4" ht="18" customHeight="1">
      <c r="A154" s="11"/>
      <c r="B154" s="48" t="s">
        <v>142</v>
      </c>
      <c r="C154" s="11" t="s">
        <v>86</v>
      </c>
      <c r="D154" s="11" t="s">
        <v>87</v>
      </c>
    </row>
    <row r="155" spans="1:4" ht="18" customHeight="1">
      <c r="A155" s="11"/>
      <c r="B155" s="48"/>
      <c r="C155" s="11" t="s">
        <v>86</v>
      </c>
      <c r="D155" s="11" t="s">
        <v>88</v>
      </c>
    </row>
    <row r="156" spans="1:4" ht="18" customHeight="1">
      <c r="A156" s="11"/>
      <c r="B156" s="48"/>
      <c r="C156" s="11" t="s">
        <v>86</v>
      </c>
      <c r="D156" s="11" t="s">
        <v>89</v>
      </c>
    </row>
    <row r="157" spans="1:4" ht="18" customHeight="1">
      <c r="A157" s="11"/>
      <c r="B157" s="48"/>
      <c r="C157" s="11"/>
      <c r="D157" s="11"/>
    </row>
    <row r="158" spans="1:4" ht="18" customHeight="1">
      <c r="A158" s="11"/>
      <c r="B158" s="48" t="s">
        <v>156</v>
      </c>
      <c r="C158" s="11" t="s">
        <v>114</v>
      </c>
      <c r="D158" s="11" t="s">
        <v>115</v>
      </c>
    </row>
    <row r="159" spans="1:4" ht="18" customHeight="1">
      <c r="A159" s="11"/>
      <c r="B159" s="48"/>
      <c r="C159" s="11" t="s">
        <v>114</v>
      </c>
      <c r="D159" s="11" t="s">
        <v>116</v>
      </c>
    </row>
    <row r="160" spans="1:4" ht="18" customHeight="1">
      <c r="A160" s="11"/>
      <c r="B160" s="48"/>
      <c r="C160" s="11" t="s">
        <v>114</v>
      </c>
      <c r="D160" s="11" t="s">
        <v>117</v>
      </c>
    </row>
    <row r="161" spans="1:4" ht="18" customHeight="1">
      <c r="A161" s="11"/>
      <c r="B161" s="48"/>
      <c r="C161" s="11" t="s">
        <v>124</v>
      </c>
      <c r="D161" s="11" t="s">
        <v>127</v>
      </c>
    </row>
    <row r="162" spans="1:4" ht="18" customHeight="1">
      <c r="A162" s="11"/>
      <c r="B162" s="48"/>
      <c r="C162" s="11"/>
      <c r="D162" s="11"/>
    </row>
    <row r="163" spans="1:4" ht="18" customHeight="1">
      <c r="A163" s="11"/>
      <c r="B163" s="48" t="s">
        <v>242</v>
      </c>
      <c r="C163" s="11" t="s">
        <v>144</v>
      </c>
      <c r="D163" s="11" t="s">
        <v>145</v>
      </c>
    </row>
    <row r="164" spans="1:4" ht="18" customHeight="1">
      <c r="A164" s="11"/>
      <c r="B164" s="48"/>
      <c r="C164" s="11" t="s">
        <v>144</v>
      </c>
      <c r="D164" s="11" t="s">
        <v>146</v>
      </c>
    </row>
    <row r="165" spans="1:4" ht="18" customHeight="1">
      <c r="A165" s="11"/>
      <c r="B165" s="48"/>
      <c r="C165" s="11" t="s">
        <v>144</v>
      </c>
      <c r="D165" s="11" t="s">
        <v>147</v>
      </c>
    </row>
    <row r="166" spans="1:4" ht="18" customHeight="1">
      <c r="A166" s="11"/>
      <c r="B166" s="48"/>
      <c r="C166" s="11"/>
      <c r="D166" s="11"/>
    </row>
    <row r="167" spans="1:4" ht="18" customHeight="1">
      <c r="A167" s="11"/>
      <c r="B167" s="48" t="s">
        <v>354</v>
      </c>
      <c r="C167" s="11" t="s">
        <v>152</v>
      </c>
      <c r="D167" s="11" t="s">
        <v>155</v>
      </c>
    </row>
    <row r="168" spans="1:4" ht="18" customHeight="1">
      <c r="A168" s="11"/>
      <c r="B168" s="48"/>
      <c r="C168" s="11" t="s">
        <v>186</v>
      </c>
      <c r="D168" s="11" t="s">
        <v>187</v>
      </c>
    </row>
    <row r="169" spans="1:4" ht="18" customHeight="1">
      <c r="A169" s="11"/>
      <c r="B169" s="48"/>
      <c r="C169" s="11" t="s">
        <v>186</v>
      </c>
      <c r="D169" s="11" t="s">
        <v>188</v>
      </c>
    </row>
    <row r="170" spans="1:4" ht="18" customHeight="1">
      <c r="A170" s="11"/>
      <c r="B170" s="48"/>
      <c r="C170" s="11" t="s">
        <v>186</v>
      </c>
      <c r="D170" s="11" t="s">
        <v>189</v>
      </c>
    </row>
    <row r="171" spans="1:4" ht="18" customHeight="1">
      <c r="A171" s="11"/>
      <c r="B171" s="48"/>
      <c r="C171" s="11"/>
      <c r="D171" s="11"/>
    </row>
    <row r="172" spans="1:4" ht="18" customHeight="1">
      <c r="A172" s="11"/>
      <c r="B172" s="48" t="s">
        <v>354</v>
      </c>
      <c r="C172" s="11" t="s">
        <v>206</v>
      </c>
      <c r="D172" s="11" t="s">
        <v>207</v>
      </c>
    </row>
    <row r="173" spans="1:4" ht="18" customHeight="1">
      <c r="A173" s="11"/>
      <c r="B173" s="48"/>
      <c r="C173" s="11"/>
      <c r="D173" s="11"/>
    </row>
    <row r="174" spans="1:4" ht="18" customHeight="1">
      <c r="A174" s="11">
        <f>+A153+1</f>
        <v>14</v>
      </c>
      <c r="B174" s="12" t="s">
        <v>30</v>
      </c>
      <c r="C174" s="11"/>
      <c r="D174" s="11"/>
    </row>
    <row r="175" spans="1:4" ht="18" customHeight="1">
      <c r="A175" s="11"/>
      <c r="B175" s="48" t="s">
        <v>179</v>
      </c>
      <c r="C175" s="11" t="s">
        <v>118</v>
      </c>
      <c r="D175" s="11" t="s">
        <v>119</v>
      </c>
    </row>
    <row r="176" spans="1:4" ht="18" customHeight="1">
      <c r="A176" s="11"/>
      <c r="B176" s="48"/>
      <c r="C176" s="11"/>
      <c r="D176" s="11"/>
    </row>
    <row r="177" spans="1:4" ht="18" customHeight="1">
      <c r="A177" s="11"/>
      <c r="B177" s="48" t="s">
        <v>198</v>
      </c>
      <c r="C177" s="11" t="s">
        <v>130</v>
      </c>
      <c r="D177" s="11" t="s">
        <v>132</v>
      </c>
    </row>
    <row r="178" spans="1:4" ht="18" customHeight="1">
      <c r="A178" s="11"/>
      <c r="B178" s="48"/>
      <c r="C178" s="11"/>
      <c r="D178" s="11"/>
    </row>
    <row r="179" spans="1:4" ht="18" customHeight="1">
      <c r="A179" s="11">
        <f>+A174+1</f>
        <v>15</v>
      </c>
      <c r="B179" s="12" t="s">
        <v>138</v>
      </c>
      <c r="C179" s="11"/>
      <c r="D179" s="11"/>
    </row>
    <row r="180" spans="1:4" ht="18" customHeight="1">
      <c r="A180" s="11"/>
      <c r="B180" s="48" t="s">
        <v>183</v>
      </c>
      <c r="C180" s="11" t="s">
        <v>184</v>
      </c>
      <c r="D180" s="11" t="s">
        <v>137</v>
      </c>
    </row>
    <row r="181" spans="1:4" ht="18" customHeight="1">
      <c r="A181" s="11"/>
      <c r="B181" s="48"/>
      <c r="C181" s="11" t="s">
        <v>184</v>
      </c>
      <c r="D181" s="11" t="s">
        <v>139</v>
      </c>
    </row>
    <row r="182" spans="1:4" ht="18" customHeight="1">
      <c r="A182" s="11"/>
      <c r="B182" s="48"/>
      <c r="C182" s="11"/>
      <c r="D182" s="11"/>
    </row>
    <row r="183" spans="1:4" ht="18" customHeight="1">
      <c r="A183" s="11"/>
      <c r="B183" s="48" t="s">
        <v>434</v>
      </c>
      <c r="C183" s="11" t="s">
        <v>380</v>
      </c>
      <c r="D183" s="11" t="s">
        <v>381</v>
      </c>
    </row>
    <row r="184" spans="1:4" ht="18" customHeight="1">
      <c r="A184" s="11"/>
      <c r="B184" s="48"/>
      <c r="C184" s="11" t="s">
        <v>380</v>
      </c>
      <c r="D184" s="11" t="s">
        <v>383</v>
      </c>
    </row>
    <row r="185" spans="1:4" ht="18" customHeight="1">
      <c r="A185" s="11"/>
      <c r="B185" s="48"/>
      <c r="C185" s="11"/>
      <c r="D185" s="11"/>
    </row>
    <row r="186" spans="1:4" ht="18" customHeight="1">
      <c r="A186" s="11">
        <f>+A179+1</f>
        <v>16</v>
      </c>
      <c r="B186" s="12" t="s">
        <v>44</v>
      </c>
      <c r="C186" s="11" t="s">
        <v>250</v>
      </c>
      <c r="D186" s="11" t="s">
        <v>251</v>
      </c>
    </row>
    <row r="187" spans="1:4" ht="18" customHeight="1">
      <c r="A187" s="11"/>
      <c r="B187" s="48" t="s">
        <v>431</v>
      </c>
      <c r="C187" s="11" t="s">
        <v>256</v>
      </c>
      <c r="D187" s="11" t="s">
        <v>257</v>
      </c>
    </row>
    <row r="188" spans="1:4" ht="18" customHeight="1">
      <c r="A188" s="11"/>
      <c r="B188" s="12"/>
      <c r="C188" s="11"/>
      <c r="D188" s="11"/>
    </row>
    <row r="189" spans="1:4" ht="18" customHeight="1">
      <c r="A189" s="11">
        <f>+A186+1</f>
        <v>17</v>
      </c>
      <c r="B189" s="12" t="s">
        <v>131</v>
      </c>
      <c r="C189" s="11"/>
      <c r="D189" s="11"/>
    </row>
    <row r="190" spans="1:4" ht="18" customHeight="1">
      <c r="A190" s="11"/>
      <c r="B190" s="12" t="s">
        <v>272</v>
      </c>
      <c r="C190" s="11" t="s">
        <v>221</v>
      </c>
      <c r="D190" s="11" t="s">
        <v>222</v>
      </c>
    </row>
    <row r="191" spans="1:4" ht="18" customHeight="1">
      <c r="A191" s="11"/>
      <c r="B191" s="12"/>
      <c r="C191" s="11"/>
      <c r="D191" s="11"/>
    </row>
    <row r="192" spans="1:4" ht="18" customHeight="1">
      <c r="A192" s="11"/>
      <c r="B192" s="12" t="s">
        <v>435</v>
      </c>
      <c r="C192" s="11" t="s">
        <v>325</v>
      </c>
      <c r="D192" s="11" t="s">
        <v>326</v>
      </c>
    </row>
    <row r="193" spans="1:4" ht="18" customHeight="1">
      <c r="A193" s="11"/>
      <c r="B193" s="12"/>
      <c r="C193" s="11"/>
      <c r="D193" s="11"/>
    </row>
    <row r="194" spans="1:4" ht="18" customHeight="1">
      <c r="A194" s="11">
        <f>+A189+1</f>
        <v>18</v>
      </c>
      <c r="B194" s="12" t="s">
        <v>191</v>
      </c>
      <c r="C194" s="11"/>
      <c r="D194" s="11"/>
    </row>
    <row r="195" spans="1:4" ht="18" customHeight="1">
      <c r="A195" s="11"/>
      <c r="B195" s="48" t="s">
        <v>254</v>
      </c>
      <c r="C195" s="11" t="s">
        <v>255</v>
      </c>
      <c r="D195" s="11" t="s">
        <v>190</v>
      </c>
    </row>
    <row r="196" spans="1:4" ht="18" customHeight="1">
      <c r="A196" s="11"/>
      <c r="B196" s="12"/>
      <c r="C196" s="11" t="s">
        <v>255</v>
      </c>
      <c r="D196" s="11" t="s">
        <v>192</v>
      </c>
    </row>
    <row r="197" spans="1:4" ht="18" customHeight="1">
      <c r="A197" s="11"/>
      <c r="B197" s="12"/>
      <c r="C197" s="11"/>
      <c r="D197" s="11"/>
    </row>
    <row r="198" spans="1:4" ht="18" customHeight="1">
      <c r="A198" s="11">
        <f>+A194+1</f>
        <v>19</v>
      </c>
      <c r="B198" s="12" t="s">
        <v>25</v>
      </c>
      <c r="C198" s="11"/>
      <c r="D198" s="11"/>
    </row>
    <row r="199" spans="1:4" ht="18" customHeight="1">
      <c r="A199" s="11"/>
      <c r="B199" s="48" t="s">
        <v>270</v>
      </c>
      <c r="C199" s="11" t="s">
        <v>202</v>
      </c>
      <c r="D199" s="11" t="s">
        <v>168</v>
      </c>
    </row>
    <row r="200" spans="1:4" ht="18" customHeight="1">
      <c r="A200" s="11"/>
      <c r="B200" s="12"/>
      <c r="C200" s="11" t="s">
        <v>202</v>
      </c>
      <c r="D200" s="11" t="s">
        <v>169</v>
      </c>
    </row>
    <row r="201" spans="1:4" ht="18" customHeight="1">
      <c r="A201" s="11"/>
      <c r="B201" s="12"/>
      <c r="C201" s="11"/>
      <c r="D201" s="11"/>
    </row>
    <row r="202" spans="1:4" ht="18" customHeight="1">
      <c r="A202" s="11"/>
      <c r="B202" s="48" t="s">
        <v>429</v>
      </c>
      <c r="C202" s="11" t="s">
        <v>223</v>
      </c>
      <c r="D202" s="11" t="s">
        <v>224</v>
      </c>
    </row>
    <row r="203" spans="1:4" ht="18" customHeight="1">
      <c r="A203" s="11"/>
      <c r="B203" s="12"/>
      <c r="C203" s="11" t="s">
        <v>223</v>
      </c>
      <c r="D203" s="11" t="s">
        <v>225</v>
      </c>
    </row>
    <row r="204" spans="1:4" ht="18" customHeight="1">
      <c r="A204" s="11"/>
      <c r="B204" s="12"/>
      <c r="C204" s="11"/>
      <c r="D204" s="11"/>
    </row>
    <row r="205" spans="1:4" ht="18" customHeight="1">
      <c r="A205" s="11">
        <f>+A198+1</f>
        <v>20</v>
      </c>
      <c r="B205" s="12" t="s">
        <v>351</v>
      </c>
      <c r="C205" s="11"/>
      <c r="D205" s="11"/>
    </row>
    <row r="206" spans="1:4" ht="18" customHeight="1">
      <c r="A206" s="11"/>
      <c r="B206" s="12" t="s">
        <v>352</v>
      </c>
      <c r="C206" s="11" t="s">
        <v>157</v>
      </c>
      <c r="D206" s="11" t="s">
        <v>353</v>
      </c>
    </row>
    <row r="207" spans="1:4" ht="18" customHeight="1">
      <c r="A207" s="11"/>
      <c r="B207" s="12"/>
      <c r="C207" s="11"/>
      <c r="D207" s="11"/>
    </row>
    <row r="208" spans="1:4" ht="18" customHeight="1">
      <c r="A208" s="11">
        <f>+A205+1</f>
        <v>21</v>
      </c>
      <c r="B208" s="12" t="s">
        <v>264</v>
      </c>
      <c r="C208" s="11"/>
      <c r="D208" s="11"/>
    </row>
    <row r="209" spans="1:4" ht="18" customHeight="1">
      <c r="A209" s="11"/>
      <c r="B209" s="12" t="s">
        <v>428</v>
      </c>
      <c r="C209" s="11" t="s">
        <v>258</v>
      </c>
      <c r="D209" s="11" t="s">
        <v>263</v>
      </c>
    </row>
    <row r="210" spans="1:4" ht="18" customHeight="1">
      <c r="A210" s="11"/>
      <c r="B210" s="12"/>
      <c r="C210" s="11"/>
      <c r="D210" s="11"/>
    </row>
    <row r="211" spans="1:4" ht="18" customHeight="1">
      <c r="A211" s="11">
        <f>+A208+1</f>
        <v>22</v>
      </c>
      <c r="B211" s="12" t="s">
        <v>367</v>
      </c>
      <c r="C211" s="11"/>
      <c r="D211" s="11"/>
    </row>
    <row r="212" spans="1:4" ht="18" customHeight="1">
      <c r="A212" s="11"/>
      <c r="B212" s="12" t="s">
        <v>437</v>
      </c>
      <c r="C212" s="11" t="s">
        <v>359</v>
      </c>
      <c r="D212" s="11" t="s">
        <v>366</v>
      </c>
    </row>
    <row r="213" spans="1:4" ht="18" customHeight="1">
      <c r="A213" s="67"/>
      <c r="B213" s="68"/>
      <c r="C213" s="67"/>
      <c r="D213" s="67"/>
    </row>
    <row r="214" spans="1:4" ht="18" customHeight="1">
      <c r="A214" s="13"/>
      <c r="B214" s="13"/>
      <c r="C214" s="13"/>
      <c r="D214" s="13"/>
    </row>
    <row r="215" spans="1:4" ht="18" customHeight="1">
      <c r="A215" s="1"/>
      <c r="B215" s="1"/>
      <c r="C215" s="1"/>
      <c r="D215" s="1"/>
    </row>
    <row r="216" spans="1:4" ht="18" customHeight="1">
      <c r="A216" s="1"/>
      <c r="B216" s="1"/>
      <c r="C216" s="1"/>
      <c r="D216" s="1"/>
    </row>
    <row r="217" spans="1:4" ht="18" customHeight="1">
      <c r="A217" s="1"/>
      <c r="B217" s="1"/>
      <c r="C217" s="1"/>
      <c r="D217" s="1"/>
    </row>
    <row r="218" spans="1:4" ht="18" customHeight="1">
      <c r="A218" s="1"/>
      <c r="B218" s="1"/>
      <c r="C218" s="1"/>
      <c r="D218" s="1"/>
    </row>
    <row r="219" spans="1:4" ht="18" customHeight="1">
      <c r="A219" s="1"/>
      <c r="B219" s="1"/>
      <c r="C219" s="1"/>
      <c r="D219" s="1"/>
    </row>
    <row r="220" spans="1:4" ht="18" customHeight="1">
      <c r="A220" s="1"/>
      <c r="B220" s="1"/>
      <c r="C220" s="1"/>
      <c r="D220" s="1"/>
    </row>
    <row r="221" spans="1:4" ht="18" customHeight="1">
      <c r="A221" s="1"/>
      <c r="B221" s="1"/>
      <c r="C221" s="1"/>
      <c r="D221" s="1"/>
    </row>
    <row r="222" spans="1:4" ht="18" customHeight="1">
      <c r="A222" s="1"/>
      <c r="B222" s="1"/>
      <c r="C222" s="1"/>
      <c r="D222" s="1"/>
    </row>
    <row r="223" spans="1:4" ht="18" customHeight="1">
      <c r="A223" s="1"/>
      <c r="B223" s="1"/>
      <c r="C223" s="1"/>
      <c r="D223" s="1"/>
    </row>
    <row r="224" spans="1:4" ht="18" customHeight="1">
      <c r="A224" s="1"/>
      <c r="B224" s="1"/>
      <c r="C224" s="1"/>
      <c r="D224" s="1"/>
    </row>
    <row r="225" spans="1:4" ht="18" customHeight="1">
      <c r="A225" s="1"/>
      <c r="B225" s="1"/>
      <c r="C225" s="1"/>
      <c r="D225" s="1"/>
    </row>
    <row r="226" spans="1:4" ht="18" customHeight="1">
      <c r="A226" s="1"/>
      <c r="B226" s="1"/>
      <c r="C226" s="1"/>
      <c r="D226" s="1"/>
    </row>
    <row r="227" spans="1:4" ht="18" customHeight="1">
      <c r="A227" s="1"/>
      <c r="B227" s="1"/>
      <c r="C227" s="1"/>
      <c r="D227" s="1"/>
    </row>
    <row r="228" spans="1:4" ht="18" customHeight="1">
      <c r="A228" s="1"/>
      <c r="B228" s="1"/>
      <c r="C228" s="1"/>
      <c r="D228" s="1"/>
    </row>
    <row r="229" spans="1:4" ht="18" customHeight="1">
      <c r="A229" s="1"/>
      <c r="B229" s="1"/>
      <c r="C229" s="1"/>
      <c r="D229" s="1"/>
    </row>
    <row r="230" spans="1:4" ht="18" customHeight="1">
      <c r="A230" s="1"/>
      <c r="B230" s="1"/>
      <c r="C230" s="1"/>
      <c r="D230" s="1"/>
    </row>
    <row r="231" spans="1:4" ht="18" customHeight="1">
      <c r="A231" s="1"/>
      <c r="B231" s="1"/>
      <c r="C231" s="1"/>
      <c r="D231" s="1"/>
    </row>
    <row r="232" spans="1:4" ht="18" customHeight="1">
      <c r="A232" s="1"/>
      <c r="B232" s="1"/>
      <c r="C232" s="1"/>
      <c r="D232" s="1"/>
    </row>
    <row r="233" spans="1:4" ht="18" customHeight="1">
      <c r="A233" s="1"/>
      <c r="B233" s="1"/>
      <c r="C233" s="1"/>
      <c r="D233" s="1"/>
    </row>
    <row r="234" spans="1:4" ht="18" customHeight="1">
      <c r="A234" s="1"/>
      <c r="B234" s="1"/>
      <c r="C234" s="1"/>
      <c r="D234" s="1"/>
    </row>
    <row r="235" spans="1:4" ht="18" customHeight="1">
      <c r="A235" s="1"/>
      <c r="B235" s="1"/>
      <c r="C235" s="1"/>
      <c r="D235" s="1"/>
    </row>
    <row r="236" spans="1:4" ht="18" customHeight="1">
      <c r="A236" s="1"/>
      <c r="B236" s="1"/>
      <c r="C236" s="1"/>
      <c r="D236" s="1"/>
    </row>
    <row r="237" spans="1:4" ht="18" customHeight="1">
      <c r="A237" s="1"/>
      <c r="B237" s="1"/>
      <c r="C237" s="1"/>
      <c r="D237" s="1"/>
    </row>
    <row r="238" spans="1:4" ht="18" customHeight="1">
      <c r="A238" s="1"/>
      <c r="B238" s="1"/>
      <c r="C238" s="1"/>
      <c r="D238" s="1"/>
    </row>
    <row r="239" spans="1:4" ht="18" customHeight="1">
      <c r="A239" s="1"/>
      <c r="B239" s="1"/>
      <c r="C239" s="1"/>
      <c r="D239" s="1"/>
    </row>
    <row r="240" spans="1:4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3" ht="18" customHeight="1">
      <c r="A321" s="1"/>
      <c r="B321" s="1"/>
      <c r="C321" s="1"/>
    </row>
    <row r="322" spans="1:3" ht="18" customHeight="1">
      <c r="A322" s="1"/>
      <c r="B322" s="1"/>
      <c r="C322" s="1"/>
    </row>
    <row r="323" spans="1:3" ht="18" customHeight="1">
      <c r="A323" s="1"/>
      <c r="B323" s="1"/>
      <c r="C323" s="1"/>
    </row>
    <row r="324" spans="1:3" ht="18" customHeight="1">
      <c r="A324" s="1"/>
      <c r="B324" s="1"/>
      <c r="C324" s="1"/>
    </row>
    <row r="325" spans="1:3" ht="18" customHeight="1">
      <c r="A325" s="1"/>
      <c r="B325" s="1"/>
      <c r="C325" s="1"/>
    </row>
    <row r="326" spans="1:3" ht="18" customHeight="1">
      <c r="A326" s="1"/>
      <c r="B326" s="1"/>
      <c r="C326" s="1"/>
    </row>
    <row r="327" spans="1:3" ht="18" customHeight="1">
      <c r="A327" s="1"/>
      <c r="B327" s="1"/>
      <c r="C327" s="1"/>
    </row>
    <row r="328" spans="1:3" ht="18" customHeight="1">
      <c r="A328" s="1"/>
      <c r="B328" s="1"/>
      <c r="C328" s="1"/>
    </row>
    <row r="329" spans="1:3" ht="18" customHeight="1">
      <c r="A329" s="1"/>
      <c r="B329" s="1"/>
      <c r="C329" s="1"/>
    </row>
    <row r="330" spans="1:3" ht="18" customHeight="1">
      <c r="A330" s="1"/>
      <c r="B330" s="1"/>
      <c r="C330" s="1"/>
    </row>
    <row r="331" spans="1:3" ht="18" customHeight="1">
      <c r="A331" s="1"/>
      <c r="B331" s="1"/>
      <c r="C331" s="1"/>
    </row>
    <row r="332" spans="1:3" ht="18" customHeight="1">
      <c r="A332" s="1"/>
      <c r="B332" s="1"/>
      <c r="C332" s="1"/>
    </row>
    <row r="333" spans="1:3" ht="18" customHeight="1">
      <c r="A333" s="1"/>
      <c r="B333" s="1"/>
      <c r="C333" s="1"/>
    </row>
    <row r="334" spans="1:3" ht="18" customHeight="1">
      <c r="A334" s="1"/>
      <c r="B334" s="1"/>
      <c r="C334" s="1"/>
    </row>
    <row r="335" spans="1:3" ht="18" customHeight="1">
      <c r="A335" s="1"/>
      <c r="B335" s="1"/>
      <c r="C335" s="1"/>
    </row>
    <row r="336" spans="1:3" ht="18" customHeight="1">
      <c r="A336" s="1"/>
      <c r="B336" s="1"/>
      <c r="C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</sheetData>
  <mergeCells count="1">
    <mergeCell ref="C6:D6"/>
  </mergeCells>
  <pageMargins left="0.19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30"/>
  <sheetViews>
    <sheetView tabSelected="1" topLeftCell="A34" workbookViewId="0">
      <selection activeCell="B40" sqref="B40"/>
    </sheetView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>
      <c r="A1" s="40" t="s">
        <v>421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>
      <c r="A3" s="26"/>
      <c r="B3" s="3" t="s">
        <v>43</v>
      </c>
      <c r="C3" s="14"/>
      <c r="D3" s="1"/>
      <c r="E3" s="1"/>
      <c r="F3" s="1"/>
      <c r="G3" s="1"/>
      <c r="H3" s="1"/>
      <c r="I3" s="1"/>
      <c r="J3" s="1"/>
    </row>
    <row r="4" spans="1:10" ht="18" hidden="1">
      <c r="A4" s="26"/>
      <c r="B4" s="34" t="s">
        <v>241</v>
      </c>
      <c r="C4" s="14"/>
      <c r="D4" s="1"/>
      <c r="E4" s="1"/>
      <c r="F4" s="1"/>
      <c r="G4" s="1"/>
      <c r="H4" s="1"/>
      <c r="I4" s="1"/>
      <c r="J4" s="1"/>
    </row>
    <row r="5" spans="1:10" ht="19.5" hidden="1">
      <c r="A5" s="26"/>
      <c r="B5" s="34" t="s">
        <v>299</v>
      </c>
      <c r="C5" s="42"/>
      <c r="D5" s="1"/>
      <c r="E5" s="1"/>
      <c r="F5" s="1"/>
      <c r="G5" s="1"/>
      <c r="H5" s="1"/>
      <c r="I5" s="1"/>
      <c r="J5" s="1"/>
    </row>
    <row r="6" spans="1:10" ht="20.25" hidden="1">
      <c r="A6" s="1"/>
      <c r="B6" s="43" t="s">
        <v>23</v>
      </c>
      <c r="C6" s="69">
        <f>SUM(C4:C5)</f>
        <v>0</v>
      </c>
      <c r="D6" s="1"/>
      <c r="E6" s="1"/>
      <c r="F6" s="1"/>
      <c r="G6" s="1"/>
      <c r="H6" s="1"/>
      <c r="I6" s="1"/>
      <c r="J6" s="1"/>
    </row>
    <row r="7" spans="1:10" ht="16.5" hidden="1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423</v>
      </c>
      <c r="C8" s="36">
        <f>64746000+56898000</f>
        <v>121644000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422</v>
      </c>
      <c r="C9" s="36">
        <f>12099000+12099000</f>
        <v>24198000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424</v>
      </c>
      <c r="C10" s="36">
        <f>12753000+12937275</f>
        <v>25690275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268</v>
      </c>
      <c r="C11" s="36">
        <v>9168600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267</v>
      </c>
      <c r="C12" s="36">
        <v>141458400</v>
      </c>
      <c r="D12" s="1"/>
      <c r="E12" s="1"/>
      <c r="F12" s="1"/>
      <c r="G12" s="1"/>
      <c r="H12" s="1"/>
      <c r="I12" s="1"/>
      <c r="J12" s="1"/>
    </row>
    <row r="13" spans="1:10" ht="16.5">
      <c r="A13" s="1"/>
      <c r="B13" s="34" t="s">
        <v>266</v>
      </c>
      <c r="C13" s="36">
        <f>27505800+4000000</f>
        <v>31505800</v>
      </c>
      <c r="D13" s="1"/>
      <c r="E13" s="1"/>
      <c r="F13" s="1"/>
      <c r="G13" s="1"/>
      <c r="H13" s="1"/>
      <c r="I13" s="1"/>
      <c r="J13" s="1"/>
    </row>
    <row r="14" spans="1:10" ht="16.5">
      <c r="A14" s="1"/>
      <c r="B14" s="34" t="s">
        <v>330</v>
      </c>
      <c r="C14" s="36">
        <v>12937275</v>
      </c>
      <c r="D14" s="1"/>
      <c r="E14" s="1"/>
      <c r="F14" s="1"/>
      <c r="G14" s="1"/>
      <c r="H14" s="1"/>
      <c r="I14" s="1"/>
      <c r="J14" s="1"/>
    </row>
    <row r="15" spans="1:10" ht="16.5">
      <c r="A15" s="1"/>
      <c r="B15" s="34" t="s">
        <v>425</v>
      </c>
      <c r="C15" s="36">
        <f>27468000*4+31392000+27468000</f>
        <v>168732000</v>
      </c>
      <c r="D15" s="1"/>
      <c r="E15" s="1"/>
      <c r="F15" s="1"/>
      <c r="G15" s="1"/>
      <c r="H15" s="1"/>
      <c r="I15" s="1"/>
      <c r="J15" s="1"/>
    </row>
    <row r="16" spans="1:10" ht="16.5">
      <c r="A16" s="1"/>
      <c r="B16" s="34" t="s">
        <v>374</v>
      </c>
      <c r="C16" s="36">
        <v>27468000</v>
      </c>
      <c r="D16" s="1"/>
      <c r="E16" s="1"/>
      <c r="F16" s="1"/>
      <c r="G16" s="1"/>
      <c r="H16" s="1"/>
      <c r="I16" s="1"/>
      <c r="J16" s="1"/>
    </row>
    <row r="17" spans="1:10" ht="16.5">
      <c r="A17" s="1"/>
      <c r="B17" s="34" t="s">
        <v>372</v>
      </c>
      <c r="C17" s="36">
        <v>13269000</v>
      </c>
      <c r="D17" s="1"/>
      <c r="E17" s="1"/>
      <c r="F17" s="1"/>
      <c r="G17" s="1"/>
      <c r="H17" s="1"/>
      <c r="I17" s="1"/>
      <c r="J17" s="1"/>
    </row>
    <row r="18" spans="1:10" ht="16.5">
      <c r="A18" s="1"/>
      <c r="B18" s="34" t="s">
        <v>373</v>
      </c>
      <c r="C18" s="36">
        <v>28860075</v>
      </c>
      <c r="D18" s="1"/>
      <c r="E18" s="1"/>
      <c r="F18" s="1"/>
      <c r="G18" s="1"/>
      <c r="H18" s="1"/>
      <c r="I18" s="1"/>
      <c r="J18" s="1"/>
    </row>
    <row r="19" spans="1:10" ht="16.5">
      <c r="A19" s="1"/>
      <c r="B19" s="34" t="s">
        <v>427</v>
      </c>
      <c r="C19" s="36">
        <f>27575100+27575100</f>
        <v>55150200</v>
      </c>
      <c r="D19" s="1"/>
      <c r="E19" s="1"/>
      <c r="F19" s="1"/>
      <c r="G19" s="1"/>
      <c r="H19" s="1"/>
      <c r="I19" s="1"/>
      <c r="J19" s="1"/>
    </row>
    <row r="20" spans="1:10" ht="16.5">
      <c r="A20" s="1"/>
      <c r="B20" s="34" t="s">
        <v>397</v>
      </c>
      <c r="C20" s="36">
        <v>9191700</v>
      </c>
      <c r="D20" s="1"/>
      <c r="E20" s="1"/>
      <c r="F20" s="1"/>
      <c r="G20" s="1"/>
      <c r="H20" s="1"/>
      <c r="I20" s="1"/>
      <c r="J20" s="1"/>
    </row>
    <row r="21" spans="1:10" ht="18.75">
      <c r="A21" s="1"/>
      <c r="B21" s="34" t="s">
        <v>426</v>
      </c>
      <c r="C21" s="42">
        <v>8745477</v>
      </c>
      <c r="D21" s="1"/>
      <c r="E21" s="1"/>
      <c r="F21" s="1"/>
      <c r="G21" s="1"/>
      <c r="H21" s="1"/>
      <c r="I21" s="1"/>
      <c r="J21" s="1"/>
    </row>
    <row r="22" spans="1:10" ht="20.25">
      <c r="A22" s="1"/>
      <c r="B22" s="2" t="s">
        <v>24</v>
      </c>
      <c r="C22" s="24">
        <f>SUM(C8:C21)</f>
        <v>678018802</v>
      </c>
      <c r="D22" s="1"/>
      <c r="E22" s="1"/>
      <c r="F22" s="1"/>
      <c r="G22" s="1"/>
      <c r="H22" s="1"/>
      <c r="I22" s="1"/>
      <c r="J22" s="1"/>
    </row>
    <row r="23" spans="1:10" ht="20.25">
      <c r="A23" s="1"/>
      <c r="B23" s="2"/>
      <c r="C23" s="24"/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" t="s">
        <v>216</v>
      </c>
      <c r="C24" s="65"/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240</v>
      </c>
      <c r="C25" s="36">
        <v>12099000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296</v>
      </c>
      <c r="C26" s="36">
        <v>10805850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297</v>
      </c>
      <c r="C27" s="36">
        <v>10805850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298</v>
      </c>
      <c r="C28" s="36">
        <v>10805850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217</v>
      </c>
      <c r="C29" s="36">
        <f>72594000-65334600</f>
        <v>7259400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295</v>
      </c>
      <c r="C30" s="36">
        <v>27505800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293</v>
      </c>
      <c r="C31" s="36">
        <v>28488150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294</v>
      </c>
      <c r="C32" s="36">
        <v>34382250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300</v>
      </c>
      <c r="C33" s="42">
        <v>28488150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43" t="s">
        <v>218</v>
      </c>
      <c r="C34" s="65">
        <f>SUM(C25:C33)</f>
        <v>170640300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43"/>
      <c r="C35" s="65"/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" t="s">
        <v>310</v>
      </c>
      <c r="C36" s="65"/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331</v>
      </c>
      <c r="C37" s="36">
        <f>65681550+4000000</f>
        <v>69681550</v>
      </c>
      <c r="D37" s="1"/>
      <c r="E37" s="1"/>
      <c r="F37" s="1"/>
      <c r="G37" s="1"/>
      <c r="H37" s="1"/>
      <c r="I37" s="1"/>
      <c r="J37" s="1"/>
    </row>
    <row r="38" spans="1:10" ht="20.100000000000001" customHeight="1">
      <c r="A38" s="30"/>
      <c r="B38" s="34" t="s">
        <v>417</v>
      </c>
      <c r="C38" s="36">
        <f>36821475+4000000</f>
        <v>40821475</v>
      </c>
      <c r="D38" s="1"/>
      <c r="E38" s="1"/>
      <c r="F38" s="1"/>
      <c r="G38" s="1"/>
      <c r="H38" s="1"/>
      <c r="I38" s="1"/>
      <c r="J38" s="1"/>
    </row>
    <row r="39" spans="1:10" ht="20.100000000000001" customHeight="1">
      <c r="A39" s="30"/>
      <c r="B39" s="34" t="s">
        <v>418</v>
      </c>
      <c r="C39" s="36">
        <v>57720150</v>
      </c>
      <c r="D39" s="1"/>
      <c r="E39" s="1"/>
      <c r="F39" s="1"/>
      <c r="G39" s="1"/>
      <c r="H39" s="1"/>
      <c r="I39" s="1"/>
      <c r="J39" s="1"/>
    </row>
    <row r="40" spans="1:10" ht="20.100000000000001" customHeight="1">
      <c r="A40" s="30"/>
      <c r="B40" s="34" t="s">
        <v>348</v>
      </c>
      <c r="C40" s="36">
        <v>12273825</v>
      </c>
      <c r="D40" s="1"/>
      <c r="E40" s="1"/>
      <c r="F40" s="1"/>
      <c r="G40" s="1"/>
      <c r="H40" s="1"/>
      <c r="I40" s="1"/>
      <c r="J40" s="1"/>
    </row>
    <row r="41" spans="1:10" ht="20.100000000000001" customHeight="1">
      <c r="A41" s="30"/>
      <c r="B41" s="34" t="s">
        <v>349</v>
      </c>
      <c r="C41" s="36">
        <v>12273825</v>
      </c>
      <c r="D41" s="1"/>
      <c r="E41" s="1"/>
      <c r="F41" s="1"/>
      <c r="G41" s="1"/>
      <c r="H41" s="1"/>
      <c r="I41" s="1"/>
      <c r="J41" s="1"/>
    </row>
    <row r="42" spans="1:10" ht="20.100000000000001" customHeight="1">
      <c r="A42" s="30"/>
      <c r="B42" s="34" t="s">
        <v>347</v>
      </c>
      <c r="C42" s="36">
        <v>12937275</v>
      </c>
      <c r="D42" s="1"/>
      <c r="E42" s="1"/>
      <c r="F42" s="1"/>
      <c r="G42" s="1"/>
      <c r="H42" s="1"/>
      <c r="I42" s="1"/>
      <c r="J42" s="1"/>
    </row>
    <row r="43" spans="1:10" ht="20.100000000000001" customHeight="1">
      <c r="A43" s="30"/>
      <c r="B43" s="34" t="s">
        <v>416</v>
      </c>
      <c r="C43" s="36">
        <v>12273825</v>
      </c>
      <c r="D43" s="1"/>
      <c r="E43" s="1"/>
      <c r="F43" s="1"/>
      <c r="G43" s="1"/>
      <c r="H43" s="1"/>
      <c r="I43" s="1"/>
      <c r="J43" s="1"/>
    </row>
    <row r="44" spans="1:10" ht="20.100000000000001" customHeight="1">
      <c r="A44" s="30"/>
      <c r="B44" s="34" t="s">
        <v>332</v>
      </c>
      <c r="C44" s="36">
        <v>12273825</v>
      </c>
      <c r="D44" s="1"/>
      <c r="E44" s="1"/>
      <c r="F44" s="1"/>
      <c r="G44" s="1"/>
      <c r="H44" s="1"/>
      <c r="I44" s="1"/>
      <c r="J44" s="1"/>
    </row>
    <row r="45" spans="1:10" ht="20.100000000000001" customHeight="1">
      <c r="A45" s="30"/>
      <c r="B45" s="34" t="s">
        <v>346</v>
      </c>
      <c r="C45" s="36">
        <v>12273825</v>
      </c>
      <c r="D45" s="1"/>
      <c r="E45" s="1"/>
      <c r="F45" s="1"/>
      <c r="G45" s="1"/>
      <c r="H45" s="1"/>
      <c r="I45" s="1"/>
      <c r="J45" s="1"/>
    </row>
    <row r="46" spans="1:10" ht="20.100000000000001" customHeight="1">
      <c r="A46" s="30"/>
      <c r="B46" s="34" t="s">
        <v>403</v>
      </c>
      <c r="C46" s="36">
        <v>10946925</v>
      </c>
      <c r="D46" s="1"/>
      <c r="E46" s="1"/>
      <c r="F46" s="1"/>
      <c r="G46" s="1"/>
      <c r="H46" s="1"/>
      <c r="I46" s="1"/>
      <c r="J46" s="1"/>
    </row>
    <row r="47" spans="1:10" ht="20.100000000000001" customHeight="1">
      <c r="A47" s="30"/>
      <c r="B47" s="34" t="s">
        <v>404</v>
      </c>
      <c r="C47" s="36">
        <v>10946925</v>
      </c>
      <c r="D47" s="1"/>
      <c r="E47" s="1"/>
      <c r="F47" s="1"/>
      <c r="G47" s="1"/>
      <c r="H47" s="1"/>
      <c r="I47" s="1"/>
      <c r="J47" s="1"/>
    </row>
    <row r="48" spans="1:10" ht="20.100000000000001" customHeight="1">
      <c r="A48" s="30"/>
      <c r="B48" s="34" t="s">
        <v>405</v>
      </c>
      <c r="C48" s="36">
        <v>10946925</v>
      </c>
      <c r="D48" s="1"/>
      <c r="E48" s="1"/>
      <c r="F48" s="1"/>
      <c r="G48" s="1"/>
      <c r="H48" s="1"/>
      <c r="I48" s="1"/>
      <c r="J48" s="1"/>
    </row>
    <row r="49" spans="1:10" ht="20.100000000000001" customHeight="1">
      <c r="A49" s="30"/>
      <c r="B49" s="34" t="s">
        <v>350</v>
      </c>
      <c r="C49" s="36">
        <v>39807000</v>
      </c>
      <c r="D49" s="1"/>
      <c r="E49" s="1"/>
      <c r="F49" s="1"/>
      <c r="G49" s="1"/>
      <c r="H49" s="1"/>
      <c r="I49" s="1"/>
      <c r="J49" s="1"/>
    </row>
    <row r="50" spans="1:10" ht="20.100000000000001" customHeight="1">
      <c r="A50" s="30"/>
      <c r="B50" s="34" t="s">
        <v>334</v>
      </c>
      <c r="C50" s="36">
        <v>10615200</v>
      </c>
      <c r="D50" s="1"/>
      <c r="E50" s="1"/>
      <c r="F50" s="1"/>
      <c r="G50" s="1"/>
      <c r="H50" s="1"/>
      <c r="I50" s="1"/>
      <c r="J50" s="1"/>
    </row>
    <row r="51" spans="1:10" ht="20.100000000000001" customHeight="1">
      <c r="A51" s="30"/>
      <c r="B51" s="34" t="s">
        <v>333</v>
      </c>
      <c r="C51" s="36">
        <v>25874550</v>
      </c>
      <c r="D51" s="1"/>
      <c r="E51" s="1"/>
      <c r="F51" s="1"/>
      <c r="G51" s="1"/>
      <c r="H51" s="1"/>
      <c r="I51" s="1"/>
      <c r="J51" s="1"/>
    </row>
    <row r="52" spans="1:10" ht="20.100000000000001" customHeight="1">
      <c r="A52" s="30"/>
      <c r="B52" s="34" t="s">
        <v>391</v>
      </c>
      <c r="C52" s="36">
        <v>9191700</v>
      </c>
      <c r="D52" s="1"/>
      <c r="E52" s="1"/>
      <c r="F52" s="1"/>
      <c r="G52" s="1"/>
      <c r="H52" s="1"/>
      <c r="I52" s="1"/>
      <c r="J52" s="1"/>
    </row>
    <row r="53" spans="1:10" ht="20.100000000000001" customHeight="1">
      <c r="A53" s="30"/>
      <c r="B53" s="34" t="s">
        <v>420</v>
      </c>
      <c r="C53" s="36">
        <v>18383400</v>
      </c>
      <c r="D53" s="1"/>
      <c r="E53" s="1"/>
      <c r="F53" s="1"/>
      <c r="G53" s="1"/>
      <c r="H53" s="1"/>
      <c r="I53" s="1"/>
      <c r="J53" s="1"/>
    </row>
    <row r="54" spans="1:10" ht="20.100000000000001" customHeight="1">
      <c r="A54" s="30"/>
      <c r="B54" s="34" t="s">
        <v>392</v>
      </c>
      <c r="C54" s="42">
        <v>87610032</v>
      </c>
      <c r="D54" s="1"/>
      <c r="E54" s="1"/>
      <c r="F54" s="1"/>
      <c r="G54" s="1"/>
      <c r="H54" s="1"/>
      <c r="I54" s="1"/>
      <c r="J54" s="1"/>
    </row>
    <row r="55" spans="1:10" ht="20.100000000000001" customHeight="1">
      <c r="A55" s="30"/>
      <c r="B55" s="43" t="s">
        <v>311</v>
      </c>
      <c r="C55" s="65">
        <f>SUM(C37:C54)</f>
        <v>466852232</v>
      </c>
      <c r="D55" s="1"/>
      <c r="E55" s="1"/>
      <c r="F55" s="1"/>
      <c r="G55" s="1"/>
      <c r="H55" s="1"/>
      <c r="I55" s="1"/>
      <c r="J55" s="1"/>
    </row>
    <row r="56" spans="1:10" ht="20.100000000000001" customHeight="1">
      <c r="A56" s="30"/>
      <c r="B56" s="34"/>
      <c r="C56" s="42"/>
      <c r="D56" s="1"/>
      <c r="E56" s="1"/>
      <c r="F56" s="1"/>
      <c r="G56" s="1"/>
      <c r="H56" s="1"/>
      <c r="I56" s="1"/>
      <c r="J56" s="1"/>
    </row>
    <row r="57" spans="1:10" ht="20.100000000000001" customHeight="1">
      <c r="A57" s="30"/>
      <c r="B57" s="34"/>
      <c r="C57" s="36"/>
      <c r="D57" s="1"/>
      <c r="E57" s="1"/>
      <c r="F57" s="1"/>
      <c r="G57" s="1"/>
      <c r="H57" s="1"/>
      <c r="I57" s="1"/>
      <c r="J57" s="1"/>
    </row>
    <row r="58" spans="1:10" ht="18" customHeight="1">
      <c r="A58" s="30"/>
      <c r="B58" s="44" t="s">
        <v>37</v>
      </c>
      <c r="C58" s="66">
        <f>+C55+C34</f>
        <v>637492532</v>
      </c>
      <c r="D58" s="1"/>
      <c r="E58" s="1"/>
      <c r="F58" s="1"/>
      <c r="G58" s="1"/>
      <c r="H58" s="1"/>
      <c r="I58" s="1"/>
      <c r="J58" s="1"/>
    </row>
    <row r="59" spans="1:10" ht="18" customHeight="1">
      <c r="A59" s="30"/>
      <c r="B59" s="34"/>
      <c r="C59" s="36"/>
      <c r="D59" s="1"/>
      <c r="E59" s="1"/>
      <c r="F59" s="1"/>
      <c r="G59" s="1"/>
      <c r="H59" s="1"/>
      <c r="I59" s="1"/>
      <c r="J59" s="1"/>
    </row>
    <row r="60" spans="1:10" ht="18" customHeight="1">
      <c r="A60" s="30"/>
      <c r="B60" s="34"/>
      <c r="C60" s="36"/>
      <c r="D60" s="1"/>
      <c r="E60" s="1"/>
      <c r="F60" s="1"/>
      <c r="G60" s="1"/>
      <c r="H60" s="1"/>
      <c r="I60" s="1"/>
      <c r="J60" s="1"/>
    </row>
    <row r="61" spans="1:10" ht="18" customHeight="1">
      <c r="A61" s="30"/>
      <c r="B61" s="30"/>
      <c r="C61" s="39"/>
      <c r="D61" s="1"/>
      <c r="E61" s="1"/>
      <c r="F61" s="1"/>
      <c r="G61" s="1"/>
      <c r="H61" s="1"/>
      <c r="I61" s="1"/>
      <c r="J61" s="1"/>
    </row>
    <row r="62" spans="1:10" ht="18" customHeight="1">
      <c r="A62" s="30"/>
      <c r="B62" s="30"/>
      <c r="C62" s="39"/>
      <c r="D62" s="1"/>
      <c r="E62" s="1"/>
      <c r="F62" s="1"/>
      <c r="G62" s="1"/>
      <c r="H62" s="1"/>
      <c r="I62" s="1"/>
      <c r="J62" s="1"/>
    </row>
    <row r="63" spans="1:10" ht="18" customHeight="1">
      <c r="A63" s="30"/>
      <c r="B63" s="30"/>
      <c r="C63" s="39"/>
      <c r="D63" s="1"/>
      <c r="E63" s="1"/>
      <c r="F63" s="1"/>
      <c r="G63" s="1"/>
      <c r="H63" s="1"/>
      <c r="I63" s="1"/>
      <c r="J63" s="1"/>
    </row>
    <row r="64" spans="1:10" ht="18" customHeight="1">
      <c r="A64" s="30"/>
      <c r="B64" s="30"/>
      <c r="C64" s="39"/>
      <c r="D64" s="1"/>
      <c r="E64" s="1"/>
      <c r="F64" s="1"/>
      <c r="G64" s="1"/>
      <c r="H64" s="1"/>
      <c r="I64" s="1"/>
      <c r="J64" s="1"/>
    </row>
    <row r="65" spans="1:10" ht="5.0999999999999996" customHeight="1">
      <c r="A65" s="34"/>
      <c r="B65" s="30"/>
      <c r="C65" s="33"/>
      <c r="D65" s="1"/>
      <c r="E65" s="1"/>
      <c r="F65" s="1"/>
      <c r="G65" s="1"/>
      <c r="H65" s="1"/>
      <c r="I65" s="1"/>
      <c r="J65" s="1"/>
    </row>
    <row r="66" spans="1:10" ht="18" customHeight="1">
      <c r="A66" s="30"/>
      <c r="B66" s="1"/>
      <c r="C66" s="39"/>
      <c r="D66" s="1"/>
      <c r="E66" s="1"/>
      <c r="F66" s="1"/>
      <c r="G66" s="1"/>
      <c r="H66" s="1"/>
      <c r="I66" s="1"/>
      <c r="J66" s="1"/>
    </row>
    <row r="67" spans="1:10" ht="18" customHeight="1">
      <c r="A67" s="30"/>
      <c r="B67" s="30"/>
      <c r="C67" s="39"/>
      <c r="D67" s="1"/>
      <c r="E67" s="1"/>
      <c r="F67" s="1"/>
      <c r="G67" s="1"/>
      <c r="H67" s="1"/>
      <c r="I67" s="1"/>
      <c r="J67" s="1"/>
    </row>
    <row r="68" spans="1:10" ht="5.0999999999999996" customHeight="1">
      <c r="A68" s="34"/>
      <c r="B68" s="30"/>
      <c r="C68" s="33"/>
      <c r="D68" s="1"/>
      <c r="E68" s="1"/>
      <c r="F68" s="1"/>
      <c r="G68" s="1"/>
      <c r="H68" s="1"/>
      <c r="I68" s="1"/>
      <c r="J68" s="1"/>
    </row>
    <row r="69" spans="1:10" ht="20.100000000000001" customHeight="1">
      <c r="A69" s="30"/>
      <c r="B69" s="1"/>
      <c r="C69" s="39"/>
      <c r="D69" s="1"/>
      <c r="E69" s="1"/>
      <c r="F69" s="1"/>
      <c r="G69" s="1"/>
      <c r="H69" s="1"/>
      <c r="I69" s="1"/>
      <c r="J69" s="1"/>
    </row>
    <row r="70" spans="1:10" ht="20.100000000000001" customHeight="1">
      <c r="A70" s="30"/>
      <c r="B70" s="30"/>
      <c r="C70" s="39"/>
      <c r="D70" s="1"/>
      <c r="E70" s="1"/>
      <c r="F70" s="1"/>
      <c r="G70" s="1"/>
      <c r="H70" s="1"/>
      <c r="I70" s="1"/>
      <c r="J70" s="1"/>
    </row>
    <row r="71" spans="1:10" ht="20.100000000000001" customHeight="1">
      <c r="A71" s="34"/>
      <c r="B71" s="30"/>
      <c r="C71" s="33"/>
      <c r="D71" s="1"/>
      <c r="E71" s="1"/>
      <c r="F71" s="1"/>
      <c r="G71" s="1"/>
      <c r="H71" s="1"/>
      <c r="I71" s="1"/>
      <c r="J71" s="1"/>
    </row>
    <row r="72" spans="1:10" ht="20.100000000000001" customHeight="1">
      <c r="A72" s="34"/>
      <c r="B72" s="1"/>
      <c r="C72" s="33"/>
      <c r="D72" s="1"/>
      <c r="E72" s="1"/>
      <c r="F72" s="1"/>
      <c r="G72" s="1"/>
      <c r="H72" s="1"/>
      <c r="I72" s="1"/>
      <c r="J72" s="1"/>
    </row>
    <row r="73" spans="1:10" ht="20.100000000000001" customHeight="1">
      <c r="A73" s="34"/>
      <c r="B73" s="1"/>
      <c r="C73" s="33"/>
      <c r="D73" s="1"/>
      <c r="E73" s="1"/>
      <c r="F73" s="1"/>
      <c r="G73" s="1"/>
      <c r="H73" s="1"/>
      <c r="I73" s="1"/>
      <c r="J73" s="1"/>
    </row>
    <row r="74" spans="1:10" ht="20.100000000000001" customHeight="1">
      <c r="A74" s="34"/>
      <c r="B74" s="1"/>
      <c r="C74" s="33"/>
      <c r="D74" s="1"/>
      <c r="E74" s="1"/>
      <c r="F74" s="1"/>
      <c r="G74" s="1"/>
      <c r="H74" s="1"/>
      <c r="I74" s="1"/>
      <c r="J74" s="1"/>
    </row>
    <row r="75" spans="1:10" ht="20.100000000000001" customHeight="1">
      <c r="A75" s="34"/>
      <c r="B75" s="1"/>
      <c r="C75" s="33"/>
      <c r="D75" s="1"/>
      <c r="E75" s="1"/>
      <c r="F75" s="1"/>
      <c r="G75" s="1"/>
      <c r="H75" s="1"/>
      <c r="I75" s="1"/>
      <c r="J75" s="1"/>
    </row>
    <row r="76" spans="1:10" ht="20.100000000000001" customHeight="1">
      <c r="A76" s="34"/>
      <c r="B76" s="1"/>
      <c r="C76" s="33"/>
      <c r="D76" s="1"/>
      <c r="E76" s="1"/>
      <c r="F76" s="1"/>
      <c r="G76" s="1"/>
      <c r="H76" s="1"/>
      <c r="I76" s="1"/>
      <c r="J76" s="1"/>
    </row>
    <row r="77" spans="1:10" ht="20.100000000000001" customHeight="1">
      <c r="A77" s="34"/>
      <c r="B77" s="1"/>
      <c r="C77" s="33"/>
      <c r="D77" s="1"/>
      <c r="E77" s="1"/>
      <c r="F77" s="1"/>
      <c r="G77" s="1"/>
      <c r="H77" s="1"/>
      <c r="I77" s="1"/>
      <c r="J77" s="1"/>
    </row>
    <row r="78" spans="1:10" ht="20.100000000000001" customHeight="1">
      <c r="A78" s="34"/>
      <c r="B78" s="1"/>
      <c r="C78" s="33"/>
      <c r="D78" s="1"/>
      <c r="E78" s="1"/>
      <c r="F78" s="1"/>
      <c r="G78" s="1"/>
      <c r="H78" s="1"/>
      <c r="I78" s="1"/>
      <c r="J78" s="1"/>
    </row>
    <row r="79" spans="1:10" ht="20.100000000000001" customHeight="1">
      <c r="A79" s="34"/>
      <c r="B79" s="1"/>
      <c r="C79" s="35"/>
      <c r="D79" s="1"/>
      <c r="E79" s="1"/>
      <c r="F79" s="1"/>
      <c r="G79" s="1"/>
      <c r="H79" s="1"/>
      <c r="I79" s="1"/>
      <c r="J79" s="1"/>
    </row>
    <row r="80" spans="1:10" ht="20.100000000000001" customHeight="1">
      <c r="A80" s="34"/>
      <c r="B80" s="34"/>
      <c r="C80" s="35"/>
      <c r="D80" s="1"/>
      <c r="E80" s="1"/>
      <c r="F80" s="1"/>
      <c r="G80" s="1"/>
      <c r="H80" s="1"/>
      <c r="I80" s="1"/>
      <c r="J80" s="1"/>
    </row>
    <row r="81" spans="1:10" ht="5.0999999999999996" customHeight="1">
      <c r="A81" s="34"/>
      <c r="B81" s="34"/>
      <c r="C81" s="35"/>
      <c r="D81" s="1"/>
      <c r="E81" s="1"/>
      <c r="F81" s="1"/>
      <c r="G81" s="1"/>
      <c r="H81" s="1"/>
      <c r="I81" s="1"/>
      <c r="J81" s="1"/>
    </row>
    <row r="82" spans="1:10" ht="20.100000000000001" customHeight="1">
      <c r="A82" s="34"/>
      <c r="B82" s="34"/>
      <c r="C82" s="35"/>
      <c r="D82" s="1"/>
      <c r="E82" s="1"/>
      <c r="F82" s="1"/>
      <c r="G82" s="1"/>
      <c r="H82" s="1"/>
      <c r="I82" s="1"/>
      <c r="J82" s="1"/>
    </row>
    <row r="83" spans="1:10" ht="20.100000000000001" customHeight="1">
      <c r="A83" s="34"/>
      <c r="B83" s="34"/>
      <c r="C83" s="35"/>
      <c r="D83" s="1"/>
      <c r="E83" s="1"/>
      <c r="F83" s="1"/>
      <c r="G83" s="1"/>
      <c r="H83" s="1"/>
      <c r="I83" s="1"/>
      <c r="J83" s="1"/>
    </row>
    <row r="84" spans="1:10" ht="20.100000000000001" customHeight="1">
      <c r="A84" s="34"/>
      <c r="B84" s="34"/>
      <c r="C84" s="35"/>
      <c r="D84" s="1"/>
      <c r="E84" s="1"/>
      <c r="F84" s="1"/>
      <c r="G84" s="1"/>
      <c r="H84" s="1"/>
      <c r="I84" s="1"/>
      <c r="J84" s="1"/>
    </row>
    <row r="85" spans="1:10" ht="20.100000000000001" customHeight="1">
      <c r="A85" s="34"/>
      <c r="B85" s="34"/>
      <c r="C85" s="35"/>
      <c r="D85" s="1"/>
      <c r="E85" s="1"/>
      <c r="F85" s="1"/>
      <c r="G85" s="1"/>
      <c r="H85" s="1"/>
      <c r="I85" s="1"/>
      <c r="J85" s="1"/>
    </row>
    <row r="86" spans="1:10" ht="5.0999999999999996" customHeight="1">
      <c r="A86" s="34"/>
      <c r="B86" s="34"/>
      <c r="C86" s="35"/>
      <c r="D86" s="1"/>
      <c r="E86" s="1"/>
      <c r="F86" s="1"/>
      <c r="G86" s="1"/>
      <c r="H86" s="1"/>
      <c r="I86" s="1"/>
      <c r="J86" s="1"/>
    </row>
    <row r="87" spans="1:10" ht="20.100000000000001" customHeight="1">
      <c r="A87" s="34"/>
      <c r="B87" s="34"/>
      <c r="C87" s="35"/>
      <c r="D87" s="1"/>
      <c r="E87" s="1"/>
      <c r="F87" s="1"/>
      <c r="G87" s="1"/>
      <c r="H87" s="1"/>
      <c r="I87" s="1"/>
      <c r="J87" s="1"/>
    </row>
    <row r="88" spans="1:10" ht="20.100000000000001" customHeight="1">
      <c r="A88" s="34"/>
      <c r="B88" s="34"/>
      <c r="C88" s="35"/>
      <c r="D88" s="1"/>
      <c r="E88" s="1"/>
      <c r="F88" s="1"/>
      <c r="G88" s="1"/>
      <c r="H88" s="1"/>
      <c r="I88" s="1"/>
      <c r="J88" s="1"/>
    </row>
    <row r="89" spans="1:10" ht="20.100000000000001" customHeight="1">
      <c r="A89" s="34"/>
      <c r="B89" s="34"/>
      <c r="C89" s="35"/>
      <c r="D89" s="1"/>
      <c r="E89" s="1"/>
      <c r="F89" s="1"/>
      <c r="G89" s="1"/>
      <c r="H89" s="1"/>
      <c r="I89" s="1"/>
      <c r="J89" s="1"/>
    </row>
    <row r="90" spans="1:10" ht="18" customHeight="1">
      <c r="A90" s="30"/>
      <c r="B90" s="34"/>
      <c r="C90" s="39"/>
      <c r="D90" s="1"/>
      <c r="E90" s="1"/>
      <c r="F90" s="1"/>
      <c r="G90" s="1"/>
      <c r="H90" s="1"/>
      <c r="I90" s="1"/>
      <c r="J90" s="1"/>
    </row>
    <row r="91" spans="1:10" ht="18" customHeight="1">
      <c r="A91" s="30"/>
      <c r="B91" s="30"/>
      <c r="C91" s="42"/>
      <c r="D91" s="1"/>
      <c r="E91" s="1"/>
      <c r="F91" s="1"/>
      <c r="G91" s="1"/>
      <c r="H91" s="1"/>
      <c r="I91" s="1"/>
      <c r="J91" s="1"/>
    </row>
    <row r="92" spans="1:10" ht="20.25">
      <c r="A92" s="1"/>
      <c r="B92" s="34"/>
      <c r="C92" s="41"/>
      <c r="D92" s="1"/>
      <c r="E92" s="1"/>
      <c r="F92" s="1"/>
      <c r="G92" s="1"/>
      <c r="H92" s="1"/>
      <c r="I92" s="1"/>
      <c r="J92" s="1"/>
    </row>
    <row r="93" spans="1:10" ht="18">
      <c r="A93" s="1"/>
      <c r="B93" s="27"/>
      <c r="C93" s="14"/>
      <c r="D93" s="1"/>
      <c r="E93" s="1"/>
      <c r="F93" s="1"/>
      <c r="G93" s="1"/>
      <c r="H93" s="1"/>
      <c r="I93" s="1"/>
      <c r="J93" s="1"/>
    </row>
    <row r="94" spans="1:10" ht="16.5">
      <c r="A94" s="1"/>
      <c r="B94" s="1"/>
      <c r="C94" s="14"/>
      <c r="D94" s="1"/>
      <c r="E94" s="1"/>
      <c r="F94" s="1"/>
      <c r="G94" s="1"/>
      <c r="H94" s="1"/>
      <c r="I94" s="1"/>
      <c r="J94" s="1"/>
    </row>
    <row r="95" spans="1:10" ht="18">
      <c r="A95" s="1"/>
      <c r="B95" s="3"/>
      <c r="C95" s="14"/>
      <c r="D95" s="1"/>
      <c r="E95" s="1"/>
      <c r="F95" s="1"/>
      <c r="G95" s="1"/>
      <c r="H95" s="1"/>
      <c r="I95" s="1"/>
      <c r="J95" s="1"/>
    </row>
    <row r="96" spans="1:10" ht="16.5">
      <c r="A96" s="1"/>
      <c r="B96" s="1"/>
      <c r="C96" s="14"/>
      <c r="D96" s="1"/>
      <c r="E96" s="1"/>
      <c r="F96" s="1"/>
      <c r="G96" s="1"/>
      <c r="H96" s="1"/>
      <c r="I96" s="1"/>
      <c r="J96" s="1"/>
    </row>
    <row r="97" spans="1:10" ht="16.5">
      <c r="A97" s="1"/>
      <c r="B97" s="1"/>
      <c r="C97" s="14"/>
      <c r="D97" s="1"/>
      <c r="E97" s="1"/>
      <c r="F97" s="1"/>
      <c r="G97" s="1"/>
      <c r="H97" s="1"/>
      <c r="I97" s="1"/>
      <c r="J97" s="1"/>
    </row>
    <row r="98" spans="1:10" ht="5.0999999999999996" customHeight="1">
      <c r="A98" s="1"/>
      <c r="B98" s="1"/>
      <c r="C98" s="14"/>
      <c r="D98" s="1"/>
      <c r="E98" s="1"/>
      <c r="F98" s="1"/>
      <c r="G98" s="1"/>
      <c r="H98" s="1"/>
      <c r="I98" s="1"/>
      <c r="J98" s="1"/>
    </row>
    <row r="99" spans="1:10" ht="16.5">
      <c r="A99" s="1"/>
      <c r="B99" s="1"/>
      <c r="C99" s="33"/>
      <c r="D99" s="1"/>
      <c r="E99" s="1"/>
      <c r="F99" s="1"/>
      <c r="G99" s="1"/>
      <c r="H99" s="1"/>
      <c r="I99" s="1"/>
      <c r="J99" s="1"/>
    </row>
    <row r="100" spans="1:10" ht="16.5">
      <c r="A100" s="1"/>
      <c r="B100" s="1"/>
      <c r="C100" s="33"/>
      <c r="D100" s="1"/>
      <c r="E100" s="1"/>
      <c r="F100" s="1"/>
      <c r="G100" s="1"/>
      <c r="H100" s="1"/>
      <c r="I100" s="1"/>
      <c r="J100" s="1"/>
    </row>
    <row r="101" spans="1:10" ht="16.5">
      <c r="A101" s="1"/>
      <c r="B101" s="1"/>
      <c r="C101" s="35"/>
      <c r="D101" s="1"/>
      <c r="E101" s="1"/>
      <c r="F101" s="1"/>
      <c r="G101" s="1"/>
      <c r="H101" s="1"/>
      <c r="I101" s="1"/>
      <c r="J101" s="1"/>
    </row>
    <row r="102" spans="1:10" ht="5.0999999999999996" customHeight="1">
      <c r="A102" s="1"/>
      <c r="B102" s="34"/>
      <c r="C102" s="35"/>
      <c r="D102" s="1"/>
      <c r="E102" s="1"/>
      <c r="F102" s="1"/>
      <c r="G102" s="1"/>
      <c r="H102" s="1"/>
      <c r="I102" s="1"/>
      <c r="J102" s="1"/>
    </row>
    <row r="103" spans="1:10" ht="16.5">
      <c r="A103" s="1"/>
      <c r="B103" s="34"/>
      <c r="C103" s="33"/>
      <c r="D103" s="1"/>
      <c r="E103" s="1"/>
      <c r="F103" s="1"/>
      <c r="G103" s="1"/>
      <c r="H103" s="1"/>
      <c r="I103" s="1"/>
      <c r="J103" s="1"/>
    </row>
    <row r="104" spans="1:10" ht="16.5">
      <c r="A104" s="1"/>
      <c r="B104" s="1"/>
      <c r="C104" s="33"/>
      <c r="D104" s="1"/>
      <c r="E104" s="1"/>
      <c r="F104" s="1"/>
      <c r="G104" s="1"/>
      <c r="H104" s="1"/>
      <c r="I104" s="1"/>
      <c r="J104" s="1"/>
    </row>
    <row r="105" spans="1:10" ht="16.5">
      <c r="A105" s="1"/>
      <c r="B105" s="1"/>
      <c r="C105" s="33"/>
      <c r="D105" s="1"/>
      <c r="E105" s="1"/>
      <c r="F105" s="1"/>
      <c r="G105" s="1"/>
      <c r="H105" s="1"/>
      <c r="I105" s="1"/>
      <c r="J105" s="1"/>
    </row>
    <row r="106" spans="1:10" ht="16.5">
      <c r="A106" s="1"/>
      <c r="B106" s="1"/>
      <c r="C106" s="33"/>
      <c r="D106" s="1"/>
      <c r="E106" s="1"/>
      <c r="F106" s="1"/>
      <c r="G106" s="1"/>
      <c r="H106" s="1"/>
      <c r="I106" s="1"/>
      <c r="J106" s="1"/>
    </row>
    <row r="107" spans="1:10" ht="16.5">
      <c r="A107" s="1"/>
      <c r="B107" s="1"/>
      <c r="C107" s="33"/>
      <c r="D107" s="1"/>
      <c r="E107" s="1"/>
      <c r="F107" s="1"/>
      <c r="G107" s="1"/>
      <c r="H107" s="1"/>
      <c r="I107" s="1"/>
      <c r="J107" s="1"/>
    </row>
    <row r="108" spans="1:10" ht="16.5">
      <c r="A108" s="1"/>
      <c r="B108" s="1"/>
      <c r="C108" s="33"/>
      <c r="D108" s="1"/>
      <c r="E108" s="1"/>
      <c r="F108" s="1"/>
      <c r="G108" s="1"/>
      <c r="H108" s="1"/>
      <c r="I108" s="1"/>
      <c r="J108" s="1"/>
    </row>
    <row r="109" spans="1:10" ht="16.5">
      <c r="A109" s="1"/>
      <c r="B109" s="1"/>
      <c r="C109" s="33"/>
      <c r="D109" s="1"/>
      <c r="E109" s="1"/>
      <c r="F109" s="1"/>
      <c r="G109" s="1"/>
      <c r="H109" s="1"/>
      <c r="I109" s="1"/>
      <c r="J109" s="1"/>
    </row>
    <row r="110" spans="1:10" ht="16.5">
      <c r="A110" s="1"/>
      <c r="B110" s="1"/>
      <c r="C110" s="33"/>
      <c r="D110" s="1"/>
      <c r="E110" s="1"/>
      <c r="F110" s="1"/>
      <c r="G110" s="1"/>
      <c r="H110" s="1"/>
      <c r="I110" s="1"/>
      <c r="J110" s="1"/>
    </row>
    <row r="111" spans="1:10" ht="5.0999999999999996" customHeight="1">
      <c r="A111" s="1"/>
      <c r="B111" s="1"/>
      <c r="C111" s="33"/>
      <c r="D111" s="1"/>
      <c r="E111" s="1"/>
      <c r="F111" s="1"/>
      <c r="G111" s="1"/>
      <c r="H111" s="1"/>
      <c r="I111" s="1"/>
      <c r="J111" s="1"/>
    </row>
    <row r="112" spans="1:10" ht="16.5">
      <c r="A112" s="1"/>
      <c r="B112" s="1"/>
      <c r="C112" s="38"/>
      <c r="D112" s="1"/>
      <c r="E112" s="1"/>
      <c r="F112" s="1"/>
      <c r="G112" s="1"/>
      <c r="H112" s="1"/>
      <c r="I112" s="1"/>
      <c r="J112" s="1"/>
    </row>
    <row r="113" spans="1:10" ht="16.5">
      <c r="A113" s="1"/>
      <c r="B113" s="1"/>
      <c r="C113" s="38"/>
      <c r="D113" s="1"/>
      <c r="E113" s="1"/>
      <c r="F113" s="1"/>
      <c r="G113" s="1"/>
      <c r="H113" s="1"/>
      <c r="I113" s="1"/>
      <c r="J113" s="1"/>
    </row>
    <row r="114" spans="1:10" ht="16.5">
      <c r="A114" s="1"/>
      <c r="B114" s="1"/>
      <c r="C114" s="38"/>
      <c r="D114" s="1"/>
      <c r="E114" s="1"/>
      <c r="F114" s="1"/>
      <c r="G114" s="1"/>
      <c r="H114" s="1"/>
      <c r="I114" s="1"/>
      <c r="J114" s="1"/>
    </row>
    <row r="115" spans="1:10" ht="16.5">
      <c r="A115" s="1"/>
      <c r="B115" s="1"/>
      <c r="C115" s="38"/>
      <c r="D115" s="1"/>
      <c r="E115" s="1"/>
      <c r="F115" s="1"/>
      <c r="G115" s="1"/>
      <c r="H115" s="1"/>
      <c r="I115" s="1"/>
      <c r="J115" s="1"/>
    </row>
    <row r="116" spans="1:10" ht="16.5">
      <c r="A116" s="1"/>
      <c r="B116" s="1"/>
      <c r="C116" s="38"/>
      <c r="D116" s="1"/>
      <c r="E116" s="1"/>
      <c r="F116" s="1"/>
      <c r="G116" s="1"/>
      <c r="H116" s="1"/>
      <c r="I116" s="1"/>
      <c r="J116" s="1"/>
    </row>
    <row r="117" spans="1:10" ht="16.5">
      <c r="A117" s="1"/>
      <c r="B117" s="1"/>
      <c r="C117" s="38"/>
      <c r="D117" s="1"/>
      <c r="E117" s="1"/>
      <c r="F117" s="1"/>
      <c r="G117" s="1"/>
      <c r="H117" s="1"/>
      <c r="I117" s="1"/>
      <c r="J117" s="1"/>
    </row>
    <row r="118" spans="1:10" ht="16.5">
      <c r="A118" s="1"/>
      <c r="B118" s="1"/>
      <c r="C118" s="38"/>
      <c r="D118" s="1"/>
      <c r="E118" s="1"/>
      <c r="F118" s="1"/>
      <c r="G118" s="1"/>
      <c r="H118" s="1"/>
      <c r="I118" s="1"/>
      <c r="J118" s="1"/>
    </row>
    <row r="119" spans="1:10" ht="16.5">
      <c r="A119" s="1"/>
      <c r="B119" s="1"/>
      <c r="C119" s="38"/>
      <c r="D119" s="1"/>
      <c r="E119" s="1"/>
      <c r="F119" s="1"/>
      <c r="G119" s="1"/>
      <c r="H119" s="1"/>
      <c r="I119" s="1"/>
      <c r="J119" s="1"/>
    </row>
    <row r="120" spans="1:10" ht="5.0999999999999996" customHeight="1">
      <c r="A120" s="1"/>
      <c r="B120" s="1"/>
      <c r="C120" s="33"/>
      <c r="D120" s="1"/>
      <c r="E120" s="1"/>
      <c r="F120" s="1"/>
      <c r="G120" s="1"/>
      <c r="H120" s="1"/>
      <c r="I120" s="1"/>
      <c r="J120" s="1"/>
    </row>
    <row r="121" spans="1:10" ht="16.5">
      <c r="A121" s="1"/>
      <c r="B121" s="1"/>
      <c r="C121" s="33"/>
      <c r="D121" s="1"/>
      <c r="E121" s="1"/>
      <c r="F121" s="1"/>
      <c r="G121" s="1"/>
      <c r="H121" s="1"/>
      <c r="I121" s="1"/>
      <c r="J121" s="1"/>
    </row>
    <row r="122" spans="1:10" ht="16.5">
      <c r="A122" s="1"/>
      <c r="B122" s="1"/>
      <c r="C122" s="35"/>
      <c r="D122" s="1"/>
      <c r="E122" s="1"/>
      <c r="F122" s="1"/>
      <c r="G122" s="1"/>
      <c r="H122" s="1"/>
      <c r="I122" s="1"/>
      <c r="J122" s="1"/>
    </row>
    <row r="123" spans="1:10" ht="16.5">
      <c r="A123" s="1"/>
      <c r="B123" s="34"/>
      <c r="C123" s="35"/>
      <c r="D123" s="1"/>
      <c r="E123" s="1"/>
      <c r="F123" s="1"/>
      <c r="G123" s="1"/>
      <c r="H123" s="1"/>
      <c r="I123" s="1"/>
      <c r="J123" s="1"/>
    </row>
    <row r="124" spans="1:10" ht="16.5">
      <c r="A124" s="1"/>
      <c r="B124" s="34"/>
      <c r="C124" s="35"/>
      <c r="D124" s="1"/>
      <c r="E124" s="1"/>
      <c r="F124" s="1"/>
      <c r="G124" s="1"/>
      <c r="H124" s="1"/>
      <c r="I124" s="1"/>
      <c r="J124" s="1"/>
    </row>
    <row r="125" spans="1:10" ht="16.5">
      <c r="A125" s="1"/>
      <c r="B125" s="34"/>
      <c r="C125" s="35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1"/>
      <c r="B126" s="34"/>
      <c r="C126" s="35"/>
      <c r="D126" s="1"/>
      <c r="E126" s="1"/>
      <c r="F126" s="1"/>
      <c r="G126" s="1"/>
      <c r="H126" s="1"/>
      <c r="I126" s="1"/>
      <c r="J126" s="1"/>
    </row>
    <row r="127" spans="1:10" ht="20.100000000000001" customHeight="1">
      <c r="A127" s="1"/>
      <c r="B127" s="34"/>
      <c r="C127" s="35"/>
      <c r="D127" s="1"/>
      <c r="E127" s="1"/>
      <c r="F127" s="1"/>
      <c r="G127" s="1"/>
      <c r="H127" s="1"/>
      <c r="I127" s="1"/>
      <c r="J127" s="1"/>
    </row>
    <row r="128" spans="1:10" ht="20.100000000000001" customHeight="1">
      <c r="A128" s="1"/>
      <c r="B128" s="34"/>
      <c r="C128" s="35"/>
      <c r="D128" s="1"/>
      <c r="E128" s="1"/>
      <c r="F128" s="1"/>
      <c r="G128" s="1"/>
      <c r="H128" s="1"/>
      <c r="I128" s="1"/>
      <c r="J128" s="1"/>
    </row>
    <row r="129" spans="1:10" ht="20.100000000000001" customHeight="1">
      <c r="A129" s="1"/>
      <c r="B129" s="34"/>
      <c r="C129" s="35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1"/>
      <c r="B130" s="34"/>
      <c r="C130" s="35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1"/>
      <c r="B131" s="34"/>
      <c r="C131" s="35"/>
      <c r="D131" s="1"/>
      <c r="E131" s="1"/>
      <c r="F131" s="1"/>
      <c r="G131" s="1"/>
      <c r="H131" s="1"/>
      <c r="I131" s="1"/>
      <c r="J131" s="1"/>
    </row>
    <row r="132" spans="1:10" ht="5.0999999999999996" customHeight="1">
      <c r="A132" s="1"/>
      <c r="B132" s="34"/>
      <c r="C132" s="35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1"/>
      <c r="B133" s="34"/>
      <c r="C133" s="35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1"/>
      <c r="B134" s="34"/>
      <c r="C134" s="35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1"/>
      <c r="B135" s="34"/>
      <c r="C135" s="35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1"/>
      <c r="B136" s="34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1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1"/>
      <c r="B138" s="1"/>
      <c r="C138" s="35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1"/>
      <c r="B139" s="34"/>
      <c r="C139" s="35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1"/>
      <c r="B140" s="34"/>
      <c r="C140" s="35"/>
      <c r="D140" s="1"/>
      <c r="E140" s="1"/>
      <c r="F140" s="1"/>
      <c r="G140" s="1"/>
      <c r="H140" s="1"/>
      <c r="I140" s="1"/>
      <c r="J140" s="1"/>
    </row>
    <row r="141" spans="1:10" ht="18.75">
      <c r="A141" s="1"/>
      <c r="B141" s="34"/>
      <c r="C141" s="32"/>
      <c r="D141" s="1"/>
      <c r="E141" s="1"/>
      <c r="F141" s="1"/>
      <c r="G141" s="1"/>
      <c r="H141" s="1"/>
      <c r="I141" s="1"/>
      <c r="J141" s="1"/>
    </row>
    <row r="142" spans="1:10" ht="20.25">
      <c r="A142" s="1"/>
      <c r="B142" s="1"/>
      <c r="C142" s="37"/>
      <c r="D142" s="1"/>
      <c r="E142" s="1"/>
      <c r="F142" s="1"/>
      <c r="G142" s="1"/>
      <c r="H142" s="1"/>
      <c r="I142" s="1"/>
      <c r="J142" s="1"/>
    </row>
    <row r="143" spans="1:10" ht="18">
      <c r="A143" s="1"/>
      <c r="B143" s="2"/>
      <c r="C143" s="1"/>
      <c r="D143" s="1"/>
      <c r="E143" s="1"/>
      <c r="F143" s="1"/>
      <c r="G143" s="1"/>
      <c r="H143" s="1"/>
      <c r="I143" s="1"/>
      <c r="J143" s="1"/>
    </row>
    <row r="144" spans="1:10" ht="16.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6.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6.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6.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6.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6.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6.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6.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6.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6.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6.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6.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6.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6.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6.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6.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6.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6.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6.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6.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6.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6.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6.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6.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6.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6.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6.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6.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6.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6.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6.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6.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6.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6.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B630" s="1"/>
    </row>
  </sheetData>
  <pageMargins left="0.15748031496062992" right="0.19685039370078741" top="0.61" bottom="0.59055118110236227" header="0.11811023622047245" footer="0.59055118110236227"/>
  <pageSetup paperSize="5" scale="75" orientation="portrait" horizontalDpi="12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42"/>
  <sheetViews>
    <sheetView topLeftCell="A24" workbookViewId="0">
      <selection activeCell="D34" sqref="D34"/>
    </sheetView>
  </sheetViews>
  <sheetFormatPr defaultRowHeight="15"/>
  <cols>
    <col min="2" max="2" width="43.4257812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131</v>
      </c>
      <c r="C6" s="59" t="s">
        <v>314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5" si="0">+A6+1</f>
        <v>2</v>
      </c>
      <c r="B7" s="58" t="s">
        <v>31</v>
      </c>
      <c r="C7" s="59" t="s">
        <v>315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143</v>
      </c>
      <c r="C8" s="59" t="s">
        <v>128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46" t="s">
        <v>38</v>
      </c>
      <c r="C9" s="59" t="s">
        <v>316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220</v>
      </c>
      <c r="C10" s="59" t="s">
        <v>329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30</v>
      </c>
      <c r="C11" s="59" t="s">
        <v>336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si="0"/>
        <v>7</v>
      </c>
      <c r="B12" s="58" t="s">
        <v>25</v>
      </c>
      <c r="C12" s="59" t="s">
        <v>34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0"/>
        <v>8</v>
      </c>
      <c r="B13" s="58" t="s">
        <v>25</v>
      </c>
      <c r="C13" s="59" t="s">
        <v>35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>+A13+1</f>
        <v>9</v>
      </c>
      <c r="B14" s="58" t="s">
        <v>38</v>
      </c>
      <c r="C14" s="59" t="s">
        <v>236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0"/>
        <v>10</v>
      </c>
      <c r="B15" s="58" t="s">
        <v>143</v>
      </c>
      <c r="C15" s="59" t="s">
        <v>159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ref="A16:A24" si="1">+A15+1</f>
        <v>11</v>
      </c>
      <c r="B16" s="58" t="s">
        <v>220</v>
      </c>
      <c r="C16" s="59" t="s">
        <v>371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367</v>
      </c>
      <c r="C17" s="59" t="s">
        <v>368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98</v>
      </c>
      <c r="C18" s="59" t="s">
        <v>365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362</v>
      </c>
      <c r="C19" s="59" t="s">
        <v>363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360</v>
      </c>
      <c r="C20" s="59" t="s">
        <v>361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1"/>
        <v>16</v>
      </c>
      <c r="B21" s="58" t="s">
        <v>377</v>
      </c>
      <c r="C21" s="59" t="s">
        <v>378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1"/>
        <v>17</v>
      </c>
      <c r="B22" s="58" t="s">
        <v>138</v>
      </c>
      <c r="C22" s="59" t="s">
        <v>382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1"/>
        <v>18</v>
      </c>
      <c r="B23" s="58" t="s">
        <v>138</v>
      </c>
      <c r="C23" s="59" t="s">
        <v>384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si="1"/>
        <v>19</v>
      </c>
      <c r="B24" s="58" t="s">
        <v>393</v>
      </c>
      <c r="C24" s="59" t="s">
        <v>140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ref="A25" si="2">+A24+1</f>
        <v>20</v>
      </c>
      <c r="B25" s="58" t="s">
        <v>389</v>
      </c>
      <c r="C25" s="59" t="s">
        <v>390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ref="A26:A31" si="3">+A25+1</f>
        <v>21</v>
      </c>
      <c r="B26" s="58" t="s">
        <v>32</v>
      </c>
      <c r="C26" s="59" t="s">
        <v>396</v>
      </c>
      <c r="D26" s="59">
        <v>1</v>
      </c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143</v>
      </c>
      <c r="C27" s="59" t="s">
        <v>84</v>
      </c>
      <c r="D27" s="59">
        <v>1</v>
      </c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143</v>
      </c>
      <c r="C28" s="59" t="s">
        <v>85</v>
      </c>
      <c r="D28" s="59">
        <v>1</v>
      </c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143</v>
      </c>
      <c r="C29" s="59" t="s">
        <v>83</v>
      </c>
      <c r="D29" s="59">
        <v>1</v>
      </c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54</v>
      </c>
      <c r="C30" s="59" t="s">
        <v>408</v>
      </c>
      <c r="D30" s="59">
        <v>1</v>
      </c>
      <c r="E30" s="1"/>
      <c r="F30" s="1"/>
      <c r="G30" s="1"/>
      <c r="H30" s="1"/>
      <c r="I30" s="1"/>
    </row>
    <row r="31" spans="1:9" ht="20.100000000000001" customHeight="1">
      <c r="A31" s="59">
        <f t="shared" si="3"/>
        <v>26</v>
      </c>
      <c r="B31" s="58" t="s">
        <v>54</v>
      </c>
      <c r="C31" s="59" t="s">
        <v>411</v>
      </c>
      <c r="D31" s="59">
        <v>7</v>
      </c>
      <c r="E31" s="1"/>
      <c r="F31" s="1"/>
      <c r="G31" s="1"/>
      <c r="H31" s="1"/>
      <c r="I31" s="1"/>
    </row>
    <row r="32" spans="1:9" ht="20.100000000000001" customHeight="1">
      <c r="A32" s="59">
        <f t="shared" ref="A32:A37" si="4">+A31+1</f>
        <v>27</v>
      </c>
      <c r="B32" s="58" t="s">
        <v>38</v>
      </c>
      <c r="C32" s="59" t="s">
        <v>292</v>
      </c>
      <c r="D32" s="59">
        <v>1</v>
      </c>
      <c r="E32" s="1"/>
      <c r="F32" s="1"/>
      <c r="G32" s="1"/>
      <c r="H32" s="1"/>
      <c r="I32" s="1"/>
    </row>
    <row r="33" spans="1:9" ht="20.100000000000001" customHeight="1">
      <c r="A33" s="59">
        <f t="shared" si="4"/>
        <v>28</v>
      </c>
      <c r="B33" s="58" t="s">
        <v>389</v>
      </c>
      <c r="C33" s="59" t="s">
        <v>390</v>
      </c>
      <c r="D33" s="59">
        <v>1</v>
      </c>
      <c r="E33" s="1"/>
      <c r="F33" s="1"/>
      <c r="G33" s="1"/>
      <c r="H33" s="1"/>
      <c r="I33" s="1"/>
    </row>
    <row r="34" spans="1:9" ht="20.100000000000001" customHeight="1">
      <c r="A34" s="59">
        <f t="shared" si="4"/>
        <v>29</v>
      </c>
      <c r="B34" s="58" t="s">
        <v>220</v>
      </c>
      <c r="C34" s="59" t="s">
        <v>306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4"/>
        <v>30</v>
      </c>
      <c r="B35" s="58" t="s">
        <v>220</v>
      </c>
      <c r="C35" s="59" t="s">
        <v>308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4"/>
        <v>31</v>
      </c>
      <c r="B36" s="58" t="s">
        <v>312</v>
      </c>
      <c r="C36" s="59" t="s">
        <v>158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si="4"/>
        <v>32</v>
      </c>
      <c r="B37" s="58" t="s">
        <v>54</v>
      </c>
      <c r="C37" s="59" t="s">
        <v>313</v>
      </c>
      <c r="D37" s="59"/>
      <c r="E37" s="1"/>
      <c r="F37" s="1"/>
      <c r="G37" s="1"/>
      <c r="H37" s="1"/>
      <c r="I37" s="1"/>
    </row>
    <row r="38" spans="1:9" ht="20.100000000000001" customHeight="1">
      <c r="A38" s="59"/>
      <c r="B38" s="58"/>
      <c r="C38" s="59"/>
      <c r="D38" s="59"/>
      <c r="E38" s="1"/>
      <c r="F38" s="1"/>
      <c r="G38" s="1"/>
      <c r="H38" s="1"/>
      <c r="I38" s="1"/>
    </row>
    <row r="39" spans="1:9" ht="20.100000000000001" customHeight="1">
      <c r="A39" s="60"/>
      <c r="B39" s="6"/>
      <c r="C39" s="60"/>
      <c r="D39" s="60"/>
      <c r="E39" s="1"/>
      <c r="F39" s="1"/>
      <c r="G39" s="1"/>
      <c r="H39" s="1"/>
      <c r="I39" s="1"/>
    </row>
    <row r="40" spans="1:9" ht="20.100000000000001" customHeight="1" thickBot="1">
      <c r="A40" s="75" t="s">
        <v>28</v>
      </c>
      <c r="B40" s="76"/>
      <c r="C40" s="77"/>
      <c r="D40" s="61">
        <f>SUM(D6:D39)</f>
        <v>34</v>
      </c>
      <c r="E40" s="1"/>
      <c r="F40" s="1"/>
      <c r="G40" s="1"/>
      <c r="H40" s="1"/>
      <c r="I40" s="1"/>
    </row>
    <row r="41" spans="1:9" ht="20.100000000000001" customHeight="1" thickTop="1">
      <c r="A41" s="57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>
        <f>50-D40</f>
        <v>16</v>
      </c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</sheetData>
  <mergeCells count="1">
    <mergeCell ref="A40:C40"/>
  </mergeCells>
  <pageMargins left="1.3779527559055118" right="0.70866141732283472" top="0.15748031496062992" bottom="0.15748031496062992" header="0.15748031496062992" footer="0.15748031496062992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List Piutang</vt:lpstr>
      <vt:lpstr>List PPh </vt:lpstr>
      <vt:lpstr>Rincian1</vt:lpstr>
      <vt:lpstr>Meterai</vt:lpstr>
      <vt:lpstr>'List Piutang'!Print_Area</vt:lpstr>
      <vt:lpstr>'List PPh '!Print_Area</vt:lpstr>
      <vt:lpstr>Meterai!Print_Area</vt:lpstr>
      <vt:lpstr>Rincian1!Print_Area</vt:lpstr>
      <vt:lpstr>'List Piutang'!Print_Titles</vt:lpstr>
      <vt:lpstr>'List PPh '!Print_Titles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2016-09-30T04:52:06Z</cp:lastPrinted>
  <dcterms:created xsi:type="dcterms:W3CDTF">2011-08-09T03:18:05Z</dcterms:created>
  <dcterms:modified xsi:type="dcterms:W3CDTF">2016-09-30T04:52:20Z</dcterms:modified>
</cp:coreProperties>
</file>