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Piutang'!$A$7:$P$62</definedName>
    <definedName name="_xlnm.Print_Area" localSheetId="1">'List PPh '!$A$279:$D$282</definedName>
    <definedName name="_xlnm.Print_Area" localSheetId="4">Meterai!$A$1:$D$54</definedName>
    <definedName name="_xlnm.Print_Area" localSheetId="2">Rincian!$A$6:$L$74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K68" i="8"/>
  <c r="A68"/>
  <c r="N18" i="2"/>
  <c r="N17"/>
  <c r="A51" i="7" l="1"/>
  <c r="A50"/>
  <c r="A49"/>
  <c r="A48"/>
  <c r="A27" i="8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L27"/>
  <c r="L62"/>
  <c r="L59"/>
  <c r="L58"/>
  <c r="L57"/>
  <c r="L56"/>
  <c r="K54" i="2"/>
  <c r="L54"/>
  <c r="K53"/>
  <c r="L53"/>
  <c r="K52"/>
  <c r="L52"/>
  <c r="K51"/>
  <c r="L51"/>
  <c r="K50"/>
  <c r="L50"/>
  <c r="K49"/>
  <c r="L49"/>
  <c r="A45" i="7"/>
  <c r="A46" s="1"/>
  <c r="A47" s="1"/>
  <c r="A44"/>
  <c r="A43"/>
  <c r="L66" i="8"/>
  <c r="L46"/>
  <c r="L45"/>
  <c r="L44"/>
  <c r="L43"/>
  <c r="K48" i="2"/>
  <c r="L48"/>
  <c r="K47"/>
  <c r="L47"/>
  <c r="K46"/>
  <c r="L46"/>
  <c r="K45"/>
  <c r="L45"/>
  <c r="K44"/>
  <c r="L44"/>
  <c r="A42" i="7"/>
  <c r="A41"/>
  <c r="A40"/>
  <c r="L42" i="8"/>
  <c r="L55"/>
  <c r="L54"/>
  <c r="K43" i="2"/>
  <c r="L43"/>
  <c r="K42"/>
  <c r="L42"/>
  <c r="K41"/>
  <c r="L41"/>
  <c r="A39" i="7"/>
  <c r="A38"/>
  <c r="M44" i="2" l="1"/>
  <c r="O44" s="1"/>
  <c r="M45"/>
  <c r="O45" s="1"/>
  <c r="M46"/>
  <c r="O46" s="1"/>
  <c r="M48"/>
  <c r="O48" s="1"/>
  <c r="M49"/>
  <c r="O49" s="1"/>
  <c r="M50"/>
  <c r="O50" s="1"/>
  <c r="M51"/>
  <c r="O51" s="1"/>
  <c r="M52"/>
  <c r="O52" s="1"/>
  <c r="M54"/>
  <c r="O54" s="1"/>
  <c r="M42"/>
  <c r="O42" s="1"/>
  <c r="M47"/>
  <c r="O47" s="1"/>
  <c r="M53"/>
  <c r="O53" s="1"/>
  <c r="A48" i="8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M41" i="2"/>
  <c r="O41" s="1"/>
  <c r="M43"/>
  <c r="O43" s="1"/>
  <c r="L41" i="8"/>
  <c r="L65"/>
  <c r="K40" i="2"/>
  <c r="L40"/>
  <c r="K39"/>
  <c r="L39"/>
  <c r="A37" i="7"/>
  <c r="L64" i="8"/>
  <c r="L63"/>
  <c r="L40"/>
  <c r="L48"/>
  <c r="L61"/>
  <c r="L60"/>
  <c r="L39"/>
  <c r="K38" i="2"/>
  <c r="L38"/>
  <c r="K37"/>
  <c r="L37"/>
  <c r="K36"/>
  <c r="L36"/>
  <c r="K35"/>
  <c r="L35"/>
  <c r="K34"/>
  <c r="L34"/>
  <c r="N12"/>
  <c r="L53" i="8"/>
  <c r="L52"/>
  <c r="A19" i="7"/>
  <c r="A62" i="8" l="1"/>
  <c r="A63" s="1"/>
  <c r="A64" s="1"/>
  <c r="A65" s="1"/>
  <c r="A66" s="1"/>
  <c r="A67" s="1"/>
  <c r="M35" i="2"/>
  <c r="O35" s="1"/>
  <c r="M36"/>
  <c r="O36" s="1"/>
  <c r="M39"/>
  <c r="O39" s="1"/>
  <c r="M40"/>
  <c r="O40" s="1"/>
  <c r="M37"/>
  <c r="O37" s="1"/>
  <c r="M34"/>
  <c r="O34" s="1"/>
  <c r="M38"/>
  <c r="O38" s="1"/>
  <c r="N58"/>
  <c r="J58"/>
  <c r="I58"/>
  <c r="H58"/>
  <c r="G58"/>
  <c r="K71" i="8"/>
  <c r="J71"/>
  <c r="I71"/>
  <c r="H71"/>
  <c r="G71"/>
  <c r="F71"/>
  <c r="L51"/>
  <c r="L50"/>
  <c r="L49"/>
  <c r="L47"/>
  <c r="L38"/>
  <c r="L37"/>
  <c r="L36"/>
  <c r="L35"/>
  <c r="L34"/>
  <c r="L33"/>
  <c r="L32"/>
  <c r="L31"/>
  <c r="L30"/>
  <c r="L29"/>
  <c r="L28"/>
  <c r="L26"/>
  <c r="J18"/>
  <c r="J16"/>
  <c r="J9"/>
  <c r="K23"/>
  <c r="I23"/>
  <c r="H23"/>
  <c r="G23"/>
  <c r="F23"/>
  <c r="L15"/>
  <c r="L33" i="2"/>
  <c r="K33"/>
  <c r="L32"/>
  <c r="K32"/>
  <c r="L31"/>
  <c r="K31"/>
  <c r="L30"/>
  <c r="K30"/>
  <c r="L29"/>
  <c r="K29"/>
  <c r="L28"/>
  <c r="K28"/>
  <c r="L27"/>
  <c r="K27"/>
  <c r="L26"/>
  <c r="K26"/>
  <c r="L25"/>
  <c r="K25"/>
  <c r="K24"/>
  <c r="L24"/>
  <c r="K23"/>
  <c r="L23"/>
  <c r="N21"/>
  <c r="J21"/>
  <c r="I21"/>
  <c r="H21"/>
  <c r="G21"/>
  <c r="L19" i="8"/>
  <c r="K20" i="2"/>
  <c r="L20"/>
  <c r="K19"/>
  <c r="L19"/>
  <c r="L22" i="8"/>
  <c r="L58" i="2" l="1"/>
  <c r="M25"/>
  <c r="O25" s="1"/>
  <c r="M26"/>
  <c r="O26" s="1"/>
  <c r="M27"/>
  <c r="O27" s="1"/>
  <c r="A24"/>
  <c r="A25" s="1"/>
  <c r="A26" s="1"/>
  <c r="A27" s="1"/>
  <c r="A28" s="1"/>
  <c r="A29" s="1"/>
  <c r="A30" s="1"/>
  <c r="A31" s="1"/>
  <c r="A32" s="1"/>
  <c r="A33" s="1"/>
  <c r="A34" s="1"/>
  <c r="L71" i="8"/>
  <c r="M28" i="2"/>
  <c r="O28" s="1"/>
  <c r="K58"/>
  <c r="M29"/>
  <c r="O29" s="1"/>
  <c r="M30"/>
  <c r="O30" s="1"/>
  <c r="M20"/>
  <c r="O20" s="1"/>
  <c r="M31"/>
  <c r="O31" s="1"/>
  <c r="M33"/>
  <c r="O33" s="1"/>
  <c r="M19"/>
  <c r="O19" s="1"/>
  <c r="M23"/>
  <c r="O23" s="1"/>
  <c r="M24"/>
  <c r="O24" s="1"/>
  <c r="J23" i="8"/>
  <c r="J73" s="1"/>
  <c r="M32" i="2"/>
  <c r="O32" s="1"/>
  <c r="K18"/>
  <c r="L18"/>
  <c r="L18" i="8"/>
  <c r="L17"/>
  <c r="K17" i="2"/>
  <c r="L17"/>
  <c r="A13" i="8"/>
  <c r="A14" s="1"/>
  <c r="A15" s="1"/>
  <c r="A16" s="1"/>
  <c r="L21"/>
  <c r="L20"/>
  <c r="L14"/>
  <c r="L13"/>
  <c r="K16" i="2"/>
  <c r="L16"/>
  <c r="K15"/>
  <c r="L15"/>
  <c r="K14"/>
  <c r="L14"/>
  <c r="K13"/>
  <c r="L13"/>
  <c r="L16" i="8"/>
  <c r="L12"/>
  <c r="I9"/>
  <c r="I73" s="1"/>
  <c r="L12" i="2"/>
  <c r="K12"/>
  <c r="A13"/>
  <c r="K21" l="1"/>
  <c r="A35"/>
  <c r="A36" s="1"/>
  <c r="A37" s="1"/>
  <c r="A38" s="1"/>
  <c r="L21"/>
  <c r="O58"/>
  <c r="M58"/>
  <c r="L23" i="8"/>
  <c r="M18" i="2"/>
  <c r="O18" s="1"/>
  <c r="M14"/>
  <c r="O14" s="1"/>
  <c r="A17" i="8"/>
  <c r="M17" i="2"/>
  <c r="O17" s="1"/>
  <c r="M16"/>
  <c r="O16" s="1"/>
  <c r="M12"/>
  <c r="O12" s="1"/>
  <c r="M13"/>
  <c r="O13" s="1"/>
  <c r="M15"/>
  <c r="O15" s="1"/>
  <c r="A39" l="1"/>
  <c r="A40" s="1"/>
  <c r="M21"/>
  <c r="A18" i="8"/>
  <c r="A19" s="1"/>
  <c r="A14" i="2"/>
  <c r="A15" s="1"/>
  <c r="A16" s="1"/>
  <c r="A17" s="1"/>
  <c r="A18" s="1"/>
  <c r="O21"/>
  <c r="N10"/>
  <c r="N61" s="1"/>
  <c r="J10"/>
  <c r="J61" s="1"/>
  <c r="I10"/>
  <c r="I61" s="1"/>
  <c r="H10"/>
  <c r="H61" s="1"/>
  <c r="G10"/>
  <c r="G61" s="1"/>
  <c r="L8" i="8"/>
  <c r="K9" i="2"/>
  <c r="L9"/>
  <c r="A41" l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H9" i="8"/>
  <c r="H73" s="1"/>
  <c r="M9" i="2"/>
  <c r="O9" s="1"/>
  <c r="G9" i="8"/>
  <c r="G73" s="1"/>
  <c r="F9"/>
  <c r="F73" s="1"/>
  <c r="C72" i="6"/>
  <c r="C60"/>
  <c r="C12"/>
  <c r="C10"/>
  <c r="C7"/>
  <c r="C43"/>
  <c r="C55"/>
  <c r="C18"/>
  <c r="C17"/>
  <c r="C13"/>
  <c r="A19" i="2" l="1"/>
  <c r="A20" s="1"/>
  <c r="A20" i="8"/>
  <c r="K10" i="2"/>
  <c r="K61" s="1"/>
  <c r="L10"/>
  <c r="L61" s="1"/>
  <c r="K9" i="8"/>
  <c r="K73" s="1"/>
  <c r="L9"/>
  <c r="L73" s="1"/>
  <c r="C58" i="6"/>
  <c r="C11"/>
  <c r="C14" s="1"/>
  <c r="C54"/>
  <c r="C53"/>
  <c r="C52"/>
  <c r="C25"/>
  <c r="A23" i="3"/>
  <c r="A43" s="1"/>
  <c r="A48" s="1"/>
  <c r="A80" s="1"/>
  <c r="C24" i="6"/>
  <c r="C33"/>
  <c r="C19"/>
  <c r="C20" s="1"/>
  <c r="D54" i="7"/>
  <c r="A21" i="8" l="1"/>
  <c r="A22" s="1"/>
  <c r="M10" i="2"/>
  <c r="M61" s="1"/>
  <c r="C38" i="6"/>
  <c r="C86"/>
  <c r="C119" s="1"/>
  <c r="O10" i="2" l="1"/>
  <c r="O61" s="1"/>
  <c r="A7" i="7" l="1"/>
  <c r="A8" s="1"/>
  <c r="A9" s="1"/>
  <c r="A10" s="1"/>
  <c r="A11" s="1"/>
  <c r="A12" s="1"/>
  <c r="A13" s="1"/>
  <c r="A14" s="1"/>
  <c r="A15" s="1"/>
  <c r="A16" s="1"/>
  <c r="A17" s="1"/>
  <c r="A18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D56" l="1"/>
  <c r="A112" i="3" l="1"/>
  <c r="A173" s="1"/>
  <c r="A176" l="1"/>
  <c r="A188" l="1"/>
  <c r="A200" s="1"/>
  <c r="A207" s="1"/>
  <c r="A216" s="1"/>
  <c r="A234" s="1"/>
  <c r="A242" s="1"/>
  <c r="A248" s="1"/>
  <c r="A251" s="1"/>
  <c r="A254" s="1"/>
  <c r="A259" s="1"/>
  <c r="A262" l="1"/>
  <c r="A266" s="1"/>
  <c r="A269" s="1"/>
  <c r="A274" s="1"/>
  <c r="A279" s="1"/>
</calcChain>
</file>

<file path=xl/sharedStrings.xml><?xml version="1.0" encoding="utf-8"?>
<sst xmlns="http://schemas.openxmlformats.org/spreadsheetml/2006/main" count="1083" uniqueCount="652">
  <si>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</si>
  <si>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</si>
  <si>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</si>
  <si>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</si>
  <si>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</si>
  <si>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</si>
  <si>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</si>
  <si>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</si>
  <si>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</si>
  <si>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</si>
  <si>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</si>
  <si>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</si>
  <si>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</si>
  <si>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</si>
  <si>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</si>
  <si>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</si>
  <si>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</si>
  <si>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</si>
  <si>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</si>
  <si>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</si>
  <si>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</si>
  <si>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</si>
  <si>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</si>
  <si>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</si>
  <si>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</si>
  <si>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</si>
  <si>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</si>
  <si>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</si>
  <si>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</si>
  <si>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</si>
  <si>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</si>
  <si>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</si>
  <si>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</si>
  <si>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</si>
  <si>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</si>
  <si>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</si>
  <si>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</si>
  <si>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</si>
  <si>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</si>
  <si>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</si>
  <si>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</si>
  <si>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</si>
  <si>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</si>
  <si>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</si>
  <si>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PT. Air Liquide Indonesia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</si>
  <si>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</si>
  <si>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</si>
  <si>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</si>
  <si>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</si>
  <si>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</si>
  <si>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</si>
  <si>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29 Agt'16</t>
  </si>
  <si>
    <t>030/HS/R/VIII/2016</t>
  </si>
  <si>
    <t>01 Sept'16</t>
  </si>
  <si>
    <t>007/HS/R/IX/2016</t>
  </si>
  <si>
    <t>06 Sept'16</t>
  </si>
  <si>
    <t>012/HS/R/IX/2016</t>
  </si>
  <si>
    <t>09 Sept'16</t>
  </si>
  <si>
    <t>016/HS/R/IX/2016</t>
  </si>
  <si>
    <t>23 Sept'16</t>
  </si>
  <si>
    <t>028/HS/R/IX/2016</t>
  </si>
  <si>
    <t>029/HS/R/IX/2016</t>
  </si>
  <si>
    <t>030/HS/R/IX/2016</t>
  </si>
  <si>
    <t>* PT. Inti Karya Persada Teknik (Blok E14-4) Periode 27 Sept s/d 26 Mar'17</t>
  </si>
  <si>
    <t>03 Okt'16</t>
  </si>
  <si>
    <t>Rincian Piutang Bulan Oktober 2016 :</t>
  </si>
  <si>
    <t>* PT. Inti Karya Persada Tehnik (Blok E12-8) Periode 01 Okt'16 s/d 31 Jan'17</t>
  </si>
  <si>
    <t>Jumlah Rincian Piutang Bulan Oktober 2016</t>
  </si>
  <si>
    <t>006/HS/R/X/2016</t>
  </si>
  <si>
    <t>06 Okt'16</t>
  </si>
  <si>
    <t>011/HS/R/X/2016</t>
  </si>
  <si>
    <t>20 Okt'16</t>
  </si>
  <si>
    <t>021/HS/R/X/2016</t>
  </si>
  <si>
    <t>PT. Synthetic Rubber Indonesia</t>
  </si>
  <si>
    <t>022/HS/R/X/2016</t>
  </si>
  <si>
    <t>24 Okt'16</t>
  </si>
  <si>
    <t>025/HS/R/X/2016</t>
  </si>
  <si>
    <t>026/HS/R/X/2016</t>
  </si>
  <si>
    <t>027/HS/R/X/2016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</si>
  <si>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</si>
  <si>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</si>
  <si>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</si>
  <si>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</si>
  <si>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</si>
  <si>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</si>
  <si>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</si>
  <si>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007/HS/R/XI/2016</t>
  </si>
  <si>
    <t>* PT. Wasa Mitra Engineering (Blok E12-18) Periode 01 Nov'16 s/d 31 Jan'17</t>
  </si>
  <si>
    <t>(Byr Tgl 19 Okt'16)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</si>
  <si>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</si>
  <si>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</si>
  <si>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</si>
  <si>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</si>
  <si>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</si>
  <si>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</si>
  <si>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</si>
  <si>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</si>
  <si>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</si>
  <si>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</si>
  <si>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(Byr Tgl 10 Okt'16)</t>
  </si>
  <si>
    <t>(Byr Tgl 25 Okt'16)</t>
  </si>
  <si>
    <t>21 Nov'16</t>
  </si>
  <si>
    <t>031/HS/R/XI/2016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</si>
  <si>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</si>
  <si>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</si>
  <si>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</si>
  <si>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</si>
  <si>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</si>
  <si>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</si>
  <si>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</si>
  <si>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</si>
  <si>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</si>
  <si>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</si>
  <si>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</si>
  <si>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</si>
  <si>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</si>
  <si>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</si>
  <si>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</si>
  <si>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</si>
  <si>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</si>
  <si>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</si>
  <si>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</si>
  <si>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</si>
  <si>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</si>
  <si>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</si>
  <si>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</si>
  <si>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</si>
  <si>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</si>
  <si>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</si>
  <si>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</si>
  <si>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</si>
  <si>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</si>
  <si>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</si>
  <si>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</si>
  <si>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</si>
  <si>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</si>
  <si>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</si>
  <si>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</si>
  <si>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</si>
  <si>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</si>
  <si>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</si>
  <si>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</si>
  <si>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</si>
  <si>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</si>
  <si>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</si>
  <si>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</si>
  <si>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</si>
  <si>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</si>
  <si>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</si>
  <si>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</si>
  <si>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</si>
  <si>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</si>
  <si>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</si>
  <si>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</si>
  <si>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</si>
  <si>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</si>
  <si>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</si>
  <si>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</si>
  <si>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</si>
  <si>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</si>
  <si>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</si>
  <si>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</si>
  <si>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</si>
  <si>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</si>
  <si>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</si>
  <si>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8 Des'16)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</si>
  <si>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</si>
  <si>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</si>
  <si>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</si>
  <si>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</si>
  <si>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</si>
  <si>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</si>
  <si>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</si>
  <si>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</si>
  <si>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</si>
  <si>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</si>
  <si>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</si>
  <si>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</si>
  <si>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03 Jan'17</t>
  </si>
  <si>
    <t>003/HS/R/I/2017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</si>
  <si>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</si>
  <si>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</si>
  <si>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</si>
  <si>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</si>
  <si>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</si>
  <si>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</si>
  <si>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</si>
  <si>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</si>
  <si>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007/HS/R/I/2017</t>
  </si>
  <si>
    <t>008/HS/R/I/2017</t>
  </si>
  <si>
    <t>009/HS/R/I/2017</t>
  </si>
  <si>
    <t>010/HS/R/I/2017</t>
  </si>
  <si>
    <t>011/HS/R/I/2017</t>
  </si>
  <si>
    <t>012/HS/R/I/2017</t>
  </si>
  <si>
    <t>10 Jan'17</t>
  </si>
  <si>
    <t>016/HS/R/I/2017</t>
  </si>
  <si>
    <t>11 Jan'17</t>
  </si>
  <si>
    <t>020/HS/R/I/2017</t>
  </si>
  <si>
    <t>021/HS/R/I/2017</t>
  </si>
  <si>
    <t>(Byr Tgl 6 Jan'17)</t>
  </si>
  <si>
    <t>(Byr Tgl 12 Jan'17)</t>
  </si>
  <si>
    <t>16 Jan'17</t>
  </si>
  <si>
    <t>025/HS/R/I/2017</t>
  </si>
  <si>
    <t>USD</t>
  </si>
  <si>
    <t>RUPIAH</t>
  </si>
  <si>
    <t>(Byr Tgl 16 Jan'17)</t>
  </si>
  <si>
    <t>PT. NX Indonesia</t>
  </si>
  <si>
    <t>23 Jan'17</t>
  </si>
  <si>
    <t>031/HS/R/I/2017</t>
  </si>
  <si>
    <t>034/HS/R/I/2017</t>
  </si>
  <si>
    <t>035/HS/R/I/2017</t>
  </si>
  <si>
    <t>25 Jan'17</t>
  </si>
  <si>
    <t>037/HS/R/I/2017</t>
  </si>
  <si>
    <t>27 Jan'17</t>
  </si>
  <si>
    <t>(Byr Tgl 20 Jan'17)</t>
  </si>
  <si>
    <t>(Byr Tgl 24 Jan'17)</t>
  </si>
  <si>
    <t>(Byr Tgl 18 Jan'17)</t>
  </si>
  <si>
    <t>(Byr Tgl 19 Jan'17)</t>
  </si>
  <si>
    <t>040/HS/R/I/2017</t>
  </si>
  <si>
    <t>041/HS/R/I/2017</t>
  </si>
  <si>
    <t>30 Jan'17</t>
  </si>
  <si>
    <t>042/HS/R/I/2017</t>
  </si>
  <si>
    <t>FEBRUARI 2017</t>
  </si>
  <si>
    <t>043/HS/R/I/2017</t>
  </si>
  <si>
    <t>31 Jan'17</t>
  </si>
  <si>
    <t>044/HS/R/I/2017</t>
  </si>
  <si>
    <t>01 Feb'17</t>
  </si>
  <si>
    <t>001/HS/R/II/2017</t>
  </si>
  <si>
    <t>002/HS/R/II/2017</t>
  </si>
  <si>
    <t>003/HS/R/II/2017</t>
  </si>
  <si>
    <t>004/HS/R/II/2017</t>
  </si>
  <si>
    <t>005/HS/R/II/2017</t>
  </si>
  <si>
    <t>006/HS/R/II/2017</t>
  </si>
  <si>
    <t>008/HS/R/II/2017</t>
  </si>
  <si>
    <t>FEB'17</t>
  </si>
  <si>
    <t>FEB 2017</t>
  </si>
  <si>
    <t>Sub Total Feb 2017</t>
  </si>
  <si>
    <t>Sub Total Februari'17</t>
  </si>
  <si>
    <t>NSI</t>
  </si>
  <si>
    <t xml:space="preserve">(Byr Tgl. 2 Feb'17) </t>
  </si>
  <si>
    <t>009/HS/R/II/2017</t>
  </si>
  <si>
    <t>03 Feb'17</t>
  </si>
  <si>
    <t>010/HS/R/II/2017</t>
  </si>
  <si>
    <t>06 Feb'17</t>
  </si>
  <si>
    <t>011/HS/R/II/2017</t>
  </si>
  <si>
    <t>012/HS/R/II/2017</t>
  </si>
  <si>
    <t>013/HS/R/II/2017</t>
  </si>
  <si>
    <t>015/HS/R/II/2017</t>
  </si>
  <si>
    <t>016/HS/R/II/2017</t>
  </si>
  <si>
    <t>07 Feb'17</t>
  </si>
  <si>
    <t>017/HS/R/II/2017</t>
  </si>
  <si>
    <t>09 Feb'17</t>
  </si>
  <si>
    <t>018/HS/R/II/2017</t>
  </si>
  <si>
    <t>019/HS/R/II/2017</t>
  </si>
  <si>
    <t>020/HS/R/II/2017</t>
  </si>
  <si>
    <t>(Byr Tgl 2 Feb'17)</t>
  </si>
  <si>
    <t>24 Nov'16</t>
  </si>
  <si>
    <t>036/HS/R/XI/2016</t>
  </si>
  <si>
    <t>037/HS/R/XI/2016</t>
  </si>
  <si>
    <t>038/HS/R/XI/2016</t>
  </si>
  <si>
    <t>(Byr Tgl. 1 Feb 2017)</t>
  </si>
  <si>
    <t>032/HS/R/I/2017</t>
  </si>
  <si>
    <t>021/HS/R/II/2017</t>
  </si>
  <si>
    <t>PT. Hitachi Asia Indonesia</t>
  </si>
  <si>
    <t>13 Feb'17</t>
  </si>
  <si>
    <t>023/HS/R/II/2017</t>
  </si>
  <si>
    <t>024/HS/R/II/2017</t>
  </si>
  <si>
    <t>15 Feb'17</t>
  </si>
  <si>
    <t>028/HS/R/II/2017</t>
  </si>
  <si>
    <t>029/HS/R/II/2017</t>
  </si>
  <si>
    <t>17 Feb'17</t>
  </si>
  <si>
    <t>031/HS/R/II/2017</t>
  </si>
  <si>
    <t>E9-19</t>
  </si>
  <si>
    <t>12 Feb s/d 11 Mei'17</t>
  </si>
  <si>
    <t>032/HS/R/II/2017</t>
  </si>
  <si>
    <t>033/HS/R/II/2017</t>
  </si>
  <si>
    <t>20 Feb'17</t>
  </si>
  <si>
    <t>034/HS/R/II/2017</t>
  </si>
  <si>
    <t>036/HS/R/II/2017</t>
  </si>
  <si>
    <t>Periode 12 Feb s/d 11 Mei'17</t>
  </si>
  <si>
    <t>037/HS/R/II/2017</t>
  </si>
  <si>
    <t>038/HS/R/II/2017</t>
  </si>
  <si>
    <t>039/HS/R/II/2017</t>
  </si>
  <si>
    <t>040/HS/R/II/2017</t>
  </si>
  <si>
    <t>041/HS/R/II/2017</t>
  </si>
  <si>
    <t>PT. Krakatau Posco</t>
  </si>
  <si>
    <t>22 Feb'17</t>
  </si>
  <si>
    <t>042/HS/R/II/2017</t>
  </si>
  <si>
    <t>043/HS/R/II/2017</t>
  </si>
  <si>
    <t>(Byr Tgl 16 Feb'17)</t>
  </si>
  <si>
    <t>4 Jan'17</t>
  </si>
  <si>
    <t>(Byr Tgl 17 Feb'17)</t>
  </si>
  <si>
    <t>24 Feb'17</t>
  </si>
  <si>
    <t>044/HS/R/II/2017</t>
  </si>
  <si>
    <t>045/HS/R/II/2017</t>
  </si>
  <si>
    <t>046/HS/R/II/2017</t>
  </si>
  <si>
    <t>047/HS/R/II/2017</t>
  </si>
  <si>
    <t>PT. Shinko Plantech</t>
  </si>
  <si>
    <t>27 Feb'17</t>
  </si>
  <si>
    <t>049/HS/R/II/2017</t>
  </si>
  <si>
    <t>28 Feb'17</t>
  </si>
  <si>
    <t>050/HS/R/II/2017</t>
  </si>
  <si>
    <t>051/HS/R/II/2017</t>
  </si>
  <si>
    <t>052/HS/R/II/2017</t>
  </si>
  <si>
    <t>053/HS/R/II/2017</t>
  </si>
  <si>
    <t>054/HS/R/II/2017</t>
  </si>
  <si>
    <t>055/HS/R/II/2017</t>
  </si>
  <si>
    <t>01 Mar'17</t>
  </si>
  <si>
    <t>001/HS/R/III/2017</t>
  </si>
  <si>
    <t>002/HS/R/III/2017</t>
  </si>
  <si>
    <t>003/HS/R/III/2017</t>
  </si>
  <si>
    <t>004/HS/R/III/2017</t>
  </si>
  <si>
    <t>005/HS/R/III/2017</t>
  </si>
  <si>
    <t>007/HS/R/III/2017</t>
  </si>
  <si>
    <t>008/HS/R/III/2017</t>
  </si>
  <si>
    <t>MAR 2017</t>
  </si>
  <si>
    <t>(Byr Tgl 28 Feb'17)</t>
  </si>
  <si>
    <t>(Byr Tgl 24 Feb'17)</t>
  </si>
  <si>
    <t xml:space="preserve">(Byr Tgl. 23 Feb'17) </t>
  </si>
  <si>
    <t>02 Mar'17</t>
  </si>
  <si>
    <t>009/HS/R/III/2017</t>
  </si>
  <si>
    <t>010/HS/R/III/2017</t>
  </si>
  <si>
    <t>06 Mar'17</t>
  </si>
  <si>
    <t>012/HS/R/III/2017</t>
  </si>
  <si>
    <t>013/HS/R/III/2017</t>
  </si>
  <si>
    <t>016/HS/R/III/2017</t>
  </si>
  <si>
    <t>017/HS/R/III/2017</t>
  </si>
  <si>
    <t>018/HS/R/III/2017</t>
  </si>
  <si>
    <t>07 Mar'17</t>
  </si>
  <si>
    <t>019/HS/R/III/2017</t>
  </si>
  <si>
    <t>020/HS/R/III/2017</t>
  </si>
  <si>
    <t>021/HS/R/III/2017</t>
  </si>
  <si>
    <t>(Byr Tgl 01 Mar'17)</t>
  </si>
  <si>
    <t>(Byr Tgl 1 Mar'17)</t>
  </si>
  <si>
    <t>(Byr Tgl 6 Mar'17)</t>
  </si>
  <si>
    <t>( Byr Tgl. 10 Mar'17)</t>
  </si>
  <si>
    <t>13 Mar'17</t>
  </si>
  <si>
    <t>024/HS/R/III/2017</t>
  </si>
  <si>
    <t>025/HS/R/III/2017</t>
  </si>
  <si>
    <t>028/HS/R/III/2017</t>
  </si>
  <si>
    <t>15 Mar'17</t>
  </si>
  <si>
    <t>029/HS/R/III/2017</t>
  </si>
  <si>
    <t>PT. Ko One Indonesia</t>
  </si>
  <si>
    <t>030/HS/R/III/2017</t>
  </si>
  <si>
    <t>16 Mar'17</t>
  </si>
  <si>
    <t>031/HS/R/III/2017</t>
  </si>
  <si>
    <t>032/HS/R/III/2017</t>
  </si>
  <si>
    <t>17 Mar'17</t>
  </si>
  <si>
    <t>(Byr Tgl 10 Mar'17)</t>
  </si>
  <si>
    <t>(Byr Tgl 13 Mar 2017)</t>
  </si>
  <si>
    <t>(Byr Tgl 15 Mar'17)</t>
  </si>
  <si>
    <t>(Byr Tgl 14 Mar'17)</t>
  </si>
  <si>
    <t>1 Feb'17</t>
  </si>
  <si>
    <t>034/HS/R/III/2017</t>
  </si>
  <si>
    <t>E15-2</t>
  </si>
  <si>
    <t>035/HS/R/III/2017</t>
  </si>
  <si>
    <t>E16-6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</si>
  <si>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</si>
  <si>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</si>
  <si>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</si>
  <si>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</si>
  <si>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</si>
  <si>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</si>
  <si>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</si>
  <si>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039/HS/R/III/2017</t>
  </si>
  <si>
    <t>E12-4</t>
  </si>
  <si>
    <t>31 Mar'17</t>
  </si>
  <si>
    <t>040/HS/R/III/2017</t>
  </si>
  <si>
    <t>041/HS/R/III/2017</t>
  </si>
  <si>
    <t>TAHUN : 2017</t>
  </si>
  <si>
    <t>(Byr Tgl 24 Mar'17)</t>
  </si>
  <si>
    <t>(Byr Tgl 23 Mar'17)</t>
  </si>
  <si>
    <t>(Byr Tgl 22 Mar'17)</t>
  </si>
  <si>
    <t>APRIL 2017</t>
  </si>
  <si>
    <t>3 Apr'17</t>
  </si>
  <si>
    <t>001/HS/R/IV/2017</t>
  </si>
  <si>
    <t>E12-10</t>
  </si>
  <si>
    <t>01 Apr s/d 30 Jun'17</t>
  </si>
  <si>
    <t>002/HS/R/IV/2017</t>
  </si>
  <si>
    <t>E11-15</t>
  </si>
  <si>
    <t>01 Apr s/d 30 Sept'17</t>
  </si>
  <si>
    <t>003/HS/R/IV/2017</t>
  </si>
  <si>
    <t>004/HS/R/IV/2017</t>
  </si>
  <si>
    <t>005/HS/R/IV/2017</t>
  </si>
  <si>
    <t>E9-2</t>
  </si>
  <si>
    <t>006/HS/R/IV/2017</t>
  </si>
  <si>
    <t>E12-5</t>
  </si>
  <si>
    <t>007/HS/R/IV/2017</t>
  </si>
  <si>
    <t>PT. Hitachi Metals Indonesia</t>
  </si>
  <si>
    <t>4 Apr'17</t>
  </si>
  <si>
    <t>008/HS/R/IV/2017</t>
  </si>
  <si>
    <t>E6-5</t>
  </si>
  <si>
    <t>009/HS/R/IV/2017</t>
  </si>
  <si>
    <t>010/HS/R/IV/2017</t>
  </si>
  <si>
    <t>011/HS/R/IV/2017</t>
  </si>
  <si>
    <t>E9-1</t>
  </si>
  <si>
    <t>012/HS/R/IV/2017</t>
  </si>
  <si>
    <t>E9-3</t>
  </si>
  <si>
    <t>013/HS/R/IV/2017</t>
  </si>
  <si>
    <t>E9-5</t>
  </si>
  <si>
    <t>014/HS/R/IV/2017</t>
  </si>
  <si>
    <t>E9-10</t>
  </si>
  <si>
    <t>015/HS/R/IV/2017</t>
  </si>
  <si>
    <t>E9-12</t>
  </si>
  <si>
    <t>016/HS/R/IV/2017</t>
  </si>
  <si>
    <t>E9-12A</t>
  </si>
  <si>
    <t>APR 2017</t>
  </si>
  <si>
    <t>APR'17</t>
  </si>
  <si>
    <t>Periode 01 Apr s/d 30 Jun'17</t>
  </si>
  <si>
    <t>Periode 01 Apr s/d 30 Sept'17</t>
  </si>
  <si>
    <t>Sub Total Apr 2017</t>
  </si>
  <si>
    <t>Sub Total April'17</t>
  </si>
  <si>
    <t xml:space="preserve">PT. KRNG Indonesia </t>
  </si>
  <si>
    <t>017/HS/R/IV/2017</t>
  </si>
  <si>
    <t>018/HS/R/IV/2017</t>
  </si>
  <si>
    <t>019/HS/R/IV/2017</t>
  </si>
  <si>
    <t>6 Apr'17</t>
  </si>
  <si>
    <t>020/HS/R/IV/2017</t>
  </si>
  <si>
    <t>06 Apr s/d 05 Mei'17</t>
  </si>
  <si>
    <t>021/HS/R/IV/2017</t>
  </si>
  <si>
    <t>022/HS/R/IV/2017</t>
  </si>
  <si>
    <t>E12-9</t>
  </si>
  <si>
    <t>023/HS/R/IV/2017</t>
  </si>
  <si>
    <t>E14-24</t>
  </si>
  <si>
    <t xml:space="preserve"> Periode 06 Apr s/d 05 Mei'17</t>
  </si>
  <si>
    <t>(Byr Tgl 05 Apr'17)</t>
  </si>
  <si>
    <t>(Byr Tgl 31 Mar'17)</t>
  </si>
  <si>
    <t xml:space="preserve">(Byr Tgl. 31 Mar'17) </t>
  </si>
  <si>
    <t>(Byr Tgl. 29 Mar'17)</t>
  </si>
  <si>
    <t>11 Apr'17</t>
  </si>
  <si>
    <t>026/HS/R/IV/2017</t>
  </si>
  <si>
    <t>12 Apr'17</t>
  </si>
  <si>
    <t>028/HS/R/IV/2017</t>
  </si>
  <si>
    <t>E12-12</t>
  </si>
  <si>
    <t>12 Apr s/d 11 Sept'17</t>
  </si>
  <si>
    <t>Periode 12 Apr s/d 11 Sept'17</t>
  </si>
  <si>
    <t>(Byr Tgl. 11 Apr'17)</t>
  </si>
  <si>
    <t>(Byr Tgl 12 Apr'17)</t>
  </si>
  <si>
    <t>(Byr Tgl 11 Apr'17)</t>
  </si>
  <si>
    <t>(Byr Tgl 10 Apr'17)</t>
  </si>
  <si>
    <t>BUT Black &amp; Veatch</t>
  </si>
  <si>
    <t>TAHUN : 2015-2017</t>
  </si>
  <si>
    <t>17 Apr'17</t>
  </si>
  <si>
    <t>E11-16</t>
  </si>
  <si>
    <t>Periode 20 Apr s/d 19 Jun'17</t>
  </si>
  <si>
    <t>031/HS/R/IV/2017</t>
  </si>
  <si>
    <t>20 Apr'17</t>
  </si>
  <si>
    <t>032/HS/R/IV/2017</t>
  </si>
  <si>
    <t>20 Apr s/d 19 Jun'17</t>
  </si>
  <si>
    <t>(Byr Tgl 18 Apr 2017)</t>
  </si>
  <si>
    <t>(Byr Tgl 13 Apr'17)</t>
  </si>
  <si>
    <t>(Byr Tgl 18 Apr'17)</t>
  </si>
  <si>
    <t>( Byr Tgl 17 Apr'17)</t>
  </si>
  <si>
    <t>03 Apr'17</t>
  </si>
  <si>
    <t xml:space="preserve">(Byr Tgl. 19 Apr'17) </t>
  </si>
  <si>
    <t>04 Apr'17</t>
  </si>
  <si>
    <t>E14-1</t>
  </si>
  <si>
    <t>Periode 22 Apr s/d 21 Jul'17</t>
  </si>
  <si>
    <t>E9-7</t>
  </si>
  <si>
    <t>E9-4</t>
  </si>
  <si>
    <t>25 Apr'17</t>
  </si>
  <si>
    <t>033/HS/R/IV/2017</t>
  </si>
  <si>
    <t>22 Apr s/d 21 Jul'17</t>
  </si>
  <si>
    <t>036/HS/R/IV/2017</t>
  </si>
  <si>
    <t>28 Apr'17</t>
  </si>
  <si>
    <t>037/HS/R/IV/2017</t>
  </si>
  <si>
    <t>038/HS/R/IV/2017</t>
  </si>
  <si>
    <t>29 Apr s/d 28 Mei'17</t>
  </si>
  <si>
    <t>Periode 29 Apr s/d 28 Mei'17</t>
  </si>
  <si>
    <t>MEI 2017</t>
  </si>
  <si>
    <t>040/HS/R/IV/2017</t>
  </si>
  <si>
    <t>E14-23</t>
  </si>
  <si>
    <t>02 Mei'17</t>
  </si>
  <si>
    <t>001/HS/R/V/2017</t>
  </si>
  <si>
    <t>E9-23</t>
  </si>
  <si>
    <t>002/HS/R/V/2017</t>
  </si>
  <si>
    <t>E12-15</t>
  </si>
  <si>
    <t>003/HS/R/V/2017</t>
  </si>
  <si>
    <t>E12-17</t>
  </si>
  <si>
    <t>004/HS/R/V/2017</t>
  </si>
  <si>
    <t>01 Mei s/d 31 Mei'17</t>
  </si>
  <si>
    <t>005/HS/R/V/2017</t>
  </si>
  <si>
    <t>E15-8</t>
  </si>
  <si>
    <t>01 Mei'17 s/d 30 Apr'18</t>
  </si>
  <si>
    <t>006/HS/R/V/2017</t>
  </si>
  <si>
    <t>03 Mei'17</t>
  </si>
  <si>
    <t>007/HS/R/V/2017</t>
  </si>
  <si>
    <t>E12-18</t>
  </si>
  <si>
    <t>008/HS/R/V/2017</t>
  </si>
  <si>
    <t>03 Mei s/d 02 Jun'17</t>
  </si>
  <si>
    <t>009/HS/R/V/2017</t>
  </si>
  <si>
    <t>E9-8</t>
  </si>
  <si>
    <t>010/HS/R/V/2017</t>
  </si>
  <si>
    <t>04 Mei'17</t>
  </si>
  <si>
    <t>011/HS/R/V/2017</t>
  </si>
  <si>
    <t>04 Mei s/d 03 Jun'17</t>
  </si>
  <si>
    <t>012/HS/R/V/2017</t>
  </si>
  <si>
    <t>013/HS/R/V/2017</t>
  </si>
  <si>
    <t>014/HS/R/V/2017</t>
  </si>
  <si>
    <t>015/HS/R/V/2017</t>
  </si>
  <si>
    <t>016/HS/R/V/2017</t>
  </si>
  <si>
    <t>017/HS/R/V/2017</t>
  </si>
  <si>
    <t>Periode 29 Apr s/d 28 Jul'17</t>
  </si>
  <si>
    <t>MEI'17</t>
  </si>
  <si>
    <t>Periode 01 Mei'17 s/d 30 Apr'18</t>
  </si>
  <si>
    <t>Periode 04 Mei s/d 03 Jun'17</t>
  </si>
  <si>
    <t>Periode 03 Mei s/d 02 Jun'17</t>
  </si>
  <si>
    <t>Periode 01 Mei s/d 31 Mei'17</t>
  </si>
  <si>
    <t>Periode 01 Mei s/d 31 Jul'17</t>
  </si>
  <si>
    <t>Sub Total Mei 2017</t>
  </si>
  <si>
    <t>Sub Total Mei'17</t>
  </si>
  <si>
    <t>018/HS/R/V/2017</t>
  </si>
  <si>
    <t>(Byr Tgl 21 Apr'17)</t>
  </si>
  <si>
    <t>(Byr Tgl 3 Mei'17)</t>
  </si>
  <si>
    <t>(Byr Tgl 26 Apr'17)</t>
  </si>
  <si>
    <t>(Byr Tgl 2 Mei'17)</t>
  </si>
  <si>
    <t>(Byr Tgl. 3 Mei'17)</t>
  </si>
  <si>
    <t>(Byr Tgl 28 Apr'17)</t>
  </si>
  <si>
    <t>(Byr Tgl 20 Apr'17)</t>
  </si>
  <si>
    <t>( Byr Tgl. 21 Apr'17)</t>
  </si>
  <si>
    <t>CNOOC - Cetak Ulang Sch.1</t>
  </si>
  <si>
    <t>E8-9</t>
  </si>
  <si>
    <t>E12-16</t>
  </si>
  <si>
    <t>E2-8</t>
  </si>
  <si>
    <t>08 Mei'17</t>
  </si>
  <si>
    <t>019/HS/R/V/2017</t>
  </si>
  <si>
    <t>09 Mei'17</t>
  </si>
  <si>
    <t>020/HS/R/V/2017</t>
  </si>
  <si>
    <t>Periode 07 Mei s/d 26 Mei'17</t>
  </si>
  <si>
    <t>Periode 09 Mei s/d 08 Agt'17</t>
  </si>
  <si>
    <t>8/5</t>
  </si>
  <si>
    <t>(Byr Tgl 12 Mei'17)</t>
  </si>
  <si>
    <t>(Byr Tgl 12 Mei 2017)</t>
  </si>
  <si>
    <t>(Byr Tgl 5 Mei'17)</t>
  </si>
  <si>
    <t>05 Apr'17</t>
  </si>
  <si>
    <t>(Byr Tgl 4 Mei'17)</t>
  </si>
  <si>
    <t>(Byr Tgl 10 Mei'17)</t>
  </si>
  <si>
    <t>(Byr Tgl 10 Mei 2017)</t>
  </si>
  <si>
    <t>021/HS/R/V/2017</t>
  </si>
  <si>
    <t>06 Mei s/d 05 Jun'17</t>
  </si>
  <si>
    <t>022/HS/R/V/2017</t>
  </si>
  <si>
    <t>023/HS/R/V/2017</t>
  </si>
  <si>
    <t>E9-11</t>
  </si>
  <si>
    <t>07 Mei s/d 06 Jun'17</t>
  </si>
  <si>
    <t>024/HS/R/V/2017</t>
  </si>
  <si>
    <t>10 Mei'17</t>
  </si>
  <si>
    <t>025/HS/R/V/2017</t>
  </si>
  <si>
    <t>E10-2</t>
  </si>
  <si>
    <t>10 Mei s/d 09 Jun'17</t>
  </si>
  <si>
    <t>Donald R Schlanker</t>
  </si>
  <si>
    <t>E9-31</t>
  </si>
  <si>
    <t>Lee In Cheol</t>
  </si>
  <si>
    <t>E4-5</t>
  </si>
  <si>
    <t>E4-6</t>
  </si>
  <si>
    <t>12 Mei'17</t>
  </si>
  <si>
    <t>Na Seon Ha</t>
  </si>
  <si>
    <t>E14-22</t>
  </si>
  <si>
    <t>030/HS/R/V/2017</t>
  </si>
  <si>
    <t>E2-14</t>
  </si>
  <si>
    <t>031/HS/R/V/2017</t>
  </si>
  <si>
    <t>12 Mei s/d 11 Jun'17</t>
  </si>
  <si>
    <t>PT. Sankyu Indonesia International</t>
  </si>
  <si>
    <t>E6-8</t>
  </si>
  <si>
    <t>Periode 07 Mei s/d 06 Jun'17</t>
  </si>
  <si>
    <t>Periode 08 Mei s/d 23 Mei'17</t>
  </si>
  <si>
    <t>Periode 10 Mei s/d 09 Jun'17</t>
  </si>
  <si>
    <t>Periode 10 Mei s/d 09 Jul'17</t>
  </si>
  <si>
    <t>EP2C Energy Singapore Pte, Ltd.</t>
  </si>
  <si>
    <t>Periode 11 Mei s/d 10 Jun'17</t>
  </si>
  <si>
    <t>Periode 12 Mei s/d 11 Jun'17</t>
  </si>
  <si>
    <t>Periode 06 Mei s/d 05 Jun'17</t>
  </si>
  <si>
    <t>PT. Jaya Hanchang E &amp; C</t>
  </si>
  <si>
    <t>E10-7</t>
  </si>
  <si>
    <t>CNOOC - Cetak Ulang Sch.2 &amp; 3</t>
  </si>
  <si>
    <t>15 Mei'17</t>
  </si>
  <si>
    <t>033/HS/R/V/2017</t>
  </si>
  <si>
    <t>15 Mei s/d 14 Jun'17</t>
  </si>
  <si>
    <t>17 Mei'17</t>
  </si>
  <si>
    <t>034/HS/R/V/2017</t>
  </si>
  <si>
    <t>17 Mei s/d 16 Jun'17</t>
  </si>
  <si>
    <t>Periode 17 Mei s/d 16 Jun'17</t>
  </si>
  <si>
    <t>Periode 15 Mei s/d 14 Jun'17</t>
  </si>
  <si>
    <t>Lee Soon Jae</t>
  </si>
  <si>
    <t>E15-5</t>
  </si>
  <si>
    <t>(Byr Tgl 16 Mei'17)</t>
  </si>
  <si>
    <t>PT. Wasa Mitra Engineering - Cetak Ulang</t>
  </si>
  <si>
    <t>22 Mei'17</t>
  </si>
  <si>
    <t>036/HS/R/V/2017</t>
  </si>
  <si>
    <t>E9-16</t>
  </si>
  <si>
    <t>20 Mei s/d 19 Jun'17</t>
  </si>
  <si>
    <t>037/HS/R/V/2017</t>
  </si>
  <si>
    <t>E9-22</t>
  </si>
  <si>
    <t>22 Mei s/d 21 Agt'17</t>
  </si>
  <si>
    <t>038/HS/R/V/2017</t>
  </si>
  <si>
    <t>E14-12A</t>
  </si>
  <si>
    <t>Periode 22 Mei s/d 21 Agt'17</t>
  </si>
  <si>
    <t>Periode 20 Mei s/d 19 Jun'17</t>
  </si>
  <si>
    <t>039/HS/R/V/2017</t>
  </si>
  <si>
    <t>E16A-5</t>
  </si>
  <si>
    <t>20 Mei s/d 19 Agt'17</t>
  </si>
  <si>
    <t>23 Mei'17</t>
  </si>
  <si>
    <t>040/HS/R/V/2017</t>
  </si>
  <si>
    <t>23 Mei s/d 22 Jun'17</t>
  </si>
  <si>
    <t>24 Mei'17</t>
  </si>
  <si>
    <t>041/HS/R/V/2017</t>
  </si>
  <si>
    <t>24 Mei s/d 23 Jun'17</t>
  </si>
  <si>
    <t>042/HS/R/V/2017</t>
  </si>
  <si>
    <t>E9-14</t>
  </si>
  <si>
    <t>043/HS/R/V/2017</t>
  </si>
  <si>
    <t>E9-24</t>
  </si>
  <si>
    <t>Periode 24 Mei s/d 23 Jun'17</t>
  </si>
  <si>
    <t>Periode 23 Mei s/d 22 Jun'17</t>
  </si>
  <si>
    <t>Periode 20 Mei s/d 19 Agt'17</t>
  </si>
  <si>
    <t>044/HS/R/V/2017</t>
  </si>
  <si>
    <t>E14-26</t>
  </si>
  <si>
    <t>22 Mei s/d 21 Des'17</t>
  </si>
  <si>
    <t>26 Mei'17</t>
  </si>
  <si>
    <t>045/HS/R/V/2017</t>
  </si>
  <si>
    <t>E2-10</t>
  </si>
  <si>
    <t>25 Mei s/d 24 Nov'17</t>
  </si>
  <si>
    <t>046/HS/R/V/2017</t>
  </si>
  <si>
    <t>E4-7</t>
  </si>
  <si>
    <t>26 Mei s/d 25 Agt'17</t>
  </si>
  <si>
    <t>29 Mei'17</t>
  </si>
  <si>
    <t>047/HS/R/V/2017</t>
  </si>
  <si>
    <t>E14-7</t>
  </si>
  <si>
    <t>27 Mei s/d 26 Agt'17</t>
  </si>
  <si>
    <t>048/HS/R/V/2017</t>
  </si>
  <si>
    <t>E6-16</t>
  </si>
  <si>
    <t>28 Mei s/d 27 Agt'17</t>
  </si>
  <si>
    <t>049/HS/R/V/2017</t>
  </si>
  <si>
    <t>E12-14</t>
  </si>
  <si>
    <t>Periode 28 Mei s/d 27 Agt'17</t>
  </si>
  <si>
    <t>Periode 27 Mei s/d 26 Agt'17</t>
  </si>
  <si>
    <t>Periode 26 Mei s/d 25 Agt'17</t>
  </si>
  <si>
    <t>Periode 25 Mei s/d 24 Nov'17</t>
  </si>
  <si>
    <t>Periode 22 Mei s/d 21 Des'17</t>
  </si>
  <si>
    <t>24/5</t>
  </si>
  <si>
    <t>(Byr Tgl 19 Mei'17)</t>
  </si>
  <si>
    <t>029/HS/R/IV/2017</t>
  </si>
  <si>
    <t>034/HS/R/IV/2017</t>
  </si>
  <si>
    <t>035/HS/R/IV/2017</t>
  </si>
  <si>
    <t>Update : 31 Mei 2017</t>
  </si>
  <si>
    <t>Abhisek Mukati (Ceil Mumbai)</t>
  </si>
  <si>
    <t>Periode 28 Mei s/d 27 Jun'17</t>
  </si>
  <si>
    <t>31/5</t>
  </si>
  <si>
    <t>26/5</t>
  </si>
  <si>
    <t>Abhishek Mukati (Ceil Mumbai)</t>
  </si>
  <si>
    <t>(Byr Tgl 26 Mei'17)</t>
  </si>
  <si>
    <t>( Byr Tgl. 26 Mei'17)</t>
  </si>
  <si>
    <t>4 Mei'17</t>
  </si>
  <si>
    <t>(Byr Tgl 24 Mei'17)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</si>
</sst>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5" fillId="0" borderId="12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25" fillId="0" borderId="12" xfId="1" applyFont="1" applyBorder="1"/>
    <xf numFmtId="41" fontId="25" fillId="0" borderId="11" xfId="1" applyFont="1" applyBorder="1"/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164" fontId="25" fillId="0" borderId="4" xfId="1" applyNumberFormat="1" applyFont="1" applyBorder="1"/>
    <xf numFmtId="16" fontId="8" fillId="0" borderId="12" xfId="0" applyNumberFormat="1" applyFont="1" applyBorder="1" applyAlignment="1">
      <alignment horizontal="center"/>
    </xf>
    <xf numFmtId="41" fontId="25" fillId="0" borderId="4" xfId="1" applyNumberFormat="1" applyFont="1" applyBorder="1"/>
    <xf numFmtId="164" fontId="8" fillId="0" borderId="12" xfId="1" applyNumberFormat="1" applyFont="1" applyBorder="1"/>
    <xf numFmtId="164" fontId="7" fillId="0" borderId="14" xfId="1" applyNumberFormat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24"/>
  <sheetViews>
    <sheetView tabSelected="1" topLeftCell="M49" workbookViewId="0">
      <selection activeCell="G1" sqref="G1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369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4" t="s">
        <v>9</v>
      </c>
      <c r="H5" s="105"/>
      <c r="I5" s="105"/>
      <c r="J5" s="105"/>
      <c r="K5" s="105"/>
      <c r="L5" s="106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7" t="s">
        <v>222</v>
      </c>
      <c r="C8" s="108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270</v>
      </c>
      <c r="C9" s="11" t="s">
        <v>271</v>
      </c>
      <c r="D9" s="46" t="s">
        <v>48</v>
      </c>
      <c r="E9" s="45" t="s">
        <v>272</v>
      </c>
      <c r="F9" s="45" t="s">
        <v>273</v>
      </c>
      <c r="G9" s="23">
        <v>37043475</v>
      </c>
      <c r="H9" s="31">
        <v>0</v>
      </c>
      <c r="I9" s="31">
        <v>0</v>
      </c>
      <c r="J9" s="31">
        <v>0</v>
      </c>
      <c r="K9" s="31">
        <f t="shared" ref="K9" si="0">+G9*10%</f>
        <v>3704347.5</v>
      </c>
      <c r="L9" s="31">
        <f t="shared" ref="L9" si="1">-G9*10%</f>
        <v>-3704347.5</v>
      </c>
      <c r="M9" s="23">
        <f t="shared" ref="M9" si="2">SUM(G9:L9)</f>
        <v>37043475</v>
      </c>
      <c r="N9" s="16">
        <v>0</v>
      </c>
      <c r="O9" s="23">
        <f t="shared" ref="O9" si="3">+M9-N9</f>
        <v>37043475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237</v>
      </c>
      <c r="G10" s="49">
        <f t="shared" ref="G10:O10" si="4">SUM(G9:G9)</f>
        <v>37043475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3704347.5</v>
      </c>
      <c r="L10" s="49">
        <f t="shared" si="4"/>
        <v>-3704347.5</v>
      </c>
      <c r="M10" s="49">
        <f t="shared" si="4"/>
        <v>37043475</v>
      </c>
      <c r="N10" s="49">
        <f t="shared" si="4"/>
        <v>0</v>
      </c>
      <c r="O10" s="49">
        <f t="shared" si="4"/>
        <v>37043475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07" t="s">
        <v>373</v>
      </c>
      <c r="C11" s="108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374</v>
      </c>
      <c r="C12" s="11" t="s">
        <v>378</v>
      </c>
      <c r="D12" s="46" t="s">
        <v>50</v>
      </c>
      <c r="E12" s="45" t="s">
        <v>379</v>
      </c>
      <c r="F12" s="45" t="s">
        <v>380</v>
      </c>
      <c r="G12" s="23">
        <v>73948200</v>
      </c>
      <c r="H12" s="31">
        <v>0</v>
      </c>
      <c r="I12" s="31">
        <v>4000000</v>
      </c>
      <c r="J12" s="31">
        <v>0</v>
      </c>
      <c r="K12" s="31">
        <f t="shared" ref="K12" si="5">+G12*10%</f>
        <v>7394820</v>
      </c>
      <c r="L12" s="31">
        <f t="shared" ref="L12" si="6">-G12*10%</f>
        <v>-7394820</v>
      </c>
      <c r="M12" s="23">
        <f t="shared" ref="M12" si="7">SUM(G12:L12)</f>
        <v>77948200</v>
      </c>
      <c r="N12" s="31">
        <f>70552380+1000</f>
        <v>70553380</v>
      </c>
      <c r="O12" s="23">
        <f t="shared" ref="O12" si="8">+M12-N12</f>
        <v>7394820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>+A12+1</f>
        <v>2</v>
      </c>
      <c r="B13" s="11" t="s">
        <v>416</v>
      </c>
      <c r="C13" s="11" t="s">
        <v>417</v>
      </c>
      <c r="D13" s="46" t="s">
        <v>25</v>
      </c>
      <c r="E13" s="45" t="s">
        <v>32</v>
      </c>
      <c r="F13" s="45" t="s">
        <v>418</v>
      </c>
      <c r="G13" s="23">
        <v>12324700</v>
      </c>
      <c r="H13" s="31">
        <v>0</v>
      </c>
      <c r="I13" s="31">
        <v>0</v>
      </c>
      <c r="J13" s="31">
        <v>0</v>
      </c>
      <c r="K13" s="31">
        <f t="shared" ref="K13:K20" si="9">+G13*10%</f>
        <v>1232470</v>
      </c>
      <c r="L13" s="31">
        <f t="shared" ref="L13:L20" si="10">-G13*10%</f>
        <v>-1232470</v>
      </c>
      <c r="M13" s="23">
        <f t="shared" ref="M13:M20" si="11">SUM(G13:L13)</f>
        <v>12324700</v>
      </c>
      <c r="N13" s="16">
        <v>0</v>
      </c>
      <c r="O13" s="23">
        <f t="shared" ref="O13:O20" si="12">+M13-N13</f>
        <v>12324700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ref="A14:A16" si="13">+A13+1</f>
        <v>3</v>
      </c>
      <c r="B14" s="11" t="s">
        <v>416</v>
      </c>
      <c r="C14" s="11" t="s">
        <v>419</v>
      </c>
      <c r="D14" s="46" t="s">
        <v>25</v>
      </c>
      <c r="E14" s="45" t="s">
        <v>33</v>
      </c>
      <c r="F14" s="45" t="s">
        <v>418</v>
      </c>
      <c r="G14" s="23">
        <v>12324700</v>
      </c>
      <c r="H14" s="31">
        <v>0</v>
      </c>
      <c r="I14" s="31">
        <v>0</v>
      </c>
      <c r="J14" s="31">
        <v>0</v>
      </c>
      <c r="K14" s="31">
        <f t="shared" si="9"/>
        <v>1232470</v>
      </c>
      <c r="L14" s="31">
        <f t="shared" si="10"/>
        <v>-1232470</v>
      </c>
      <c r="M14" s="23">
        <f t="shared" si="11"/>
        <v>12324700</v>
      </c>
      <c r="N14" s="16">
        <v>0</v>
      </c>
      <c r="O14" s="23">
        <f t="shared" si="12"/>
        <v>12324700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si="13"/>
        <v>4</v>
      </c>
      <c r="B15" s="11" t="s">
        <v>416</v>
      </c>
      <c r="C15" s="11" t="s">
        <v>420</v>
      </c>
      <c r="D15" s="46" t="s">
        <v>42</v>
      </c>
      <c r="E15" s="45" t="s">
        <v>421</v>
      </c>
      <c r="F15" s="45" t="s">
        <v>377</v>
      </c>
      <c r="G15" s="23">
        <v>28005600</v>
      </c>
      <c r="H15" s="31">
        <v>0</v>
      </c>
      <c r="I15" s="31">
        <v>0</v>
      </c>
      <c r="J15" s="31">
        <v>0</v>
      </c>
      <c r="K15" s="31">
        <f t="shared" si="9"/>
        <v>2800560</v>
      </c>
      <c r="L15" s="31">
        <f t="shared" si="10"/>
        <v>-2800560</v>
      </c>
      <c r="M15" s="23">
        <f t="shared" si="11"/>
        <v>28005600</v>
      </c>
      <c r="N15" s="16">
        <v>0</v>
      </c>
      <c r="O15" s="23">
        <f t="shared" si="12"/>
        <v>28005600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si="13"/>
        <v>5</v>
      </c>
      <c r="B16" s="11" t="s">
        <v>416</v>
      </c>
      <c r="C16" s="11" t="s">
        <v>422</v>
      </c>
      <c r="D16" s="46" t="s">
        <v>42</v>
      </c>
      <c r="E16" s="45" t="s">
        <v>423</v>
      </c>
      <c r="F16" s="45" t="s">
        <v>377</v>
      </c>
      <c r="G16" s="23">
        <v>28005600</v>
      </c>
      <c r="H16" s="31">
        <v>0</v>
      </c>
      <c r="I16" s="31">
        <v>0</v>
      </c>
      <c r="J16" s="31">
        <v>0</v>
      </c>
      <c r="K16" s="31">
        <f t="shared" si="9"/>
        <v>2800560</v>
      </c>
      <c r="L16" s="31">
        <f t="shared" si="10"/>
        <v>-2800560</v>
      </c>
      <c r="M16" s="23">
        <f t="shared" si="11"/>
        <v>28005600</v>
      </c>
      <c r="N16" s="16">
        <v>0</v>
      </c>
      <c r="O16" s="23">
        <f t="shared" si="12"/>
        <v>28005600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>+A16+1</f>
        <v>6</v>
      </c>
      <c r="B17" s="11" t="s">
        <v>431</v>
      </c>
      <c r="C17" s="11" t="s">
        <v>432</v>
      </c>
      <c r="D17" s="46" t="s">
        <v>50</v>
      </c>
      <c r="E17" s="45" t="s">
        <v>433</v>
      </c>
      <c r="F17" s="45" t="s">
        <v>434</v>
      </c>
      <c r="G17" s="23">
        <v>48299500</v>
      </c>
      <c r="H17" s="31">
        <v>0</v>
      </c>
      <c r="I17" s="31">
        <v>0</v>
      </c>
      <c r="J17" s="31">
        <v>0</v>
      </c>
      <c r="K17" s="31">
        <f t="shared" si="9"/>
        <v>4829950</v>
      </c>
      <c r="L17" s="31">
        <f t="shared" si="10"/>
        <v>-4829950</v>
      </c>
      <c r="M17" s="23">
        <f t="shared" si="11"/>
        <v>48299500</v>
      </c>
      <c r="N17" s="31">
        <f>48299500-4829950</f>
        <v>43469550</v>
      </c>
      <c r="O17" s="23">
        <f t="shared" si="12"/>
        <v>4829950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>+A17+1</f>
        <v>7</v>
      </c>
      <c r="B18" s="11" t="s">
        <v>446</v>
      </c>
      <c r="C18" s="11" t="s">
        <v>447</v>
      </c>
      <c r="D18" s="46" t="s">
        <v>50</v>
      </c>
      <c r="E18" s="45" t="s">
        <v>443</v>
      </c>
      <c r="F18" s="45" t="s">
        <v>448</v>
      </c>
      <c r="G18" s="23">
        <v>24521750</v>
      </c>
      <c r="H18" s="31">
        <v>0</v>
      </c>
      <c r="I18" s="31">
        <v>4000000</v>
      </c>
      <c r="J18" s="31">
        <v>0</v>
      </c>
      <c r="K18" s="31">
        <f t="shared" si="9"/>
        <v>2452175</v>
      </c>
      <c r="L18" s="31">
        <f t="shared" si="10"/>
        <v>-2452175</v>
      </c>
      <c r="M18" s="23">
        <f t="shared" si="11"/>
        <v>28521750</v>
      </c>
      <c r="N18" s="31">
        <f>28521750-2452175</f>
        <v>26069575</v>
      </c>
      <c r="O18" s="23">
        <f t="shared" si="12"/>
        <v>2452175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ref="A19" si="14">+A18+1</f>
        <v>8</v>
      </c>
      <c r="B19" s="11" t="s">
        <v>460</v>
      </c>
      <c r="C19" s="11" t="s">
        <v>461</v>
      </c>
      <c r="D19" s="46" t="s">
        <v>40</v>
      </c>
      <c r="E19" s="45" t="s">
        <v>456</v>
      </c>
      <c r="F19" s="45" t="s">
        <v>462</v>
      </c>
      <c r="G19" s="23">
        <v>28829625</v>
      </c>
      <c r="H19" s="31">
        <v>0</v>
      </c>
      <c r="I19" s="31">
        <v>0</v>
      </c>
      <c r="J19" s="31">
        <v>0</v>
      </c>
      <c r="K19" s="31">
        <f t="shared" si="9"/>
        <v>2882962.5</v>
      </c>
      <c r="L19" s="31">
        <f t="shared" si="10"/>
        <v>-2882962.5</v>
      </c>
      <c r="M19" s="23">
        <f t="shared" si="11"/>
        <v>28829625</v>
      </c>
      <c r="N19" s="16">
        <v>0</v>
      </c>
      <c r="O19" s="23">
        <f t="shared" si="12"/>
        <v>28829625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7.25" thickBot="1">
      <c r="A20" s="11">
        <f>+A19+1</f>
        <v>9</v>
      </c>
      <c r="B20" s="11" t="s">
        <v>464</v>
      </c>
      <c r="C20" s="11" t="s">
        <v>466</v>
      </c>
      <c r="D20" s="46" t="s">
        <v>48</v>
      </c>
      <c r="E20" s="45" t="s">
        <v>365</v>
      </c>
      <c r="F20" s="45" t="s">
        <v>467</v>
      </c>
      <c r="G20" s="23">
        <v>12260875</v>
      </c>
      <c r="H20" s="31">
        <v>0</v>
      </c>
      <c r="I20" s="31">
        <v>0</v>
      </c>
      <c r="J20" s="31">
        <v>0</v>
      </c>
      <c r="K20" s="31">
        <f t="shared" si="9"/>
        <v>1226087.5</v>
      </c>
      <c r="L20" s="31">
        <f t="shared" si="10"/>
        <v>-1226087.5</v>
      </c>
      <c r="M20" s="23">
        <f t="shared" si="11"/>
        <v>12260875</v>
      </c>
      <c r="N20" s="16">
        <v>0</v>
      </c>
      <c r="O20" s="23">
        <f t="shared" si="12"/>
        <v>12260875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20.100000000000001" customHeight="1" thickTop="1" thickBot="1">
      <c r="A21" s="11"/>
      <c r="B21" s="11"/>
      <c r="C21" s="11"/>
      <c r="D21" s="46"/>
      <c r="E21" s="45"/>
      <c r="F21" s="17" t="s">
        <v>411</v>
      </c>
      <c r="G21" s="49">
        <f t="shared" ref="G21:O21" si="15">SUM(G12:G20)</f>
        <v>268520550</v>
      </c>
      <c r="H21" s="49">
        <f t="shared" si="15"/>
        <v>0</v>
      </c>
      <c r="I21" s="49">
        <f t="shared" si="15"/>
        <v>8000000</v>
      </c>
      <c r="J21" s="49">
        <f t="shared" si="15"/>
        <v>0</v>
      </c>
      <c r="K21" s="49">
        <f t="shared" si="15"/>
        <v>26852055</v>
      </c>
      <c r="L21" s="49">
        <f t="shared" si="15"/>
        <v>-26852055</v>
      </c>
      <c r="M21" s="49">
        <f t="shared" si="15"/>
        <v>276520550</v>
      </c>
      <c r="N21" s="49">
        <f t="shared" si="15"/>
        <v>140092505</v>
      </c>
      <c r="O21" s="49">
        <f t="shared" si="15"/>
        <v>136428045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8" thickTop="1">
      <c r="A22" s="11"/>
      <c r="B22" s="107" t="s">
        <v>469</v>
      </c>
      <c r="C22" s="108"/>
      <c r="D22" s="46"/>
      <c r="E22" s="45"/>
      <c r="F22" s="45"/>
      <c r="G22" s="23"/>
      <c r="H22" s="31"/>
      <c r="I22" s="31"/>
      <c r="J22" s="31"/>
      <c r="K22" s="31"/>
      <c r="L22" s="31"/>
      <c r="M22" s="23"/>
      <c r="N22" s="16"/>
      <c r="O22" s="23"/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v>1</v>
      </c>
      <c r="B23" s="11" t="s">
        <v>472</v>
      </c>
      <c r="C23" s="11" t="s">
        <v>481</v>
      </c>
      <c r="D23" s="46" t="s">
        <v>40</v>
      </c>
      <c r="E23" s="45" t="s">
        <v>482</v>
      </c>
      <c r="F23" s="45" t="s">
        <v>483</v>
      </c>
      <c r="G23" s="23">
        <v>115849200</v>
      </c>
      <c r="H23" s="31">
        <v>0</v>
      </c>
      <c r="I23" s="31">
        <v>0</v>
      </c>
      <c r="J23" s="31">
        <v>0</v>
      </c>
      <c r="K23" s="31">
        <f t="shared" ref="K23:K24" si="16">+G23*10%</f>
        <v>11584920</v>
      </c>
      <c r="L23" s="31">
        <f t="shared" ref="L23:L24" si="17">-G23*10%</f>
        <v>-11584920</v>
      </c>
      <c r="M23" s="23">
        <f t="shared" ref="M23:M24" si="18">SUM(G23:L23)</f>
        <v>115849200</v>
      </c>
      <c r="N23" s="16">
        <v>0</v>
      </c>
      <c r="O23" s="23">
        <f t="shared" ref="O23:O24" si="19">+M23-N23</f>
        <v>115849200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2</v>
      </c>
      <c r="B24" s="11" t="s">
        <v>485</v>
      </c>
      <c r="C24" s="11" t="s">
        <v>486</v>
      </c>
      <c r="D24" s="46" t="s">
        <v>48</v>
      </c>
      <c r="E24" s="45" t="s">
        <v>487</v>
      </c>
      <c r="F24" s="45" t="s">
        <v>480</v>
      </c>
      <c r="G24" s="23">
        <v>12317300</v>
      </c>
      <c r="H24" s="31">
        <v>0</v>
      </c>
      <c r="I24" s="31">
        <v>0</v>
      </c>
      <c r="J24" s="31">
        <v>0</v>
      </c>
      <c r="K24" s="31">
        <f t="shared" si="16"/>
        <v>1231730</v>
      </c>
      <c r="L24" s="31">
        <f t="shared" si="17"/>
        <v>-1231730</v>
      </c>
      <c r="M24" s="23">
        <f t="shared" si="18"/>
        <v>12317300</v>
      </c>
      <c r="N24" s="16">
        <v>0</v>
      </c>
      <c r="O24" s="23">
        <f t="shared" si="19"/>
        <v>12317300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ref="A25:A33" si="20">+A24+1</f>
        <v>3</v>
      </c>
      <c r="B25" s="11" t="s">
        <v>485</v>
      </c>
      <c r="C25" s="11" t="s">
        <v>488</v>
      </c>
      <c r="D25" s="46" t="s">
        <v>48</v>
      </c>
      <c r="E25" s="45" t="s">
        <v>384</v>
      </c>
      <c r="F25" s="45" t="s">
        <v>489</v>
      </c>
      <c r="G25" s="23">
        <v>12317300</v>
      </c>
      <c r="H25" s="31">
        <v>0</v>
      </c>
      <c r="I25" s="31">
        <v>0</v>
      </c>
      <c r="J25" s="31">
        <v>0</v>
      </c>
      <c r="K25" s="31">
        <f t="shared" ref="K25:K28" si="21">+G25*10%</f>
        <v>1231730</v>
      </c>
      <c r="L25" s="31">
        <f t="shared" ref="L25:L28" si="22">-G25*10%</f>
        <v>-1231730</v>
      </c>
      <c r="M25" s="23">
        <f t="shared" ref="M25:M28" si="23">SUM(G25:L25)</f>
        <v>12317300</v>
      </c>
      <c r="N25" s="16">
        <v>0</v>
      </c>
      <c r="O25" s="23">
        <f t="shared" ref="O25:O28" si="24">+M25-N25</f>
        <v>12317300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20"/>
        <v>4</v>
      </c>
      <c r="B26" s="11" t="s">
        <v>485</v>
      </c>
      <c r="C26" s="11" t="s">
        <v>490</v>
      </c>
      <c r="D26" s="46" t="s">
        <v>48</v>
      </c>
      <c r="E26" s="45" t="s">
        <v>491</v>
      </c>
      <c r="F26" s="45" t="s">
        <v>489</v>
      </c>
      <c r="G26" s="23">
        <v>12317300</v>
      </c>
      <c r="H26" s="31">
        <v>0</v>
      </c>
      <c r="I26" s="31">
        <v>0</v>
      </c>
      <c r="J26" s="31">
        <v>0</v>
      </c>
      <c r="K26" s="31">
        <f t="shared" si="21"/>
        <v>1231730</v>
      </c>
      <c r="L26" s="31">
        <f t="shared" si="22"/>
        <v>-1231730</v>
      </c>
      <c r="M26" s="23">
        <f t="shared" si="23"/>
        <v>12317300</v>
      </c>
      <c r="N26" s="16">
        <v>0</v>
      </c>
      <c r="O26" s="23">
        <f t="shared" si="24"/>
        <v>12317300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20"/>
        <v>5</v>
      </c>
      <c r="B27" s="11" t="s">
        <v>485</v>
      </c>
      <c r="C27" s="11" t="s">
        <v>492</v>
      </c>
      <c r="D27" s="46" t="s">
        <v>48</v>
      </c>
      <c r="E27" s="45" t="s">
        <v>386</v>
      </c>
      <c r="F27" s="45" t="s">
        <v>489</v>
      </c>
      <c r="G27" s="23">
        <v>12317300</v>
      </c>
      <c r="H27" s="31">
        <v>0</v>
      </c>
      <c r="I27" s="31">
        <v>0</v>
      </c>
      <c r="J27" s="31">
        <v>0</v>
      </c>
      <c r="K27" s="31">
        <f t="shared" si="21"/>
        <v>1231730</v>
      </c>
      <c r="L27" s="31">
        <f t="shared" si="22"/>
        <v>-1231730</v>
      </c>
      <c r="M27" s="23">
        <f t="shared" si="23"/>
        <v>12317300</v>
      </c>
      <c r="N27" s="16">
        <v>0</v>
      </c>
      <c r="O27" s="23">
        <f t="shared" si="24"/>
        <v>12317300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20"/>
        <v>6</v>
      </c>
      <c r="B28" s="11" t="s">
        <v>493</v>
      </c>
      <c r="C28" s="11" t="s">
        <v>494</v>
      </c>
      <c r="D28" s="46" t="s">
        <v>48</v>
      </c>
      <c r="E28" s="45" t="s">
        <v>395</v>
      </c>
      <c r="F28" s="45" t="s">
        <v>495</v>
      </c>
      <c r="G28" s="23">
        <v>12317300</v>
      </c>
      <c r="H28" s="31">
        <v>0</v>
      </c>
      <c r="I28" s="31">
        <v>0</v>
      </c>
      <c r="J28" s="31">
        <v>0</v>
      </c>
      <c r="K28" s="31">
        <f t="shared" si="21"/>
        <v>1231730</v>
      </c>
      <c r="L28" s="31">
        <f t="shared" si="22"/>
        <v>-1231730</v>
      </c>
      <c r="M28" s="23">
        <f t="shared" si="23"/>
        <v>12317300</v>
      </c>
      <c r="N28" s="16">
        <v>0</v>
      </c>
      <c r="O28" s="23">
        <f t="shared" si="24"/>
        <v>12317300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20"/>
        <v>7</v>
      </c>
      <c r="B29" s="11" t="s">
        <v>493</v>
      </c>
      <c r="C29" s="11" t="s">
        <v>496</v>
      </c>
      <c r="D29" s="46" t="s">
        <v>48</v>
      </c>
      <c r="E29" s="100" t="s">
        <v>397</v>
      </c>
      <c r="F29" s="45" t="s">
        <v>495</v>
      </c>
      <c r="G29" s="23">
        <v>12317300</v>
      </c>
      <c r="H29" s="31">
        <v>0</v>
      </c>
      <c r="I29" s="31">
        <v>0</v>
      </c>
      <c r="J29" s="31">
        <v>0</v>
      </c>
      <c r="K29" s="31">
        <f t="shared" ref="K29:K31" si="25">+G29*10%</f>
        <v>1231730</v>
      </c>
      <c r="L29" s="31">
        <f t="shared" ref="L29:L31" si="26">-G29*10%</f>
        <v>-1231730</v>
      </c>
      <c r="M29" s="23">
        <f t="shared" ref="M29:M31" si="27">SUM(G29:L29)</f>
        <v>12317300</v>
      </c>
      <c r="N29" s="16">
        <v>0</v>
      </c>
      <c r="O29" s="23">
        <f t="shared" ref="O29:O31" si="28">+M29-N29</f>
        <v>12317300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20"/>
        <v>8</v>
      </c>
      <c r="B30" s="11" t="s">
        <v>493</v>
      </c>
      <c r="C30" s="11" t="s">
        <v>497</v>
      </c>
      <c r="D30" s="46" t="s">
        <v>48</v>
      </c>
      <c r="E30" s="45" t="s">
        <v>399</v>
      </c>
      <c r="F30" s="45" t="s">
        <v>495</v>
      </c>
      <c r="G30" s="23">
        <v>12317300</v>
      </c>
      <c r="H30" s="31">
        <v>0</v>
      </c>
      <c r="I30" s="31">
        <v>0</v>
      </c>
      <c r="J30" s="31">
        <v>0</v>
      </c>
      <c r="K30" s="31">
        <f t="shared" si="25"/>
        <v>1231730</v>
      </c>
      <c r="L30" s="31">
        <f t="shared" si="26"/>
        <v>-1231730</v>
      </c>
      <c r="M30" s="23">
        <f t="shared" si="27"/>
        <v>12317300</v>
      </c>
      <c r="N30" s="16">
        <v>0</v>
      </c>
      <c r="O30" s="23">
        <f t="shared" si="28"/>
        <v>12317300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20"/>
        <v>9</v>
      </c>
      <c r="B31" s="11" t="s">
        <v>493</v>
      </c>
      <c r="C31" s="11" t="s">
        <v>498</v>
      </c>
      <c r="D31" s="46" t="s">
        <v>48</v>
      </c>
      <c r="E31" s="45" t="s">
        <v>401</v>
      </c>
      <c r="F31" s="45" t="s">
        <v>495</v>
      </c>
      <c r="G31" s="23">
        <v>12317300</v>
      </c>
      <c r="H31" s="31">
        <v>0</v>
      </c>
      <c r="I31" s="31">
        <v>0</v>
      </c>
      <c r="J31" s="31">
        <v>0</v>
      </c>
      <c r="K31" s="31">
        <f t="shared" si="25"/>
        <v>1231730</v>
      </c>
      <c r="L31" s="31">
        <f t="shared" si="26"/>
        <v>-1231730</v>
      </c>
      <c r="M31" s="23">
        <f t="shared" si="27"/>
        <v>12317300</v>
      </c>
      <c r="N31" s="16">
        <v>0</v>
      </c>
      <c r="O31" s="23">
        <f t="shared" si="28"/>
        <v>12317300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20"/>
        <v>10</v>
      </c>
      <c r="B32" s="11" t="s">
        <v>493</v>
      </c>
      <c r="C32" s="11" t="s">
        <v>499</v>
      </c>
      <c r="D32" s="46" t="s">
        <v>48</v>
      </c>
      <c r="E32" s="45" t="s">
        <v>403</v>
      </c>
      <c r="F32" s="45" t="s">
        <v>495</v>
      </c>
      <c r="G32" s="23">
        <v>12317300</v>
      </c>
      <c r="H32" s="31">
        <v>0</v>
      </c>
      <c r="I32" s="31">
        <v>0</v>
      </c>
      <c r="J32" s="31">
        <v>0</v>
      </c>
      <c r="K32" s="31">
        <f t="shared" ref="K32" si="29">+G32*10%</f>
        <v>1231730</v>
      </c>
      <c r="L32" s="31">
        <f t="shared" ref="L32" si="30">-G32*10%</f>
        <v>-1231730</v>
      </c>
      <c r="M32" s="23">
        <f t="shared" ref="M32" si="31">SUM(G32:L32)</f>
        <v>12317300</v>
      </c>
      <c r="N32" s="16">
        <v>0</v>
      </c>
      <c r="O32" s="23">
        <f t="shared" ref="O32" si="32">+M32-N32</f>
        <v>12317300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20"/>
        <v>11</v>
      </c>
      <c r="B33" s="11" t="s">
        <v>493</v>
      </c>
      <c r="C33" s="11" t="s">
        <v>500</v>
      </c>
      <c r="D33" s="46" t="s">
        <v>48</v>
      </c>
      <c r="E33" s="45" t="s">
        <v>405</v>
      </c>
      <c r="F33" s="45" t="s">
        <v>495</v>
      </c>
      <c r="G33" s="23">
        <v>12317300</v>
      </c>
      <c r="H33" s="31">
        <v>0</v>
      </c>
      <c r="I33" s="31">
        <v>0</v>
      </c>
      <c r="J33" s="31">
        <v>0</v>
      </c>
      <c r="K33" s="31">
        <f t="shared" ref="K33:K54" si="33">+G33*10%</f>
        <v>1231730</v>
      </c>
      <c r="L33" s="31">
        <f t="shared" ref="L33:L54" si="34">-G33*10%</f>
        <v>-1231730</v>
      </c>
      <c r="M33" s="23">
        <f t="shared" ref="M33:M54" si="35">SUM(G33:L33)</f>
        <v>12317300</v>
      </c>
      <c r="N33" s="16">
        <v>0</v>
      </c>
      <c r="O33" s="23">
        <f t="shared" ref="O33:O54" si="36">+M33-N33</f>
        <v>12317300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>+A33+1</f>
        <v>12</v>
      </c>
      <c r="B34" s="11" t="s">
        <v>526</v>
      </c>
      <c r="C34" s="11" t="s">
        <v>538</v>
      </c>
      <c r="D34" s="46" t="s">
        <v>25</v>
      </c>
      <c r="E34" s="45" t="s">
        <v>32</v>
      </c>
      <c r="F34" s="45" t="s">
        <v>539</v>
      </c>
      <c r="G34" s="23">
        <v>12317300</v>
      </c>
      <c r="H34" s="31">
        <v>0</v>
      </c>
      <c r="I34" s="31">
        <v>0</v>
      </c>
      <c r="J34" s="31">
        <v>0</v>
      </c>
      <c r="K34" s="31">
        <f t="shared" si="33"/>
        <v>1231730</v>
      </c>
      <c r="L34" s="31">
        <f t="shared" si="34"/>
        <v>-1231730</v>
      </c>
      <c r="M34" s="23">
        <f t="shared" si="35"/>
        <v>12317300</v>
      </c>
      <c r="N34" s="16">
        <v>0</v>
      </c>
      <c r="O34" s="23">
        <f t="shared" si="36"/>
        <v>12317300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ref="A35:A54" si="37">+A34+1</f>
        <v>13</v>
      </c>
      <c r="B35" s="11" t="s">
        <v>526</v>
      </c>
      <c r="C35" s="11" t="s">
        <v>540</v>
      </c>
      <c r="D35" s="46" t="s">
        <v>25</v>
      </c>
      <c r="E35" s="45" t="s">
        <v>33</v>
      </c>
      <c r="F35" s="45" t="s">
        <v>539</v>
      </c>
      <c r="G35" s="23">
        <v>12317300</v>
      </c>
      <c r="H35" s="31">
        <v>0</v>
      </c>
      <c r="I35" s="31">
        <v>0</v>
      </c>
      <c r="J35" s="31">
        <v>0</v>
      </c>
      <c r="K35" s="31">
        <f t="shared" si="33"/>
        <v>1231730</v>
      </c>
      <c r="L35" s="31">
        <f t="shared" si="34"/>
        <v>-1231730</v>
      </c>
      <c r="M35" s="23">
        <f t="shared" si="35"/>
        <v>12317300</v>
      </c>
      <c r="N35" s="16">
        <v>0</v>
      </c>
      <c r="O35" s="23">
        <f t="shared" si="36"/>
        <v>12317300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37"/>
        <v>14</v>
      </c>
      <c r="B36" s="11" t="s">
        <v>526</v>
      </c>
      <c r="C36" s="11" t="s">
        <v>541</v>
      </c>
      <c r="D36" s="46" t="s">
        <v>48</v>
      </c>
      <c r="E36" s="45" t="s">
        <v>542</v>
      </c>
      <c r="F36" s="45" t="s">
        <v>543</v>
      </c>
      <c r="G36" s="23">
        <v>12317300</v>
      </c>
      <c r="H36" s="31">
        <v>0</v>
      </c>
      <c r="I36" s="31">
        <v>0</v>
      </c>
      <c r="J36" s="31">
        <v>0</v>
      </c>
      <c r="K36" s="31">
        <f t="shared" si="33"/>
        <v>1231730</v>
      </c>
      <c r="L36" s="31">
        <f t="shared" si="34"/>
        <v>-1231730</v>
      </c>
      <c r="M36" s="23">
        <f t="shared" si="35"/>
        <v>12317300</v>
      </c>
      <c r="N36" s="16">
        <v>0</v>
      </c>
      <c r="O36" s="23">
        <f t="shared" si="36"/>
        <v>12317300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>+A36+1</f>
        <v>15</v>
      </c>
      <c r="B37" s="11" t="s">
        <v>545</v>
      </c>
      <c r="C37" s="11" t="s">
        <v>546</v>
      </c>
      <c r="D37" s="46" t="s">
        <v>50</v>
      </c>
      <c r="E37" s="45" t="s">
        <v>547</v>
      </c>
      <c r="F37" s="45" t="s">
        <v>548</v>
      </c>
      <c r="G37" s="23">
        <v>24634600</v>
      </c>
      <c r="H37" s="31">
        <v>0</v>
      </c>
      <c r="I37" s="31">
        <v>0</v>
      </c>
      <c r="J37" s="31">
        <v>0</v>
      </c>
      <c r="K37" s="31">
        <f t="shared" si="33"/>
        <v>2463460</v>
      </c>
      <c r="L37" s="31">
        <f t="shared" si="34"/>
        <v>-2463460</v>
      </c>
      <c r="M37" s="23">
        <f t="shared" si="35"/>
        <v>24634600</v>
      </c>
      <c r="N37" s="16">
        <v>0</v>
      </c>
      <c r="O37" s="23">
        <f t="shared" si="36"/>
        <v>24634600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>+A37+1</f>
        <v>16</v>
      </c>
      <c r="B38" s="11" t="s">
        <v>554</v>
      </c>
      <c r="C38" s="11" t="s">
        <v>559</v>
      </c>
      <c r="D38" s="46" t="s">
        <v>48</v>
      </c>
      <c r="E38" s="45" t="s">
        <v>272</v>
      </c>
      <c r="F38" s="45" t="s">
        <v>560</v>
      </c>
      <c r="G38" s="23">
        <v>12317300</v>
      </c>
      <c r="H38" s="31">
        <v>0</v>
      </c>
      <c r="I38" s="31">
        <v>0</v>
      </c>
      <c r="J38" s="31">
        <v>0</v>
      </c>
      <c r="K38" s="31">
        <f t="shared" si="33"/>
        <v>1231730</v>
      </c>
      <c r="L38" s="31">
        <f t="shared" si="34"/>
        <v>-1231730</v>
      </c>
      <c r="M38" s="23">
        <f t="shared" si="35"/>
        <v>12317300</v>
      </c>
      <c r="N38" s="16">
        <v>0</v>
      </c>
      <c r="O38" s="23">
        <f t="shared" si="36"/>
        <v>12317300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>+A38+1</f>
        <v>17</v>
      </c>
      <c r="B39" s="11" t="s">
        <v>574</v>
      </c>
      <c r="C39" s="11" t="s">
        <v>575</v>
      </c>
      <c r="D39" s="46" t="s">
        <v>48</v>
      </c>
      <c r="E39" s="45" t="s">
        <v>354</v>
      </c>
      <c r="F39" s="45" t="s">
        <v>576</v>
      </c>
      <c r="G39" s="23">
        <v>10985700</v>
      </c>
      <c r="H39" s="31">
        <v>0</v>
      </c>
      <c r="I39" s="31">
        <v>0</v>
      </c>
      <c r="J39" s="31">
        <v>0</v>
      </c>
      <c r="K39" s="31">
        <f t="shared" si="33"/>
        <v>1098570</v>
      </c>
      <c r="L39" s="31">
        <f t="shared" si="34"/>
        <v>-1098570</v>
      </c>
      <c r="M39" s="23">
        <f t="shared" si="35"/>
        <v>10985700</v>
      </c>
      <c r="N39" s="16">
        <v>0</v>
      </c>
      <c r="O39" s="23">
        <f t="shared" si="36"/>
        <v>10985700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37"/>
        <v>18</v>
      </c>
      <c r="B40" s="11" t="s">
        <v>577</v>
      </c>
      <c r="C40" s="11" t="s">
        <v>578</v>
      </c>
      <c r="D40" s="46" t="s">
        <v>571</v>
      </c>
      <c r="E40" s="45" t="s">
        <v>572</v>
      </c>
      <c r="F40" s="45" t="s">
        <v>579</v>
      </c>
      <c r="G40" s="23">
        <v>9308600</v>
      </c>
      <c r="H40" s="31">
        <v>0</v>
      </c>
      <c r="I40" s="31">
        <v>0</v>
      </c>
      <c r="J40" s="31">
        <v>0</v>
      </c>
      <c r="K40" s="31">
        <f t="shared" si="33"/>
        <v>930860</v>
      </c>
      <c r="L40" s="31">
        <f t="shared" si="34"/>
        <v>-930860</v>
      </c>
      <c r="M40" s="23">
        <f t="shared" si="35"/>
        <v>9308600</v>
      </c>
      <c r="N40" s="16">
        <v>0</v>
      </c>
      <c r="O40" s="23">
        <f t="shared" si="36"/>
        <v>9308600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>+A40+1</f>
        <v>19</v>
      </c>
      <c r="B41" s="11" t="s">
        <v>586</v>
      </c>
      <c r="C41" s="11" t="s">
        <v>587</v>
      </c>
      <c r="D41" s="46" t="s">
        <v>48</v>
      </c>
      <c r="E41" s="45" t="s">
        <v>588</v>
      </c>
      <c r="F41" s="45" t="s">
        <v>589</v>
      </c>
      <c r="G41" s="23">
        <v>12317300</v>
      </c>
      <c r="H41" s="31">
        <v>0</v>
      </c>
      <c r="I41" s="31">
        <v>0</v>
      </c>
      <c r="J41" s="31">
        <v>0</v>
      </c>
      <c r="K41" s="31">
        <f t="shared" si="33"/>
        <v>1231730</v>
      </c>
      <c r="L41" s="31">
        <f t="shared" si="34"/>
        <v>-1231730</v>
      </c>
      <c r="M41" s="23">
        <f t="shared" si="35"/>
        <v>12317300</v>
      </c>
      <c r="N41" s="16">
        <v>0</v>
      </c>
      <c r="O41" s="23">
        <f t="shared" si="36"/>
        <v>12317300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37"/>
        <v>20</v>
      </c>
      <c r="B42" s="11" t="s">
        <v>586</v>
      </c>
      <c r="C42" s="11" t="s">
        <v>590</v>
      </c>
      <c r="D42" s="46" t="s">
        <v>42</v>
      </c>
      <c r="E42" s="45" t="s">
        <v>591</v>
      </c>
      <c r="F42" s="45" t="s">
        <v>592</v>
      </c>
      <c r="G42" s="23">
        <v>27963600</v>
      </c>
      <c r="H42" s="31">
        <v>0</v>
      </c>
      <c r="I42" s="31">
        <v>0</v>
      </c>
      <c r="J42" s="31">
        <v>0</v>
      </c>
      <c r="K42" s="31">
        <f t="shared" si="33"/>
        <v>2796360</v>
      </c>
      <c r="L42" s="31">
        <f t="shared" si="34"/>
        <v>-2796360</v>
      </c>
      <c r="M42" s="23">
        <f t="shared" si="35"/>
        <v>27963600</v>
      </c>
      <c r="N42" s="16">
        <v>0</v>
      </c>
      <c r="O42" s="23">
        <f t="shared" si="36"/>
        <v>27963600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37"/>
        <v>21</v>
      </c>
      <c r="B43" s="11" t="s">
        <v>586</v>
      </c>
      <c r="C43" s="11" t="s">
        <v>593</v>
      </c>
      <c r="D43" s="46" t="s">
        <v>42</v>
      </c>
      <c r="E43" s="45" t="s">
        <v>594</v>
      </c>
      <c r="F43" s="45" t="s">
        <v>592</v>
      </c>
      <c r="G43" s="23">
        <v>27963600</v>
      </c>
      <c r="H43" s="31">
        <v>0</v>
      </c>
      <c r="I43" s="31">
        <v>0</v>
      </c>
      <c r="J43" s="31">
        <v>0</v>
      </c>
      <c r="K43" s="31">
        <f t="shared" si="33"/>
        <v>2796360</v>
      </c>
      <c r="L43" s="31">
        <f t="shared" si="34"/>
        <v>-2796360</v>
      </c>
      <c r="M43" s="23">
        <f t="shared" si="35"/>
        <v>27963600</v>
      </c>
      <c r="N43" s="16">
        <v>0</v>
      </c>
      <c r="O43" s="23">
        <f t="shared" si="36"/>
        <v>27963600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37"/>
        <v>22</v>
      </c>
      <c r="B44" s="11" t="s">
        <v>586</v>
      </c>
      <c r="C44" s="11" t="s">
        <v>597</v>
      </c>
      <c r="D44" s="46" t="s">
        <v>79</v>
      </c>
      <c r="E44" s="45" t="s">
        <v>598</v>
      </c>
      <c r="F44" s="45" t="s">
        <v>599</v>
      </c>
      <c r="G44" s="23">
        <v>35953200</v>
      </c>
      <c r="H44" s="31">
        <v>0</v>
      </c>
      <c r="I44" s="31">
        <v>0</v>
      </c>
      <c r="J44" s="31">
        <v>0</v>
      </c>
      <c r="K44" s="31">
        <f t="shared" si="33"/>
        <v>3595320</v>
      </c>
      <c r="L44" s="31">
        <f t="shared" si="34"/>
        <v>-3595320</v>
      </c>
      <c r="M44" s="23">
        <f t="shared" si="35"/>
        <v>35953200</v>
      </c>
      <c r="N44" s="16">
        <v>0</v>
      </c>
      <c r="O44" s="23">
        <f t="shared" si="36"/>
        <v>35953200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37"/>
        <v>23</v>
      </c>
      <c r="B45" s="11" t="s">
        <v>600</v>
      </c>
      <c r="C45" s="11" t="s">
        <v>601</v>
      </c>
      <c r="D45" s="46" t="s">
        <v>48</v>
      </c>
      <c r="E45" s="45" t="s">
        <v>458</v>
      </c>
      <c r="F45" s="45" t="s">
        <v>602</v>
      </c>
      <c r="G45" s="23">
        <v>12317300</v>
      </c>
      <c r="H45" s="31">
        <v>0</v>
      </c>
      <c r="I45" s="31">
        <v>0</v>
      </c>
      <c r="J45" s="31">
        <v>0</v>
      </c>
      <c r="K45" s="31">
        <f t="shared" si="33"/>
        <v>1231730</v>
      </c>
      <c r="L45" s="31">
        <f t="shared" si="34"/>
        <v>-1231730</v>
      </c>
      <c r="M45" s="23">
        <f t="shared" si="35"/>
        <v>12317300</v>
      </c>
      <c r="N45" s="16">
        <v>0</v>
      </c>
      <c r="O45" s="23">
        <f t="shared" si="36"/>
        <v>12317300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37"/>
        <v>24</v>
      </c>
      <c r="B46" s="11" t="s">
        <v>603</v>
      </c>
      <c r="C46" s="11" t="s">
        <v>604</v>
      </c>
      <c r="D46" s="46" t="s">
        <v>48</v>
      </c>
      <c r="E46" s="45" t="s">
        <v>459</v>
      </c>
      <c r="F46" s="45" t="s">
        <v>605</v>
      </c>
      <c r="G46" s="23">
        <v>12317300</v>
      </c>
      <c r="H46" s="31">
        <v>0</v>
      </c>
      <c r="I46" s="31">
        <v>0</v>
      </c>
      <c r="J46" s="31">
        <v>0</v>
      </c>
      <c r="K46" s="31">
        <f t="shared" si="33"/>
        <v>1231730</v>
      </c>
      <c r="L46" s="31">
        <f t="shared" si="34"/>
        <v>-1231730</v>
      </c>
      <c r="M46" s="23">
        <f t="shared" si="35"/>
        <v>12317300</v>
      </c>
      <c r="N46" s="16">
        <v>0</v>
      </c>
      <c r="O46" s="23">
        <f t="shared" si="36"/>
        <v>12317300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37"/>
        <v>25</v>
      </c>
      <c r="B47" s="11" t="s">
        <v>603</v>
      </c>
      <c r="C47" s="11" t="s">
        <v>606</v>
      </c>
      <c r="D47" s="46" t="s">
        <v>48</v>
      </c>
      <c r="E47" s="45" t="s">
        <v>607</v>
      </c>
      <c r="F47" s="45" t="s">
        <v>605</v>
      </c>
      <c r="G47" s="23">
        <v>12317300</v>
      </c>
      <c r="H47" s="31">
        <v>0</v>
      </c>
      <c r="I47" s="31">
        <v>0</v>
      </c>
      <c r="J47" s="31">
        <v>0</v>
      </c>
      <c r="K47" s="31">
        <f t="shared" si="33"/>
        <v>1231730</v>
      </c>
      <c r="L47" s="31">
        <f t="shared" si="34"/>
        <v>-1231730</v>
      </c>
      <c r="M47" s="23">
        <f t="shared" si="35"/>
        <v>12317300</v>
      </c>
      <c r="N47" s="16">
        <v>0</v>
      </c>
      <c r="O47" s="23">
        <f t="shared" si="36"/>
        <v>12317300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37"/>
        <v>26</v>
      </c>
      <c r="B48" s="11" t="s">
        <v>603</v>
      </c>
      <c r="C48" s="11" t="s">
        <v>608</v>
      </c>
      <c r="D48" s="46" t="s">
        <v>48</v>
      </c>
      <c r="E48" s="45" t="s">
        <v>609</v>
      </c>
      <c r="F48" s="45" t="s">
        <v>605</v>
      </c>
      <c r="G48" s="23">
        <v>10985700</v>
      </c>
      <c r="H48" s="31">
        <v>0</v>
      </c>
      <c r="I48" s="31">
        <v>0</v>
      </c>
      <c r="J48" s="31">
        <v>0</v>
      </c>
      <c r="K48" s="31">
        <f t="shared" si="33"/>
        <v>1098570</v>
      </c>
      <c r="L48" s="31">
        <f t="shared" si="34"/>
        <v>-1098570</v>
      </c>
      <c r="M48" s="23">
        <f t="shared" si="35"/>
        <v>10985700</v>
      </c>
      <c r="N48" s="16">
        <v>0</v>
      </c>
      <c r="O48" s="23">
        <f t="shared" si="36"/>
        <v>10985700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37"/>
        <v>27</v>
      </c>
      <c r="B49" s="11" t="s">
        <v>603</v>
      </c>
      <c r="C49" s="11" t="s">
        <v>613</v>
      </c>
      <c r="D49" s="46" t="s">
        <v>37</v>
      </c>
      <c r="E49" s="45" t="s">
        <v>614</v>
      </c>
      <c r="F49" s="45" t="s">
        <v>615</v>
      </c>
      <c r="G49" s="23">
        <v>67487350</v>
      </c>
      <c r="H49" s="31">
        <v>0</v>
      </c>
      <c r="I49" s="31">
        <v>0</v>
      </c>
      <c r="J49" s="31">
        <v>0</v>
      </c>
      <c r="K49" s="31">
        <f t="shared" si="33"/>
        <v>6748735</v>
      </c>
      <c r="L49" s="31">
        <f t="shared" si="34"/>
        <v>-6748735</v>
      </c>
      <c r="M49" s="23">
        <f t="shared" si="35"/>
        <v>67487350</v>
      </c>
      <c r="N49" s="16">
        <v>0</v>
      </c>
      <c r="O49" s="23">
        <f t="shared" si="36"/>
        <v>67487350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37"/>
        <v>28</v>
      </c>
      <c r="B50" s="11" t="s">
        <v>616</v>
      </c>
      <c r="C50" s="11" t="s">
        <v>617</v>
      </c>
      <c r="D50" s="46" t="s">
        <v>561</v>
      </c>
      <c r="E50" s="45" t="s">
        <v>618</v>
      </c>
      <c r="F50" s="45" t="s">
        <v>619</v>
      </c>
      <c r="G50" s="23">
        <v>73803900</v>
      </c>
      <c r="H50" s="31">
        <v>0</v>
      </c>
      <c r="I50" s="31">
        <v>0</v>
      </c>
      <c r="J50" s="31">
        <v>0</v>
      </c>
      <c r="K50" s="31">
        <f t="shared" si="33"/>
        <v>7380390</v>
      </c>
      <c r="L50" s="31">
        <f t="shared" si="34"/>
        <v>-7380390</v>
      </c>
      <c r="M50" s="23">
        <f t="shared" si="35"/>
        <v>73803900</v>
      </c>
      <c r="N50" s="16">
        <v>0</v>
      </c>
      <c r="O50" s="23">
        <f t="shared" si="36"/>
        <v>73803900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37"/>
        <v>29</v>
      </c>
      <c r="B51" s="11" t="s">
        <v>616</v>
      </c>
      <c r="C51" s="11" t="s">
        <v>620</v>
      </c>
      <c r="D51" s="46" t="s">
        <v>30</v>
      </c>
      <c r="E51" s="45" t="s">
        <v>621</v>
      </c>
      <c r="F51" s="45" t="s">
        <v>622</v>
      </c>
      <c r="G51" s="23">
        <v>27925800</v>
      </c>
      <c r="H51" s="31">
        <v>0</v>
      </c>
      <c r="I51" s="31">
        <v>0</v>
      </c>
      <c r="J51" s="31">
        <v>0</v>
      </c>
      <c r="K51" s="31">
        <f t="shared" si="33"/>
        <v>2792580</v>
      </c>
      <c r="L51" s="31">
        <f t="shared" si="34"/>
        <v>-2792580</v>
      </c>
      <c r="M51" s="23">
        <f t="shared" si="35"/>
        <v>27925800</v>
      </c>
      <c r="N51" s="16">
        <v>0</v>
      </c>
      <c r="O51" s="23">
        <f t="shared" si="36"/>
        <v>27925800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37"/>
        <v>30</v>
      </c>
      <c r="B52" s="11" t="s">
        <v>623</v>
      </c>
      <c r="C52" s="11" t="s">
        <v>624</v>
      </c>
      <c r="D52" s="46" t="s">
        <v>42</v>
      </c>
      <c r="E52" s="45" t="s">
        <v>625</v>
      </c>
      <c r="F52" s="45" t="s">
        <v>626</v>
      </c>
      <c r="G52" s="23">
        <v>27963600</v>
      </c>
      <c r="H52" s="31">
        <v>0</v>
      </c>
      <c r="I52" s="31">
        <v>0</v>
      </c>
      <c r="J52" s="31">
        <v>0</v>
      </c>
      <c r="K52" s="31">
        <f t="shared" si="33"/>
        <v>2796360</v>
      </c>
      <c r="L52" s="31">
        <f t="shared" si="34"/>
        <v>-2796360</v>
      </c>
      <c r="M52" s="23">
        <f t="shared" si="35"/>
        <v>27963600</v>
      </c>
      <c r="N52" s="16">
        <v>0</v>
      </c>
      <c r="O52" s="23">
        <f t="shared" si="36"/>
        <v>27963600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37"/>
        <v>31</v>
      </c>
      <c r="B53" s="11" t="s">
        <v>623</v>
      </c>
      <c r="C53" s="11" t="s">
        <v>627</v>
      </c>
      <c r="D53" s="46" t="s">
        <v>42</v>
      </c>
      <c r="E53" s="45" t="s">
        <v>628</v>
      </c>
      <c r="F53" s="45" t="s">
        <v>629</v>
      </c>
      <c r="G53" s="23">
        <v>31958400</v>
      </c>
      <c r="H53" s="31">
        <v>0</v>
      </c>
      <c r="I53" s="31">
        <v>0</v>
      </c>
      <c r="J53" s="31">
        <v>0</v>
      </c>
      <c r="K53" s="31">
        <f t="shared" si="33"/>
        <v>3195840</v>
      </c>
      <c r="L53" s="31">
        <f t="shared" si="34"/>
        <v>-3195840</v>
      </c>
      <c r="M53" s="23">
        <f t="shared" si="35"/>
        <v>31958400</v>
      </c>
      <c r="N53" s="16">
        <v>0</v>
      </c>
      <c r="O53" s="23">
        <f t="shared" si="36"/>
        <v>31958400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37"/>
        <v>32</v>
      </c>
      <c r="B54" s="11" t="s">
        <v>623</v>
      </c>
      <c r="C54" s="11" t="s">
        <v>630</v>
      </c>
      <c r="D54" s="46" t="s">
        <v>42</v>
      </c>
      <c r="E54" s="45" t="s">
        <v>631</v>
      </c>
      <c r="F54" s="45" t="s">
        <v>629</v>
      </c>
      <c r="G54" s="23">
        <v>27963600</v>
      </c>
      <c r="H54" s="31">
        <v>0</v>
      </c>
      <c r="I54" s="31">
        <v>0</v>
      </c>
      <c r="J54" s="31">
        <v>0</v>
      </c>
      <c r="K54" s="31">
        <f t="shared" si="33"/>
        <v>2796360</v>
      </c>
      <c r="L54" s="31">
        <f t="shared" si="34"/>
        <v>-2796360</v>
      </c>
      <c r="M54" s="23">
        <f t="shared" si="35"/>
        <v>27963600</v>
      </c>
      <c r="N54" s="16">
        <v>0</v>
      </c>
      <c r="O54" s="23">
        <f t="shared" si="36"/>
        <v>27963600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/>
      <c r="B55" s="11"/>
      <c r="C55" s="11"/>
      <c r="D55" s="46"/>
      <c r="E55" s="45"/>
      <c r="F55" s="45"/>
      <c r="G55" s="23"/>
      <c r="H55" s="31"/>
      <c r="I55" s="31"/>
      <c r="J55" s="31"/>
      <c r="K55" s="31"/>
      <c r="L55" s="31"/>
      <c r="M55" s="23"/>
      <c r="N55" s="16"/>
      <c r="O55" s="23"/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/>
      <c r="B56" s="11"/>
      <c r="C56" s="11"/>
      <c r="D56" s="46"/>
      <c r="E56" s="45"/>
      <c r="F56" s="45"/>
      <c r="G56" s="23"/>
      <c r="H56" s="31"/>
      <c r="I56" s="31"/>
      <c r="J56" s="31"/>
      <c r="K56" s="31"/>
      <c r="L56" s="31"/>
      <c r="M56" s="23"/>
      <c r="N56" s="16"/>
      <c r="O56" s="23"/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7.25" thickBot="1">
      <c r="A57" s="11"/>
      <c r="B57" s="11"/>
      <c r="C57" s="11"/>
      <c r="D57" s="46"/>
      <c r="E57" s="45"/>
      <c r="F57" s="45"/>
      <c r="G57" s="62"/>
      <c r="H57" s="63"/>
      <c r="I57" s="63"/>
      <c r="J57" s="63"/>
      <c r="K57" s="63"/>
      <c r="L57" s="63"/>
      <c r="M57" s="62"/>
      <c r="N57" s="64"/>
      <c r="O57" s="62"/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8.75" thickTop="1" thickBot="1">
      <c r="A58" s="11"/>
      <c r="B58" s="11"/>
      <c r="C58" s="11"/>
      <c r="D58" s="46"/>
      <c r="E58" s="45"/>
      <c r="F58" s="17" t="s">
        <v>510</v>
      </c>
      <c r="G58" s="49">
        <f t="shared" ref="G58:O58" si="38">SUM(G23:G57)</f>
        <v>742458250</v>
      </c>
      <c r="H58" s="49">
        <f t="shared" si="38"/>
        <v>0</v>
      </c>
      <c r="I58" s="49">
        <f t="shared" si="38"/>
        <v>0</v>
      </c>
      <c r="J58" s="49">
        <f t="shared" si="38"/>
        <v>0</v>
      </c>
      <c r="K58" s="49">
        <f t="shared" si="38"/>
        <v>74245825</v>
      </c>
      <c r="L58" s="49">
        <f t="shared" si="38"/>
        <v>-74245825</v>
      </c>
      <c r="M58" s="49">
        <f t="shared" si="38"/>
        <v>742458250</v>
      </c>
      <c r="N58" s="49">
        <f t="shared" si="38"/>
        <v>0</v>
      </c>
      <c r="O58" s="49">
        <f t="shared" si="38"/>
        <v>742458250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7.25" thickTop="1">
      <c r="A59" s="11"/>
      <c r="B59" s="11"/>
      <c r="C59" s="11"/>
      <c r="D59" s="46"/>
      <c r="E59" s="45"/>
      <c r="F59" s="45"/>
      <c r="G59" s="23"/>
      <c r="H59" s="31"/>
      <c r="I59" s="31"/>
      <c r="J59" s="31"/>
      <c r="K59" s="31"/>
      <c r="L59" s="31"/>
      <c r="M59" s="23"/>
      <c r="N59" s="16"/>
      <c r="O59" s="23"/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/>
      <c r="B60" s="11"/>
      <c r="C60" s="11"/>
      <c r="D60" s="46"/>
      <c r="E60" s="45"/>
      <c r="F60" s="45"/>
      <c r="G60" s="23"/>
      <c r="H60" s="31"/>
      <c r="I60" s="31"/>
      <c r="J60" s="31"/>
      <c r="K60" s="31"/>
      <c r="L60" s="31"/>
      <c r="M60" s="23"/>
      <c r="N60" s="31"/>
      <c r="O60" s="23"/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7.25">
      <c r="A61" s="11"/>
      <c r="B61" s="12"/>
      <c r="C61" s="11"/>
      <c r="D61" s="12"/>
      <c r="E61" s="11"/>
      <c r="F61" s="17" t="s">
        <v>34</v>
      </c>
      <c r="G61" s="25">
        <f t="shared" ref="G61:O61" si="39">+G58+G21+G10</f>
        <v>1048022275</v>
      </c>
      <c r="H61" s="25">
        <f t="shared" si="39"/>
        <v>0</v>
      </c>
      <c r="I61" s="25">
        <f t="shared" si="39"/>
        <v>8000000</v>
      </c>
      <c r="J61" s="25">
        <f t="shared" si="39"/>
        <v>0</v>
      </c>
      <c r="K61" s="25">
        <f t="shared" si="39"/>
        <v>104802227.5</v>
      </c>
      <c r="L61" s="25">
        <f t="shared" si="39"/>
        <v>-104802227.5</v>
      </c>
      <c r="M61" s="25">
        <f t="shared" si="39"/>
        <v>1056022275</v>
      </c>
      <c r="N61" s="25">
        <f t="shared" si="39"/>
        <v>140092505</v>
      </c>
      <c r="O61" s="25">
        <f t="shared" si="39"/>
        <v>915929770</v>
      </c>
      <c r="P61" s="21"/>
      <c r="Q61" s="13"/>
      <c r="R61" s="1" t="s">
        <v>29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7.25" thickBot="1">
      <c r="A62" s="18"/>
      <c r="B62" s="19"/>
      <c r="C62" s="18"/>
      <c r="D62" s="19"/>
      <c r="E62" s="18"/>
      <c r="F62" s="18"/>
      <c r="G62" s="20"/>
      <c r="H62" s="20"/>
      <c r="I62" s="20"/>
      <c r="J62" s="20"/>
      <c r="K62" s="20"/>
      <c r="L62" s="20"/>
      <c r="M62" s="20"/>
      <c r="N62" s="20"/>
      <c r="O62" s="20"/>
      <c r="P62" s="19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50"/>
      <c r="B63" s="51"/>
      <c r="C63" s="50"/>
      <c r="D63" s="51"/>
      <c r="E63" s="50"/>
      <c r="F63" s="50"/>
      <c r="G63" s="52"/>
      <c r="H63" s="52"/>
      <c r="I63" s="52"/>
      <c r="J63" s="52"/>
      <c r="K63" s="52"/>
      <c r="L63" s="52"/>
      <c r="M63" s="52"/>
      <c r="N63" s="52"/>
      <c r="O63" s="52"/>
      <c r="P63" s="51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"/>
      <c r="B64" s="1"/>
      <c r="C64" s="1"/>
      <c r="D64" s="1"/>
      <c r="E64" s="1"/>
      <c r="F64" s="1"/>
      <c r="G64" s="14"/>
      <c r="H64" s="14"/>
      <c r="I64" s="14"/>
      <c r="J64" s="14"/>
      <c r="K64" s="14"/>
      <c r="L64" s="14"/>
      <c r="M64" s="14"/>
      <c r="N64" s="14"/>
      <c r="O64" s="1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"/>
      <c r="B65" s="1"/>
      <c r="C65" s="1"/>
      <c r="D65" s="1"/>
      <c r="E65" s="1"/>
      <c r="F65" s="1"/>
      <c r="G65" s="14"/>
      <c r="H65" s="14"/>
      <c r="I65" s="14"/>
      <c r="J65" s="14"/>
      <c r="K65" s="14"/>
      <c r="L65" s="14"/>
      <c r="M65" s="14"/>
      <c r="N65" s="14"/>
      <c r="O65" s="1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"/>
      <c r="B66" s="1"/>
      <c r="C66" s="1"/>
      <c r="D66" s="1"/>
      <c r="E66" s="1"/>
      <c r="F66" s="1"/>
      <c r="G66" s="14"/>
      <c r="H66" s="14"/>
      <c r="I66" s="14"/>
      <c r="J66" s="14"/>
      <c r="K66" s="14"/>
      <c r="L66" s="14"/>
      <c r="M66" s="14"/>
      <c r="N66" s="14"/>
      <c r="O66" s="1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"/>
      <c r="B67" s="1"/>
      <c r="C67" s="1"/>
      <c r="D67" s="1"/>
      <c r="E67" s="1">
        <v>1</v>
      </c>
      <c r="F67" s="1"/>
      <c r="G67" s="14"/>
      <c r="H67" s="14"/>
      <c r="I67" s="14"/>
      <c r="J67" s="14"/>
      <c r="K67" s="14"/>
      <c r="L67" s="14"/>
      <c r="M67" s="14"/>
      <c r="N67" s="14"/>
      <c r="O67" s="1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"/>
      <c r="B68" s="1"/>
      <c r="C68" s="1"/>
      <c r="D68" s="1"/>
      <c r="E68" s="1"/>
      <c r="F68" s="1"/>
      <c r="G68" s="14"/>
      <c r="H68" s="14"/>
      <c r="I68" s="14"/>
      <c r="J68" s="14"/>
      <c r="K68" s="14"/>
      <c r="L68" s="14"/>
      <c r="M68" s="14"/>
      <c r="N68" s="14"/>
      <c r="O68" s="1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 t="s">
        <v>29</v>
      </c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</sheetData>
  <mergeCells count="4">
    <mergeCell ref="G5:L5"/>
    <mergeCell ref="B8:C8"/>
    <mergeCell ref="B11:C11"/>
    <mergeCell ref="B22:C22"/>
  </mergeCells>
  <pageMargins left="1.0236220472440944" right="0.11811023622047245" top="0.11811023622047245" bottom="0.15748031496062992" header="0.11811023622047245" footer="0.15748031496062992"/>
  <pageSetup paperSize="5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82"/>
  <sheetViews>
    <sheetView topLeftCell="A238" workbookViewId="0">
      <selection activeCell="B259" sqref="B259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441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104" t="s">
        <v>4</v>
      </c>
      <c r="D6" s="106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38</v>
      </c>
      <c r="C9" s="11"/>
      <c r="D9" s="11"/>
    </row>
    <row r="10" spans="1:4" ht="18" customHeight="1">
      <c r="A10" s="11"/>
      <c r="B10" s="48" t="s">
        <v>239</v>
      </c>
      <c r="C10" s="11" t="s">
        <v>207</v>
      </c>
      <c r="D10" s="11" t="s">
        <v>210</v>
      </c>
    </row>
    <row r="11" spans="1:4" ht="18" customHeight="1">
      <c r="A11" s="11"/>
      <c r="B11" s="48"/>
      <c r="C11" s="11"/>
      <c r="D11" s="11"/>
    </row>
    <row r="12" spans="1:4" ht="18" customHeight="1">
      <c r="A12" s="11"/>
      <c r="B12" s="48" t="s">
        <v>318</v>
      </c>
      <c r="C12" s="11" t="s">
        <v>243</v>
      </c>
      <c r="D12" s="11" t="s">
        <v>244</v>
      </c>
    </row>
    <row r="13" spans="1:4" ht="18" customHeight="1">
      <c r="A13" s="11"/>
      <c r="B13" s="48"/>
      <c r="C13" s="11" t="s">
        <v>243</v>
      </c>
      <c r="D13" s="11" t="s">
        <v>245</v>
      </c>
    </row>
    <row r="14" spans="1:4" ht="18" customHeight="1">
      <c r="A14" s="11"/>
      <c r="B14" s="48"/>
      <c r="C14" s="11" t="s">
        <v>243</v>
      </c>
      <c r="D14" s="11" t="s">
        <v>246</v>
      </c>
    </row>
    <row r="15" spans="1:4" ht="18" customHeight="1">
      <c r="A15" s="11"/>
      <c r="B15" s="48"/>
      <c r="C15" s="11"/>
      <c r="D15" s="11"/>
    </row>
    <row r="16" spans="1:4" ht="18" customHeight="1">
      <c r="A16" s="11"/>
      <c r="B16" s="48" t="s">
        <v>427</v>
      </c>
      <c r="C16" s="11" t="s">
        <v>322</v>
      </c>
      <c r="D16" s="11" t="s">
        <v>325</v>
      </c>
    </row>
    <row r="17" spans="1:4" ht="18" customHeight="1">
      <c r="A17" s="11"/>
      <c r="B17" s="48"/>
      <c r="C17" s="11" t="s">
        <v>322</v>
      </c>
      <c r="D17" s="11" t="s">
        <v>326</v>
      </c>
    </row>
    <row r="18" spans="1:4" ht="18" customHeight="1">
      <c r="A18" s="11"/>
      <c r="B18" s="48"/>
      <c r="C18" s="11" t="s">
        <v>328</v>
      </c>
      <c r="D18" s="11" t="s">
        <v>329</v>
      </c>
    </row>
    <row r="19" spans="1:4" ht="18" customHeight="1">
      <c r="A19" s="11"/>
      <c r="B19" s="48"/>
      <c r="C19" s="11"/>
      <c r="D19" s="11"/>
    </row>
    <row r="20" spans="1:4" ht="18" customHeight="1">
      <c r="A20" s="11"/>
      <c r="B20" s="48" t="s">
        <v>454</v>
      </c>
      <c r="C20" s="11" t="s">
        <v>455</v>
      </c>
      <c r="D20" s="11" t="s">
        <v>392</v>
      </c>
    </row>
    <row r="21" spans="1:4" ht="18" customHeight="1">
      <c r="A21" s="11"/>
      <c r="B21" s="48"/>
      <c r="C21" s="11" t="s">
        <v>455</v>
      </c>
      <c r="D21" s="11" t="s">
        <v>393</v>
      </c>
    </row>
    <row r="22" spans="1:4" ht="18" customHeight="1">
      <c r="A22" s="11"/>
      <c r="B22" s="48"/>
      <c r="C22" s="11"/>
      <c r="D22" s="11"/>
    </row>
    <row r="23" spans="1:4" ht="18" customHeight="1">
      <c r="A23" s="11">
        <f>+A9+1</f>
        <v>2</v>
      </c>
      <c r="B23" s="12" t="s">
        <v>36</v>
      </c>
      <c r="C23" s="11"/>
      <c r="D23" s="11"/>
    </row>
    <row r="24" spans="1:4" ht="18" customHeight="1">
      <c r="A24" s="11"/>
      <c r="B24" s="48" t="s">
        <v>217</v>
      </c>
      <c r="C24" s="11" t="s">
        <v>178</v>
      </c>
      <c r="D24" s="11" t="s">
        <v>179</v>
      </c>
    </row>
    <row r="25" spans="1:4" ht="18" customHeight="1">
      <c r="A25" s="11"/>
      <c r="B25" s="48"/>
      <c r="C25" s="11" t="s">
        <v>196</v>
      </c>
      <c r="D25" s="11" t="s">
        <v>197</v>
      </c>
    </row>
    <row r="26" spans="1:4" ht="18" customHeight="1">
      <c r="A26" s="11"/>
      <c r="B26" s="48"/>
      <c r="C26" s="11" t="s">
        <v>196</v>
      </c>
      <c r="D26" s="11" t="s">
        <v>198</v>
      </c>
    </row>
    <row r="27" spans="1:4" ht="18" customHeight="1">
      <c r="A27" s="11"/>
      <c r="B27" s="48"/>
      <c r="C27" s="11"/>
      <c r="D27" s="11"/>
    </row>
    <row r="28" spans="1:4" ht="18" customHeight="1">
      <c r="A28" s="11"/>
      <c r="B28" s="48" t="s">
        <v>317</v>
      </c>
      <c r="C28" s="11" t="s">
        <v>226</v>
      </c>
      <c r="D28" s="11" t="s">
        <v>233</v>
      </c>
    </row>
    <row r="29" spans="1:4" ht="18" customHeight="1">
      <c r="A29" s="11"/>
      <c r="B29" s="48"/>
      <c r="C29" s="11" t="s">
        <v>264</v>
      </c>
      <c r="D29" s="11" t="s">
        <v>265</v>
      </c>
    </row>
    <row r="30" spans="1:4" ht="18" customHeight="1">
      <c r="A30" s="11"/>
      <c r="B30" s="48"/>
      <c r="C30" s="11" t="s">
        <v>264</v>
      </c>
      <c r="D30" s="11" t="s">
        <v>266</v>
      </c>
    </row>
    <row r="31" spans="1:4" ht="18" customHeight="1">
      <c r="A31" s="11"/>
      <c r="B31" s="48"/>
      <c r="C31" s="11"/>
      <c r="D31" s="11"/>
    </row>
    <row r="32" spans="1:4" ht="18" customHeight="1">
      <c r="A32" s="11"/>
      <c r="B32" s="48" t="s">
        <v>372</v>
      </c>
      <c r="C32" s="11" t="s">
        <v>336</v>
      </c>
      <c r="D32" s="11" t="s">
        <v>337</v>
      </c>
    </row>
    <row r="33" spans="1:4" ht="18" customHeight="1">
      <c r="A33" s="11"/>
      <c r="B33" s="48"/>
      <c r="C33" s="11" t="s">
        <v>336</v>
      </c>
      <c r="D33" s="11" t="s">
        <v>338</v>
      </c>
    </row>
    <row r="34" spans="1:4" ht="18" customHeight="1">
      <c r="A34" s="11"/>
      <c r="B34" s="48"/>
      <c r="C34" s="11"/>
      <c r="D34" s="11"/>
    </row>
    <row r="35" spans="1:4" ht="18" customHeight="1">
      <c r="A35" s="11"/>
      <c r="B35" s="48" t="s">
        <v>439</v>
      </c>
      <c r="C35" s="11" t="s">
        <v>307</v>
      </c>
      <c r="D35" s="11" t="s">
        <v>313</v>
      </c>
    </row>
    <row r="36" spans="1:4" ht="18" customHeight="1">
      <c r="A36" s="11"/>
      <c r="B36" s="48"/>
      <c r="C36" s="11"/>
      <c r="D36" s="11"/>
    </row>
    <row r="37" spans="1:4" ht="18" customHeight="1">
      <c r="A37" s="11"/>
      <c r="B37" s="48" t="s">
        <v>518</v>
      </c>
      <c r="C37" s="11" t="s">
        <v>453</v>
      </c>
      <c r="D37" s="11" t="s">
        <v>382</v>
      </c>
    </row>
    <row r="38" spans="1:4" ht="18" customHeight="1">
      <c r="A38" s="11"/>
      <c r="B38" s="48"/>
      <c r="C38" s="11" t="s">
        <v>429</v>
      </c>
      <c r="D38" s="11" t="s">
        <v>430</v>
      </c>
    </row>
    <row r="39" spans="1:4" ht="18" customHeight="1">
      <c r="A39" s="11"/>
      <c r="B39" s="48"/>
      <c r="C39" s="11"/>
      <c r="D39" s="11"/>
    </row>
    <row r="40" spans="1:4" ht="18" customHeight="1">
      <c r="A40" s="11"/>
      <c r="B40" s="48" t="s">
        <v>648</v>
      </c>
      <c r="C40" s="11" t="s">
        <v>472</v>
      </c>
      <c r="D40" s="11" t="s">
        <v>479</v>
      </c>
    </row>
    <row r="41" spans="1:4" ht="18" customHeight="1">
      <c r="A41" s="11"/>
      <c r="B41" s="48"/>
      <c r="C41" s="11" t="s">
        <v>554</v>
      </c>
      <c r="D41" s="11" t="s">
        <v>557</v>
      </c>
    </row>
    <row r="42" spans="1:4" ht="18" customHeight="1">
      <c r="A42" s="11"/>
      <c r="B42" s="48"/>
      <c r="C42" s="11"/>
      <c r="D42" s="11"/>
    </row>
    <row r="43" spans="1:4" ht="18" customHeight="1">
      <c r="A43" s="11">
        <f>+A23+1</f>
        <v>3</v>
      </c>
      <c r="B43" s="12" t="s">
        <v>37</v>
      </c>
      <c r="C43" s="11"/>
      <c r="D43" s="11"/>
    </row>
    <row r="44" spans="1:4" ht="18" customHeight="1">
      <c r="A44" s="11"/>
      <c r="B44" s="48" t="s">
        <v>45</v>
      </c>
      <c r="C44" s="11" t="s">
        <v>43</v>
      </c>
      <c r="D44" s="11" t="s">
        <v>46</v>
      </c>
    </row>
    <row r="45" spans="1:4" ht="18" customHeight="1">
      <c r="A45" s="11"/>
      <c r="B45" s="48"/>
      <c r="C45" s="11"/>
      <c r="D45" s="11"/>
    </row>
    <row r="46" spans="1:4" ht="18" customHeight="1">
      <c r="A46" s="11"/>
      <c r="B46" s="48" t="s">
        <v>438</v>
      </c>
      <c r="C46" s="11" t="s">
        <v>298</v>
      </c>
      <c r="D46" s="11" t="s">
        <v>299</v>
      </c>
    </row>
    <row r="47" spans="1:4" ht="18" customHeight="1">
      <c r="A47" s="11"/>
      <c r="B47" s="48"/>
      <c r="C47" s="11"/>
      <c r="D47" s="11"/>
    </row>
    <row r="48" spans="1:4" ht="18" customHeight="1">
      <c r="A48" s="11">
        <f>+A43+1</f>
        <v>4</v>
      </c>
      <c r="B48" s="12" t="s">
        <v>41</v>
      </c>
      <c r="C48" s="11"/>
      <c r="D48" s="11"/>
    </row>
    <row r="49" spans="1:4" ht="18" customHeight="1">
      <c r="A49" s="11"/>
      <c r="B49" s="48" t="s">
        <v>200</v>
      </c>
      <c r="C49" s="11" t="s">
        <v>96</v>
      </c>
      <c r="D49" s="11" t="s">
        <v>97</v>
      </c>
    </row>
    <row r="50" spans="1:4" ht="18" customHeight="1">
      <c r="A50" s="11"/>
      <c r="B50" s="48"/>
      <c r="C50" s="11" t="s">
        <v>124</v>
      </c>
      <c r="D50" s="11" t="s">
        <v>125</v>
      </c>
    </row>
    <row r="51" spans="1:4" ht="18" customHeight="1">
      <c r="A51" s="11"/>
      <c r="B51" s="48"/>
      <c r="C51" s="11" t="s">
        <v>124</v>
      </c>
      <c r="D51" s="11" t="s">
        <v>126</v>
      </c>
    </row>
    <row r="52" spans="1:4" ht="18" customHeight="1">
      <c r="A52" s="11"/>
      <c r="B52" s="48"/>
      <c r="C52" s="11" t="s">
        <v>124</v>
      </c>
      <c r="D52" s="11" t="s">
        <v>127</v>
      </c>
    </row>
    <row r="53" spans="1:4" ht="18" customHeight="1">
      <c r="A53" s="11"/>
      <c r="B53" s="48"/>
      <c r="C53" s="11"/>
      <c r="D53" s="11"/>
    </row>
    <row r="54" spans="1:4" ht="18" customHeight="1">
      <c r="A54" s="11"/>
      <c r="B54" s="48" t="s">
        <v>216</v>
      </c>
      <c r="C54" s="11" t="s">
        <v>151</v>
      </c>
      <c r="D54" s="11" t="s">
        <v>157</v>
      </c>
    </row>
    <row r="55" spans="1:4" ht="18" customHeight="1">
      <c r="A55" s="11"/>
      <c r="B55" s="48"/>
      <c r="C55" s="11"/>
      <c r="D55" s="11"/>
    </row>
    <row r="56" spans="1:4" ht="18" customHeight="1">
      <c r="A56" s="11"/>
      <c r="B56" s="48" t="s">
        <v>291</v>
      </c>
      <c r="C56" s="11" t="s">
        <v>207</v>
      </c>
      <c r="D56" s="11" t="s">
        <v>209</v>
      </c>
    </row>
    <row r="57" spans="1:4" ht="18" customHeight="1">
      <c r="A57" s="11"/>
      <c r="B57" s="48"/>
      <c r="C57" s="11"/>
      <c r="D57" s="11"/>
    </row>
    <row r="58" spans="1:4" ht="18" customHeight="1">
      <c r="A58" s="11"/>
      <c r="B58" s="48" t="s">
        <v>316</v>
      </c>
      <c r="C58" s="11" t="s">
        <v>220</v>
      </c>
      <c r="D58" s="11" t="s">
        <v>223</v>
      </c>
    </row>
    <row r="59" spans="1:4" ht="18" customHeight="1">
      <c r="A59" s="11"/>
      <c r="B59" s="48"/>
      <c r="C59" s="11"/>
      <c r="D59" s="11"/>
    </row>
    <row r="60" spans="1:4" ht="18" customHeight="1">
      <c r="A60" s="11"/>
      <c r="B60" s="48" t="s">
        <v>348</v>
      </c>
      <c r="C60" s="11" t="s">
        <v>176</v>
      </c>
      <c r="D60" s="11" t="s">
        <v>177</v>
      </c>
    </row>
    <row r="61" spans="1:4" ht="18" customHeight="1">
      <c r="A61" s="11"/>
      <c r="B61" s="48"/>
      <c r="C61" s="11"/>
      <c r="D61" s="11"/>
    </row>
    <row r="62" spans="1:4" ht="18" customHeight="1">
      <c r="A62" s="11"/>
      <c r="B62" s="48" t="s">
        <v>351</v>
      </c>
      <c r="C62" s="11" t="s">
        <v>224</v>
      </c>
      <c r="D62" s="11" t="s">
        <v>225</v>
      </c>
    </row>
    <row r="63" spans="1:4" ht="18" customHeight="1">
      <c r="A63" s="11"/>
      <c r="B63" s="48"/>
      <c r="C63" s="11" t="s">
        <v>352</v>
      </c>
      <c r="D63" s="11" t="s">
        <v>227</v>
      </c>
    </row>
    <row r="64" spans="1:4" ht="18" customHeight="1">
      <c r="A64" s="11"/>
      <c r="B64" s="48"/>
      <c r="C64" s="11" t="s">
        <v>352</v>
      </c>
      <c r="D64" s="11" t="s">
        <v>228</v>
      </c>
    </row>
    <row r="65" spans="1:4" ht="18" customHeight="1">
      <c r="A65" s="11"/>
      <c r="B65" s="48"/>
      <c r="C65" s="11" t="s">
        <v>352</v>
      </c>
      <c r="D65" s="11" t="s">
        <v>229</v>
      </c>
    </row>
    <row r="66" spans="1:4" ht="18" customHeight="1">
      <c r="A66" s="11"/>
      <c r="B66" s="48"/>
      <c r="C66" s="11" t="s">
        <v>276</v>
      </c>
      <c r="D66" s="11" t="s">
        <v>275</v>
      </c>
    </row>
    <row r="67" spans="1:4" ht="18" customHeight="1">
      <c r="A67" s="11"/>
      <c r="B67" s="48"/>
      <c r="C67" s="11"/>
      <c r="D67" s="11"/>
    </row>
    <row r="68" spans="1:4" ht="18" customHeight="1">
      <c r="A68" s="11"/>
      <c r="B68" s="48" t="s">
        <v>370</v>
      </c>
      <c r="C68" s="11" t="s">
        <v>267</v>
      </c>
      <c r="D68" s="11" t="s">
        <v>268</v>
      </c>
    </row>
    <row r="69" spans="1:4" ht="18" customHeight="1">
      <c r="A69" s="11"/>
      <c r="B69" s="48"/>
      <c r="C69" s="11"/>
      <c r="D69" s="11"/>
    </row>
    <row r="70" spans="1:4" ht="18" customHeight="1">
      <c r="A70" s="11"/>
      <c r="B70" s="48" t="s">
        <v>426</v>
      </c>
      <c r="C70" s="11" t="s">
        <v>276</v>
      </c>
      <c r="D70" s="11" t="s">
        <v>275</v>
      </c>
    </row>
    <row r="71" spans="1:4" ht="18" customHeight="1">
      <c r="A71" s="11"/>
      <c r="B71" s="48"/>
      <c r="C71" s="11"/>
      <c r="D71" s="11"/>
    </row>
    <row r="72" spans="1:4" ht="18" customHeight="1">
      <c r="A72" s="11"/>
      <c r="B72" s="48" t="s">
        <v>514</v>
      </c>
      <c r="C72" s="11" t="s">
        <v>307</v>
      </c>
      <c r="D72" s="11" t="s">
        <v>312</v>
      </c>
    </row>
    <row r="73" spans="1:4" ht="18" customHeight="1">
      <c r="A73" s="11"/>
      <c r="B73" s="48"/>
      <c r="C73" s="11"/>
      <c r="D73" s="11"/>
    </row>
    <row r="74" spans="1:4" ht="18" customHeight="1">
      <c r="A74" s="11"/>
      <c r="B74" s="48" t="s">
        <v>531</v>
      </c>
      <c r="C74" s="11" t="s">
        <v>357</v>
      </c>
      <c r="D74" s="11" t="s">
        <v>358</v>
      </c>
    </row>
    <row r="75" spans="1:4" ht="18" customHeight="1">
      <c r="A75" s="11"/>
      <c r="B75" s="48"/>
      <c r="C75" s="11" t="s">
        <v>374</v>
      </c>
      <c r="D75" s="11" t="s">
        <v>378</v>
      </c>
    </row>
    <row r="76" spans="1:4" ht="18" customHeight="1">
      <c r="A76" s="11"/>
      <c r="B76" s="48"/>
      <c r="C76" s="11"/>
      <c r="D76" s="11"/>
    </row>
    <row r="77" spans="1:4" ht="18" customHeight="1">
      <c r="A77" s="11"/>
      <c r="B77" s="48" t="s">
        <v>584</v>
      </c>
      <c r="C77" s="11" t="s">
        <v>361</v>
      </c>
      <c r="D77" s="11" t="s">
        <v>362</v>
      </c>
    </row>
    <row r="78" spans="1:4" ht="18" customHeight="1">
      <c r="A78" s="11"/>
      <c r="B78" s="48"/>
      <c r="C78" s="11" t="s">
        <v>361</v>
      </c>
      <c r="D78" s="11" t="s">
        <v>363</v>
      </c>
    </row>
    <row r="79" spans="1:4" ht="18" customHeight="1">
      <c r="A79" s="11"/>
      <c r="B79" s="48"/>
      <c r="C79" s="11"/>
      <c r="D79" s="11"/>
    </row>
    <row r="80" spans="1:4" ht="18" customHeight="1">
      <c r="A80" s="11">
        <f>+A48+1</f>
        <v>5</v>
      </c>
      <c r="B80" s="12" t="s">
        <v>42</v>
      </c>
      <c r="C80" s="11"/>
      <c r="D80" s="11"/>
    </row>
    <row r="81" spans="1:4" ht="18" customHeight="1">
      <c r="A81" s="11"/>
      <c r="B81" s="48" t="s">
        <v>291</v>
      </c>
      <c r="C81" s="11" t="s">
        <v>220</v>
      </c>
      <c r="D81" s="11" t="s">
        <v>221</v>
      </c>
    </row>
    <row r="82" spans="1:4" ht="18" customHeight="1">
      <c r="A82" s="11"/>
      <c r="B82" s="48"/>
      <c r="C82" s="11" t="s">
        <v>226</v>
      </c>
      <c r="D82" s="11" t="s">
        <v>230</v>
      </c>
    </row>
    <row r="83" spans="1:4" ht="18" customHeight="1">
      <c r="A83" s="11"/>
      <c r="B83" s="48"/>
      <c r="C83" s="11" t="s">
        <v>226</v>
      </c>
      <c r="D83" s="11" t="s">
        <v>231</v>
      </c>
    </row>
    <row r="84" spans="1:4" ht="18" customHeight="1">
      <c r="A84" s="11"/>
      <c r="B84" s="48"/>
      <c r="C84" s="11" t="s">
        <v>226</v>
      </c>
      <c r="D84" s="11" t="s">
        <v>232</v>
      </c>
    </row>
    <row r="85" spans="1:4" ht="18" customHeight="1">
      <c r="A85" s="11"/>
      <c r="B85" s="48"/>
      <c r="C85" s="11"/>
      <c r="D85" s="11"/>
    </row>
    <row r="86" spans="1:4" ht="18" customHeight="1">
      <c r="A86" s="11"/>
      <c r="B86" s="48" t="s">
        <v>316</v>
      </c>
      <c r="C86" s="11" t="s">
        <v>249</v>
      </c>
      <c r="D86" s="11" t="s">
        <v>250</v>
      </c>
    </row>
    <row r="87" spans="1:4" ht="18" customHeight="1">
      <c r="A87" s="11"/>
      <c r="B87" s="48"/>
      <c r="C87" s="11" t="s">
        <v>251</v>
      </c>
      <c r="D87" s="11" t="s">
        <v>252</v>
      </c>
    </row>
    <row r="88" spans="1:4" ht="18" customHeight="1">
      <c r="A88" s="11"/>
      <c r="B88" s="48"/>
      <c r="C88" s="11" t="s">
        <v>276</v>
      </c>
      <c r="D88" s="11" t="s">
        <v>277</v>
      </c>
    </row>
    <row r="89" spans="1:4" ht="18" customHeight="1">
      <c r="A89" s="11"/>
      <c r="B89" s="48"/>
      <c r="C89" s="11"/>
      <c r="D89" s="11"/>
    </row>
    <row r="90" spans="1:4" ht="18" customHeight="1">
      <c r="A90" s="11"/>
      <c r="B90" s="48" t="s">
        <v>359</v>
      </c>
      <c r="C90" s="11" t="s">
        <v>286</v>
      </c>
      <c r="D90" s="11" t="s">
        <v>287</v>
      </c>
    </row>
    <row r="91" spans="1:4" ht="18" customHeight="1">
      <c r="A91" s="11"/>
      <c r="B91" s="48"/>
      <c r="C91" s="11"/>
      <c r="D91" s="11"/>
    </row>
    <row r="92" spans="1:4" ht="18" customHeight="1">
      <c r="A92" s="11"/>
      <c r="B92" s="48" t="s">
        <v>371</v>
      </c>
      <c r="C92" s="11" t="s">
        <v>286</v>
      </c>
      <c r="D92" s="11" t="s">
        <v>288</v>
      </c>
    </row>
    <row r="93" spans="1:4" ht="18" customHeight="1">
      <c r="A93" s="11"/>
      <c r="B93" s="48"/>
      <c r="C93" s="11" t="s">
        <v>300</v>
      </c>
      <c r="D93" s="11" t="s">
        <v>301</v>
      </c>
    </row>
    <row r="94" spans="1:4" ht="18" customHeight="1">
      <c r="A94" s="11"/>
      <c r="B94" s="48"/>
      <c r="C94" s="11" t="s">
        <v>300</v>
      </c>
      <c r="D94" s="11" t="s">
        <v>305</v>
      </c>
    </row>
    <row r="95" spans="1:4" ht="18" customHeight="1">
      <c r="A95" s="11"/>
      <c r="B95" s="48"/>
      <c r="C95" s="11" t="s">
        <v>300</v>
      </c>
      <c r="D95" s="11" t="s">
        <v>306</v>
      </c>
    </row>
    <row r="96" spans="1:4" ht="18" customHeight="1">
      <c r="A96" s="11"/>
      <c r="B96" s="48"/>
      <c r="C96" s="11" t="s">
        <v>307</v>
      </c>
      <c r="D96" s="11" t="s">
        <v>308</v>
      </c>
    </row>
    <row r="97" spans="1:4" ht="18" customHeight="1">
      <c r="A97" s="11"/>
      <c r="B97" s="48"/>
      <c r="C97" s="11" t="s">
        <v>307</v>
      </c>
      <c r="D97" s="11" t="s">
        <v>309</v>
      </c>
    </row>
    <row r="98" spans="1:4" ht="18" customHeight="1">
      <c r="A98" s="11"/>
      <c r="B98" s="48"/>
      <c r="C98" s="11" t="s">
        <v>307</v>
      </c>
      <c r="D98" s="11" t="s">
        <v>310</v>
      </c>
    </row>
    <row r="99" spans="1:4" ht="18" customHeight="1">
      <c r="A99" s="11"/>
      <c r="B99" s="48"/>
      <c r="C99" s="11" t="s">
        <v>322</v>
      </c>
      <c r="D99" s="11" t="s">
        <v>327</v>
      </c>
    </row>
    <row r="100" spans="1:4" ht="18" customHeight="1">
      <c r="A100" s="11"/>
      <c r="B100" s="48"/>
      <c r="C100" s="11" t="s">
        <v>307</v>
      </c>
      <c r="D100" s="11" t="s">
        <v>311</v>
      </c>
    </row>
    <row r="101" spans="1:4" ht="18" customHeight="1">
      <c r="A101" s="11"/>
      <c r="B101" s="48"/>
      <c r="C101" s="11"/>
      <c r="D101" s="11"/>
    </row>
    <row r="102" spans="1:4" ht="18" customHeight="1">
      <c r="A102" s="11"/>
      <c r="B102" s="48" t="s">
        <v>450</v>
      </c>
      <c r="C102" s="11" t="s">
        <v>340</v>
      </c>
      <c r="D102" s="11" t="s">
        <v>341</v>
      </c>
    </row>
    <row r="103" spans="1:4" ht="18" customHeight="1">
      <c r="A103" s="11"/>
      <c r="B103" s="48"/>
      <c r="C103" s="11"/>
      <c r="D103" s="11"/>
    </row>
    <row r="104" spans="1:4" ht="18" customHeight="1">
      <c r="A104" s="11"/>
      <c r="B104" s="48" t="s">
        <v>648</v>
      </c>
      <c r="C104" s="11" t="s">
        <v>453</v>
      </c>
      <c r="D104" s="11" t="s">
        <v>375</v>
      </c>
    </row>
    <row r="105" spans="1:4" ht="18" customHeight="1">
      <c r="A105" s="11"/>
      <c r="B105" s="48"/>
      <c r="C105" s="11" t="s">
        <v>464</v>
      </c>
      <c r="D105" s="11" t="s">
        <v>470</v>
      </c>
    </row>
    <row r="106" spans="1:4" ht="18" customHeight="1">
      <c r="A106" s="11"/>
      <c r="B106" s="48"/>
      <c r="C106" s="11" t="s">
        <v>472</v>
      </c>
      <c r="D106" s="11" t="s">
        <v>473</v>
      </c>
    </row>
    <row r="107" spans="1:4" ht="18" customHeight="1">
      <c r="A107" s="11"/>
      <c r="B107" s="48"/>
      <c r="C107" s="11" t="s">
        <v>472</v>
      </c>
      <c r="D107" s="11" t="s">
        <v>475</v>
      </c>
    </row>
    <row r="108" spans="1:4" ht="18" customHeight="1">
      <c r="A108" s="11"/>
      <c r="B108" s="48"/>
      <c r="C108" s="11" t="s">
        <v>472</v>
      </c>
      <c r="D108" s="11" t="s">
        <v>477</v>
      </c>
    </row>
    <row r="109" spans="1:4" ht="18" customHeight="1">
      <c r="A109" s="11"/>
      <c r="B109" s="48"/>
      <c r="C109" s="11" t="s">
        <v>524</v>
      </c>
      <c r="D109" s="11" t="s">
        <v>525</v>
      </c>
    </row>
    <row r="110" spans="1:4" ht="18" customHeight="1">
      <c r="A110" s="11"/>
      <c r="B110" s="48"/>
      <c r="C110" s="11" t="s">
        <v>526</v>
      </c>
      <c r="D110" s="11" t="s">
        <v>527</v>
      </c>
    </row>
    <row r="111" spans="1:4" ht="18" customHeight="1">
      <c r="A111" s="11"/>
      <c r="B111" s="48"/>
      <c r="C111" s="11"/>
      <c r="D111" s="11"/>
    </row>
    <row r="112" spans="1:4" ht="18" customHeight="1">
      <c r="A112" s="11">
        <f>+A80+1</f>
        <v>6</v>
      </c>
      <c r="B112" s="12" t="s">
        <v>48</v>
      </c>
      <c r="C112" s="11"/>
      <c r="D112" s="11"/>
    </row>
    <row r="113" spans="1:4" ht="18" customHeight="1">
      <c r="A113" s="11"/>
      <c r="B113" s="48" t="s">
        <v>88</v>
      </c>
      <c r="C113" s="11" t="s">
        <v>53</v>
      </c>
      <c r="D113" s="11" t="s">
        <v>54</v>
      </c>
    </row>
    <row r="114" spans="1:4" ht="18" customHeight="1">
      <c r="A114" s="11"/>
      <c r="B114" s="48"/>
      <c r="C114" s="11" t="s">
        <v>57</v>
      </c>
      <c r="D114" s="11" t="s">
        <v>58</v>
      </c>
    </row>
    <row r="115" spans="1:4" ht="18" customHeight="1">
      <c r="A115" s="11"/>
      <c r="B115" s="48"/>
      <c r="C115" s="11" t="s">
        <v>59</v>
      </c>
      <c r="D115" s="11" t="s">
        <v>60</v>
      </c>
    </row>
    <row r="116" spans="1:4" ht="18" customHeight="1">
      <c r="A116" s="11"/>
      <c r="B116" s="48"/>
      <c r="C116" s="11" t="s">
        <v>59</v>
      </c>
      <c r="D116" s="11" t="s">
        <v>61</v>
      </c>
    </row>
    <row r="117" spans="1:4" ht="18" customHeight="1">
      <c r="A117" s="11"/>
      <c r="B117" s="48"/>
      <c r="C117" s="11" t="s">
        <v>59</v>
      </c>
      <c r="D117" s="11" t="s">
        <v>62</v>
      </c>
    </row>
    <row r="118" spans="1:4" ht="18" customHeight="1">
      <c r="A118" s="11"/>
      <c r="B118" s="48"/>
      <c r="C118" s="11" t="s">
        <v>64</v>
      </c>
      <c r="D118" s="11" t="s">
        <v>68</v>
      </c>
    </row>
    <row r="119" spans="1:4" ht="18" customHeight="1">
      <c r="A119" s="11"/>
      <c r="B119" s="48"/>
      <c r="C119" s="11"/>
      <c r="D119" s="11"/>
    </row>
    <row r="120" spans="1:4" ht="18" customHeight="1">
      <c r="A120" s="11"/>
      <c r="B120" s="48" t="s">
        <v>149</v>
      </c>
      <c r="C120" s="11" t="s">
        <v>75</v>
      </c>
      <c r="D120" s="11" t="s">
        <v>76</v>
      </c>
    </row>
    <row r="121" spans="1:4" ht="18" customHeight="1">
      <c r="A121" s="11"/>
      <c r="B121" s="48"/>
      <c r="C121" s="11" t="s">
        <v>75</v>
      </c>
      <c r="D121" s="11" t="s">
        <v>77</v>
      </c>
    </row>
    <row r="122" spans="1:4" ht="18" customHeight="1">
      <c r="A122" s="11"/>
      <c r="B122" s="48"/>
      <c r="C122" s="11" t="s">
        <v>75</v>
      </c>
      <c r="D122" s="11" t="s">
        <v>78</v>
      </c>
    </row>
    <row r="123" spans="1:4" ht="18" customHeight="1">
      <c r="A123" s="11"/>
      <c r="B123" s="48"/>
      <c r="C123" s="11"/>
      <c r="D123" s="11"/>
    </row>
    <row r="124" spans="1:4" ht="18" customHeight="1">
      <c r="A124" s="11"/>
      <c r="B124" s="48" t="s">
        <v>199</v>
      </c>
      <c r="C124" s="11" t="s">
        <v>96</v>
      </c>
      <c r="D124" s="11" t="s">
        <v>197</v>
      </c>
    </row>
    <row r="125" spans="1:4" ht="18" customHeight="1">
      <c r="A125" s="11"/>
      <c r="B125" s="48"/>
      <c r="C125" s="11"/>
      <c r="D125" s="11"/>
    </row>
    <row r="126" spans="1:4" ht="18" customHeight="1">
      <c r="A126" s="11"/>
      <c r="B126" s="48" t="s">
        <v>214</v>
      </c>
      <c r="C126" s="11" t="s">
        <v>101</v>
      </c>
      <c r="D126" s="11" t="s">
        <v>102</v>
      </c>
    </row>
    <row r="127" spans="1:4" ht="18" customHeight="1">
      <c r="A127" s="11"/>
      <c r="B127" s="48"/>
      <c r="C127" s="11"/>
      <c r="D127" s="11"/>
    </row>
    <row r="128" spans="1:4" ht="18" customHeight="1">
      <c r="A128" s="11"/>
      <c r="B128" s="48" t="s">
        <v>255</v>
      </c>
      <c r="C128" s="11" t="s">
        <v>256</v>
      </c>
      <c r="D128" s="11" t="s">
        <v>257</v>
      </c>
    </row>
    <row r="129" spans="1:4" ht="18" customHeight="1">
      <c r="A129" s="11"/>
      <c r="B129" s="48"/>
      <c r="C129" s="11" t="s">
        <v>256</v>
      </c>
      <c r="D129" s="11" t="s">
        <v>258</v>
      </c>
    </row>
    <row r="130" spans="1:4" ht="18" customHeight="1">
      <c r="A130" s="11"/>
      <c r="B130" s="48"/>
      <c r="C130" s="11" t="s">
        <v>256</v>
      </c>
      <c r="D130" s="11" t="s">
        <v>259</v>
      </c>
    </row>
    <row r="131" spans="1:4" ht="18" customHeight="1">
      <c r="A131" s="11"/>
      <c r="B131" s="48"/>
      <c r="C131" s="11"/>
      <c r="D131" s="11"/>
    </row>
    <row r="132" spans="1:4" ht="18" customHeight="1">
      <c r="A132" s="11"/>
      <c r="B132" s="48" t="s">
        <v>289</v>
      </c>
      <c r="C132" s="11" t="s">
        <v>290</v>
      </c>
      <c r="D132" s="11" t="s">
        <v>188</v>
      </c>
    </row>
    <row r="133" spans="1:4" ht="18" customHeight="1">
      <c r="A133" s="11"/>
      <c r="B133" s="48"/>
      <c r="C133" s="11"/>
      <c r="D133" s="11"/>
    </row>
    <row r="134" spans="1:4" ht="18" customHeight="1">
      <c r="A134" s="11"/>
      <c r="B134" s="48" t="s">
        <v>332</v>
      </c>
      <c r="C134" s="11" t="s">
        <v>290</v>
      </c>
      <c r="D134" s="11" t="s">
        <v>189</v>
      </c>
    </row>
    <row r="135" spans="1:4" ht="18" customHeight="1">
      <c r="A135" s="11"/>
      <c r="B135" s="48"/>
      <c r="C135" s="11"/>
      <c r="D135" s="11"/>
    </row>
    <row r="136" spans="1:4" ht="18" customHeight="1">
      <c r="A136" s="11"/>
      <c r="B136" s="48" t="s">
        <v>359</v>
      </c>
      <c r="C136" s="11" t="s">
        <v>290</v>
      </c>
      <c r="D136" s="11" t="s">
        <v>190</v>
      </c>
    </row>
    <row r="137" spans="1:4" ht="18" customHeight="1">
      <c r="A137" s="11"/>
      <c r="B137" s="48"/>
      <c r="C137" s="11" t="s">
        <v>290</v>
      </c>
      <c r="D137" s="11" t="s">
        <v>191</v>
      </c>
    </row>
    <row r="138" spans="1:4" ht="18" customHeight="1">
      <c r="A138" s="11"/>
      <c r="B138" s="48"/>
      <c r="C138" s="11" t="s">
        <v>290</v>
      </c>
      <c r="D138" s="11" t="s">
        <v>192</v>
      </c>
    </row>
    <row r="139" spans="1:4" ht="18" customHeight="1">
      <c r="A139" s="11"/>
      <c r="B139" s="48"/>
      <c r="C139" s="11" t="s">
        <v>290</v>
      </c>
      <c r="D139" s="11" t="s">
        <v>193</v>
      </c>
    </row>
    <row r="140" spans="1:4" ht="18" customHeight="1">
      <c r="A140" s="11"/>
      <c r="B140" s="48"/>
      <c r="C140" s="11"/>
      <c r="D140" s="11"/>
    </row>
    <row r="141" spans="1:4" ht="18" customHeight="1">
      <c r="A141" s="11"/>
      <c r="B141" s="48" t="s">
        <v>425</v>
      </c>
      <c r="C141" s="11" t="s">
        <v>213</v>
      </c>
      <c r="D141" s="11" t="s">
        <v>218</v>
      </c>
    </row>
    <row r="142" spans="1:4" ht="18" customHeight="1">
      <c r="A142" s="11"/>
      <c r="B142" s="48"/>
      <c r="C142" s="11" t="s">
        <v>213</v>
      </c>
      <c r="D142" s="11" t="s">
        <v>219</v>
      </c>
    </row>
    <row r="143" spans="1:4" ht="18" customHeight="1">
      <c r="A143" s="11"/>
      <c r="B143" s="48"/>
      <c r="C143" s="11" t="s">
        <v>226</v>
      </c>
      <c r="D143" s="11" t="s">
        <v>240</v>
      </c>
    </row>
    <row r="144" spans="1:4" ht="18" customHeight="1">
      <c r="A144" s="11"/>
      <c r="B144" s="48"/>
      <c r="C144" s="11" t="s">
        <v>241</v>
      </c>
      <c r="D144" s="11" t="s">
        <v>242</v>
      </c>
    </row>
    <row r="145" spans="1:4" ht="18" customHeight="1">
      <c r="A145" s="11"/>
      <c r="B145" s="48"/>
      <c r="C145" s="11"/>
      <c r="D145" s="11"/>
    </row>
    <row r="146" spans="1:4" ht="18" customHeight="1">
      <c r="A146" s="11"/>
      <c r="B146" s="48" t="s">
        <v>437</v>
      </c>
      <c r="C146" s="11" t="s">
        <v>251</v>
      </c>
      <c r="D146" s="11" t="s">
        <v>254</v>
      </c>
    </row>
    <row r="147" spans="1:4" ht="18" customHeight="1">
      <c r="A147" s="11"/>
      <c r="B147" s="48"/>
      <c r="C147" s="11" t="s">
        <v>270</v>
      </c>
      <c r="D147" s="11" t="s">
        <v>274</v>
      </c>
    </row>
    <row r="148" spans="1:4" ht="18" customHeight="1">
      <c r="A148" s="11"/>
      <c r="B148" s="48"/>
      <c r="C148" s="11" t="s">
        <v>276</v>
      </c>
      <c r="D148" s="11" t="s">
        <v>283</v>
      </c>
    </row>
    <row r="149" spans="1:4" ht="18" customHeight="1">
      <c r="A149" s="11"/>
      <c r="B149" s="48"/>
      <c r="C149" s="11"/>
      <c r="D149" s="11"/>
    </row>
    <row r="150" spans="1:4" ht="18" customHeight="1">
      <c r="A150" s="11"/>
      <c r="B150" s="48" t="s">
        <v>512</v>
      </c>
      <c r="C150" s="11" t="s">
        <v>292</v>
      </c>
      <c r="D150" s="11" t="s">
        <v>293</v>
      </c>
    </row>
    <row r="151" spans="1:4" ht="18" customHeight="1">
      <c r="A151" s="11"/>
      <c r="B151" s="48"/>
      <c r="C151" s="11" t="s">
        <v>292</v>
      </c>
      <c r="D151" s="11" t="s">
        <v>294</v>
      </c>
    </row>
    <row r="152" spans="1:4" ht="18" customHeight="1">
      <c r="A152" s="11"/>
      <c r="B152" s="48"/>
      <c r="C152" s="11" t="s">
        <v>292</v>
      </c>
      <c r="D152" s="11" t="s">
        <v>295</v>
      </c>
    </row>
    <row r="153" spans="1:4" ht="18" customHeight="1">
      <c r="A153" s="11"/>
      <c r="B153" s="48"/>
      <c r="C153" s="11" t="s">
        <v>319</v>
      </c>
      <c r="D153" s="11" t="s">
        <v>320</v>
      </c>
    </row>
    <row r="154" spans="1:4" ht="18" customHeight="1">
      <c r="A154" s="11"/>
      <c r="B154" s="48"/>
      <c r="C154" s="11" t="s">
        <v>322</v>
      </c>
      <c r="D154" s="11" t="s">
        <v>321</v>
      </c>
    </row>
    <row r="155" spans="1:4" ht="18" customHeight="1">
      <c r="A155" s="11"/>
      <c r="B155" s="48"/>
      <c r="C155" s="11" t="s">
        <v>328</v>
      </c>
      <c r="D155" s="11" t="s">
        <v>331</v>
      </c>
    </row>
    <row r="156" spans="1:4" ht="18" customHeight="1">
      <c r="A156" s="11"/>
      <c r="B156" s="48"/>
      <c r="C156" s="11" t="s">
        <v>347</v>
      </c>
      <c r="D156" s="11" t="s">
        <v>353</v>
      </c>
    </row>
    <row r="157" spans="1:4" ht="18" customHeight="1">
      <c r="A157" s="11"/>
      <c r="B157" s="48"/>
      <c r="C157" s="11"/>
      <c r="D157" s="11"/>
    </row>
    <row r="158" spans="1:4" ht="18" customHeight="1">
      <c r="A158" s="11"/>
      <c r="B158" s="48" t="s">
        <v>517</v>
      </c>
      <c r="C158" s="11" t="s">
        <v>361</v>
      </c>
      <c r="D158" s="11" t="s">
        <v>364</v>
      </c>
    </row>
    <row r="159" spans="1:4" ht="18" customHeight="1">
      <c r="A159" s="11"/>
      <c r="B159" s="48"/>
      <c r="C159" s="11" t="s">
        <v>374</v>
      </c>
      <c r="D159" s="11" t="s">
        <v>383</v>
      </c>
    </row>
    <row r="160" spans="1:4" ht="18" customHeight="1">
      <c r="A160" s="11"/>
      <c r="B160" s="48"/>
      <c r="C160" s="11" t="s">
        <v>374</v>
      </c>
      <c r="D160" s="11" t="s">
        <v>385</v>
      </c>
    </row>
    <row r="161" spans="1:4" ht="18" customHeight="1">
      <c r="A161" s="11"/>
      <c r="B161" s="48"/>
      <c r="C161" s="11" t="s">
        <v>389</v>
      </c>
      <c r="D161" s="11" t="s">
        <v>394</v>
      </c>
    </row>
    <row r="162" spans="1:4" ht="18" customHeight="1">
      <c r="A162" s="11"/>
      <c r="B162" s="48"/>
      <c r="C162" s="11" t="s">
        <v>389</v>
      </c>
      <c r="D162" s="11" t="s">
        <v>396</v>
      </c>
    </row>
    <row r="163" spans="1:4" ht="18" customHeight="1">
      <c r="A163" s="11"/>
      <c r="B163" s="48"/>
      <c r="C163" s="11" t="s">
        <v>389</v>
      </c>
      <c r="D163" s="11" t="s">
        <v>398</v>
      </c>
    </row>
    <row r="164" spans="1:4" ht="18" customHeight="1">
      <c r="A164" s="11"/>
      <c r="B164" s="48"/>
      <c r="C164" s="11" t="s">
        <v>389</v>
      </c>
      <c r="D164" s="11" t="s">
        <v>400</v>
      </c>
    </row>
    <row r="165" spans="1:4" ht="18" customHeight="1">
      <c r="A165" s="11"/>
      <c r="B165" s="48"/>
      <c r="C165" s="11" t="s">
        <v>389</v>
      </c>
      <c r="D165" s="11" t="s">
        <v>402</v>
      </c>
    </row>
    <row r="166" spans="1:4" ht="18" customHeight="1">
      <c r="A166" s="11"/>
      <c r="B166" s="48"/>
      <c r="C166" s="11" t="s">
        <v>389</v>
      </c>
      <c r="D166" s="11" t="s">
        <v>404</v>
      </c>
    </row>
    <row r="167" spans="1:4" ht="18" customHeight="1">
      <c r="A167" s="11"/>
      <c r="B167" s="48"/>
      <c r="C167" s="11"/>
      <c r="D167" s="11"/>
    </row>
    <row r="168" spans="1:4" ht="18" customHeight="1">
      <c r="A168" s="11"/>
      <c r="B168" s="48" t="s">
        <v>638</v>
      </c>
      <c r="C168" s="11" t="s">
        <v>442</v>
      </c>
      <c r="D168" s="11" t="s">
        <v>639</v>
      </c>
    </row>
    <row r="169" spans="1:4" ht="18" customHeight="1">
      <c r="A169" s="11"/>
      <c r="B169" s="48"/>
      <c r="C169" s="11" t="s">
        <v>460</v>
      </c>
      <c r="D169" s="11" t="s">
        <v>640</v>
      </c>
    </row>
    <row r="170" spans="1:4" ht="18" customHeight="1">
      <c r="A170" s="11"/>
      <c r="B170" s="48"/>
      <c r="C170" s="11" t="s">
        <v>460</v>
      </c>
      <c r="D170" s="11" t="s">
        <v>641</v>
      </c>
    </row>
    <row r="171" spans="1:4" ht="18" customHeight="1">
      <c r="A171" s="11"/>
      <c r="B171" s="48"/>
      <c r="C171" s="11"/>
      <c r="D171" s="11"/>
    </row>
    <row r="172" spans="1:4" ht="18" customHeight="1">
      <c r="A172" s="11"/>
      <c r="B172" s="48"/>
      <c r="C172" s="11"/>
      <c r="D172" s="11"/>
    </row>
    <row r="173" spans="1:4" ht="18" customHeight="1">
      <c r="A173" s="11">
        <f>+A112+1</f>
        <v>7</v>
      </c>
      <c r="B173" s="12" t="s">
        <v>49</v>
      </c>
      <c r="C173" s="11"/>
      <c r="D173" s="11"/>
    </row>
    <row r="174" spans="1:4" ht="18" customHeight="1">
      <c r="A174" s="11"/>
      <c r="B174" s="48" t="s">
        <v>537</v>
      </c>
      <c r="C174" s="11" t="s">
        <v>464</v>
      </c>
      <c r="D174" s="11" t="s">
        <v>465</v>
      </c>
    </row>
    <row r="175" spans="1:4" ht="18" customHeight="1">
      <c r="A175" s="11"/>
      <c r="B175" s="12"/>
      <c r="C175" s="11"/>
      <c r="D175" s="11"/>
    </row>
    <row r="176" spans="1:4" ht="18" customHeight="1">
      <c r="A176" s="11">
        <f>+A173+1</f>
        <v>8</v>
      </c>
      <c r="B176" s="12" t="s">
        <v>40</v>
      </c>
      <c r="C176" s="11"/>
      <c r="D176" s="11"/>
    </row>
    <row r="177" spans="1:4" ht="18" customHeight="1">
      <c r="A177" s="11"/>
      <c r="B177" s="48" t="s">
        <v>349</v>
      </c>
      <c r="C177" s="11" t="s">
        <v>194</v>
      </c>
      <c r="D177" s="11" t="s">
        <v>195</v>
      </c>
    </row>
    <row r="178" spans="1:4" ht="18" customHeight="1">
      <c r="A178" s="11"/>
      <c r="B178" s="48"/>
      <c r="C178" s="11" t="s">
        <v>201</v>
      </c>
      <c r="D178" s="11" t="s">
        <v>202</v>
      </c>
    </row>
    <row r="179" spans="1:4" ht="18" customHeight="1">
      <c r="A179" s="11"/>
      <c r="B179" s="48"/>
      <c r="C179" s="11" t="s">
        <v>207</v>
      </c>
      <c r="D179" s="11" t="s">
        <v>208</v>
      </c>
    </row>
    <row r="180" spans="1:4" ht="18" customHeight="1">
      <c r="A180" s="11"/>
      <c r="B180" s="48"/>
      <c r="C180" s="11"/>
      <c r="D180" s="11"/>
    </row>
    <row r="181" spans="1:4" ht="18" customHeight="1">
      <c r="A181" s="11"/>
      <c r="B181" s="48" t="s">
        <v>449</v>
      </c>
      <c r="C181" s="11" t="s">
        <v>300</v>
      </c>
      <c r="D181" s="11" t="s">
        <v>303</v>
      </c>
    </row>
    <row r="182" spans="1:4" ht="18" customHeight="1">
      <c r="A182" s="11"/>
      <c r="B182" s="48"/>
      <c r="C182" s="11" t="s">
        <v>300</v>
      </c>
      <c r="D182" s="11" t="s">
        <v>304</v>
      </c>
    </row>
    <row r="183" spans="1:4" ht="18" customHeight="1">
      <c r="A183" s="11"/>
      <c r="B183" s="48"/>
      <c r="C183" s="11"/>
      <c r="D183" s="11"/>
    </row>
    <row r="184" spans="1:4" ht="18" customHeight="1">
      <c r="A184" s="11"/>
      <c r="B184" s="48" t="s">
        <v>532</v>
      </c>
      <c r="C184" s="11" t="s">
        <v>336</v>
      </c>
      <c r="D184" s="11" t="s">
        <v>339</v>
      </c>
    </row>
    <row r="185" spans="1:4" ht="18" customHeight="1">
      <c r="A185" s="11"/>
      <c r="B185" s="48"/>
      <c r="C185" s="11" t="s">
        <v>366</v>
      </c>
      <c r="D185" s="11" t="s">
        <v>367</v>
      </c>
    </row>
    <row r="186" spans="1:4" ht="18" customHeight="1">
      <c r="A186" s="11"/>
      <c r="B186" s="48"/>
      <c r="C186" s="11" t="s">
        <v>366</v>
      </c>
      <c r="D186" s="11" t="s">
        <v>368</v>
      </c>
    </row>
    <row r="187" spans="1:4" ht="18" customHeight="1">
      <c r="A187" s="11"/>
      <c r="B187" s="48"/>
      <c r="C187" s="11"/>
      <c r="D187" s="11"/>
    </row>
    <row r="188" spans="1:4" ht="18" customHeight="1">
      <c r="A188" s="11">
        <f>+A176+1</f>
        <v>9</v>
      </c>
      <c r="B188" s="12" t="s">
        <v>30</v>
      </c>
      <c r="C188" s="11"/>
      <c r="D188" s="11"/>
    </row>
    <row r="189" spans="1:4" ht="18" customHeight="1">
      <c r="A189" s="11"/>
      <c r="B189" s="48" t="s">
        <v>99</v>
      </c>
      <c r="C189" s="11" t="s">
        <v>51</v>
      </c>
      <c r="D189" s="11" t="s">
        <v>52</v>
      </c>
    </row>
    <row r="190" spans="1:4" ht="18" customHeight="1">
      <c r="A190" s="11"/>
      <c r="B190" s="12"/>
      <c r="C190" s="11"/>
      <c r="D190" s="11"/>
    </row>
    <row r="191" spans="1:4" ht="18" customHeight="1">
      <c r="A191" s="11"/>
      <c r="B191" s="48" t="s">
        <v>100</v>
      </c>
      <c r="C191" s="11" t="s">
        <v>55</v>
      </c>
      <c r="D191" s="11" t="s">
        <v>56</v>
      </c>
    </row>
    <row r="192" spans="1:4" ht="18" customHeight="1">
      <c r="A192" s="11"/>
      <c r="B192" s="48"/>
      <c r="C192" s="11"/>
      <c r="D192" s="11"/>
    </row>
    <row r="193" spans="1:4" ht="18" customHeight="1">
      <c r="A193" s="11"/>
      <c r="B193" s="48" t="s">
        <v>205</v>
      </c>
      <c r="C193" s="11" t="s">
        <v>108</v>
      </c>
      <c r="D193" s="11" t="s">
        <v>109</v>
      </c>
    </row>
    <row r="194" spans="1:4" ht="18" customHeight="1">
      <c r="A194" s="11"/>
      <c r="B194" s="48"/>
      <c r="C194" s="11"/>
      <c r="D194" s="11"/>
    </row>
    <row r="195" spans="1:4" ht="18" customHeight="1">
      <c r="A195" s="11"/>
      <c r="B195" s="48" t="s">
        <v>215</v>
      </c>
      <c r="C195" s="11" t="s">
        <v>124</v>
      </c>
      <c r="D195" s="11" t="s">
        <v>136</v>
      </c>
    </row>
    <row r="196" spans="1:4" ht="18" customHeight="1">
      <c r="A196" s="11"/>
      <c r="B196" s="48"/>
      <c r="C196" s="11"/>
      <c r="D196" s="11"/>
    </row>
    <row r="197" spans="1:4" ht="18" customHeight="1">
      <c r="A197" s="11"/>
      <c r="B197" s="48" t="s">
        <v>513</v>
      </c>
      <c r="C197" s="11" t="s">
        <v>300</v>
      </c>
      <c r="D197" s="11" t="s">
        <v>302</v>
      </c>
    </row>
    <row r="198" spans="1:4" ht="18" customHeight="1">
      <c r="A198" s="11"/>
      <c r="B198" s="48"/>
      <c r="C198" s="11" t="s">
        <v>322</v>
      </c>
      <c r="D198" s="11" t="s">
        <v>323</v>
      </c>
    </row>
    <row r="199" spans="1:4" ht="18" customHeight="1">
      <c r="A199" s="11"/>
      <c r="B199" s="48"/>
      <c r="C199" s="11"/>
      <c r="D199" s="11"/>
    </row>
    <row r="200" spans="1:4" ht="18" customHeight="1">
      <c r="A200" s="11">
        <f>+A188+1</f>
        <v>10</v>
      </c>
      <c r="B200" s="12" t="s">
        <v>79</v>
      </c>
      <c r="C200" s="11"/>
      <c r="D200" s="11"/>
    </row>
    <row r="201" spans="1:4" ht="18" customHeight="1">
      <c r="A201" s="11"/>
      <c r="B201" s="48" t="s">
        <v>333</v>
      </c>
      <c r="C201" s="11" t="s">
        <v>276</v>
      </c>
      <c r="D201" s="11" t="s">
        <v>278</v>
      </c>
    </row>
    <row r="202" spans="1:4" ht="18" customHeight="1">
      <c r="A202" s="11"/>
      <c r="B202" s="48"/>
      <c r="C202" s="11"/>
      <c r="D202" s="11"/>
    </row>
    <row r="203" spans="1:4" ht="18" customHeight="1">
      <c r="A203" s="11"/>
      <c r="B203" s="48" t="s">
        <v>350</v>
      </c>
      <c r="C203" s="11" t="s">
        <v>211</v>
      </c>
      <c r="D203" s="11" t="s">
        <v>212</v>
      </c>
    </row>
    <row r="204" spans="1:4" ht="18" customHeight="1">
      <c r="A204" s="11"/>
      <c r="B204" s="48"/>
      <c r="C204" s="11"/>
      <c r="D204" s="11"/>
    </row>
    <row r="205" spans="1:4" ht="18" customHeight="1">
      <c r="A205" s="11"/>
      <c r="B205" s="48" t="s">
        <v>536</v>
      </c>
      <c r="C205" s="11" t="s">
        <v>460</v>
      </c>
      <c r="D205" s="11" t="s">
        <v>463</v>
      </c>
    </row>
    <row r="206" spans="1:4" ht="18" customHeight="1">
      <c r="A206" s="11"/>
      <c r="B206" s="48"/>
      <c r="C206" s="11"/>
      <c r="D206" s="11"/>
    </row>
    <row r="207" spans="1:4" ht="18" customHeight="1">
      <c r="A207" s="11">
        <f>+A200+1</f>
        <v>11</v>
      </c>
      <c r="B207" s="12" t="s">
        <v>25</v>
      </c>
      <c r="C207" s="11"/>
      <c r="D207" s="11"/>
    </row>
    <row r="208" spans="1:4" ht="18" customHeight="1">
      <c r="A208" s="11"/>
      <c r="B208" s="48" t="s">
        <v>113</v>
      </c>
      <c r="C208" s="11" t="s">
        <v>69</v>
      </c>
      <c r="D208" s="11" t="s">
        <v>70</v>
      </c>
    </row>
    <row r="209" spans="1:4" ht="18" customHeight="1">
      <c r="A209" s="11"/>
      <c r="B209" s="48"/>
      <c r="C209" s="11"/>
      <c r="D209" s="11"/>
    </row>
    <row r="210" spans="1:4" ht="18" customHeight="1">
      <c r="A210" s="11"/>
      <c r="B210" s="48" t="s">
        <v>436</v>
      </c>
      <c r="C210" s="11" t="s">
        <v>243</v>
      </c>
      <c r="D210" s="11" t="s">
        <v>247</v>
      </c>
    </row>
    <row r="211" spans="1:4" ht="18" customHeight="1">
      <c r="A211" s="11"/>
      <c r="B211" s="48"/>
      <c r="C211" s="11" t="s">
        <v>243</v>
      </c>
      <c r="D211" s="11" t="s">
        <v>248</v>
      </c>
    </row>
    <row r="212" spans="1:4" ht="18" customHeight="1">
      <c r="A212" s="11"/>
      <c r="B212" s="48"/>
      <c r="C212" s="11"/>
      <c r="D212" s="11"/>
    </row>
    <row r="213" spans="1:4" ht="18" customHeight="1">
      <c r="A213" s="11"/>
      <c r="B213" s="48" t="s">
        <v>516</v>
      </c>
      <c r="C213" s="11" t="s">
        <v>322</v>
      </c>
      <c r="D213" s="11" t="s">
        <v>325</v>
      </c>
    </row>
    <row r="214" spans="1:4" ht="18" customHeight="1">
      <c r="A214" s="11"/>
      <c r="B214" s="48"/>
      <c r="C214" s="11" t="s">
        <v>322</v>
      </c>
      <c r="D214" s="11" t="s">
        <v>326</v>
      </c>
    </row>
    <row r="215" spans="1:4" ht="18" customHeight="1">
      <c r="A215" s="11"/>
      <c r="B215" s="48"/>
      <c r="C215" s="11"/>
      <c r="D215" s="11"/>
    </row>
    <row r="216" spans="1:4" ht="18" customHeight="1">
      <c r="A216" s="11">
        <f>+A207+1</f>
        <v>12</v>
      </c>
      <c r="B216" s="12" t="s">
        <v>104</v>
      </c>
      <c r="C216" s="11"/>
      <c r="D216" s="11"/>
    </row>
    <row r="217" spans="1:4" ht="18" customHeight="1">
      <c r="A217" s="11"/>
      <c r="B217" s="12" t="s">
        <v>334</v>
      </c>
      <c r="C217" s="11" t="s">
        <v>276</v>
      </c>
      <c r="D217" s="11" t="s">
        <v>280</v>
      </c>
    </row>
    <row r="218" spans="1:4" ht="18" customHeight="1">
      <c r="A218" s="11"/>
      <c r="B218" s="12"/>
      <c r="C218" s="11" t="s">
        <v>276</v>
      </c>
      <c r="D218" s="11" t="s">
        <v>281</v>
      </c>
    </row>
    <row r="219" spans="1:4" ht="18" customHeight="1">
      <c r="A219" s="11"/>
      <c r="B219" s="12"/>
      <c r="C219" s="11" t="s">
        <v>276</v>
      </c>
      <c r="D219" s="11" t="s">
        <v>282</v>
      </c>
    </row>
    <row r="220" spans="1:4" ht="18" customHeight="1">
      <c r="A220" s="11"/>
      <c r="B220" s="12"/>
      <c r="C220" s="11"/>
      <c r="D220" s="11"/>
    </row>
    <row r="221" spans="1:4" ht="18" customHeight="1">
      <c r="A221" s="11"/>
      <c r="B221" s="12" t="s">
        <v>370</v>
      </c>
      <c r="C221" s="11" t="s">
        <v>328</v>
      </c>
      <c r="D221" s="11" t="s">
        <v>330</v>
      </c>
    </row>
    <row r="222" spans="1:4" ht="18" customHeight="1">
      <c r="A222" s="11"/>
      <c r="B222" s="12"/>
      <c r="C222" s="11"/>
      <c r="D222" s="11"/>
    </row>
    <row r="223" spans="1:4" ht="18" customHeight="1">
      <c r="A223" s="11"/>
      <c r="B223" s="12" t="s">
        <v>451</v>
      </c>
      <c r="C223" s="11" t="s">
        <v>455</v>
      </c>
      <c r="D223" s="11" t="s">
        <v>413</v>
      </c>
    </row>
    <row r="224" spans="1:4" ht="18" customHeight="1">
      <c r="A224" s="11"/>
      <c r="B224" s="12"/>
      <c r="C224" s="11" t="s">
        <v>455</v>
      </c>
      <c r="D224" s="11" t="s">
        <v>414</v>
      </c>
    </row>
    <row r="225" spans="1:4" ht="18" customHeight="1">
      <c r="A225" s="11"/>
      <c r="B225" s="12"/>
      <c r="C225" s="11"/>
      <c r="D225" s="11"/>
    </row>
    <row r="226" spans="1:4" ht="18" customHeight="1">
      <c r="A226" s="11"/>
      <c r="B226" s="12" t="s">
        <v>517</v>
      </c>
      <c r="C226" s="11" t="s">
        <v>347</v>
      </c>
      <c r="D226" s="11" t="s">
        <v>355</v>
      </c>
    </row>
    <row r="227" spans="1:4" ht="18" customHeight="1">
      <c r="A227" s="11"/>
      <c r="B227" s="12"/>
      <c r="C227" s="11"/>
      <c r="D227" s="11"/>
    </row>
    <row r="228" spans="1:4" ht="18" customHeight="1">
      <c r="A228" s="11"/>
      <c r="B228" s="12" t="s">
        <v>535</v>
      </c>
      <c r="C228" s="11" t="s">
        <v>442</v>
      </c>
      <c r="D228" s="11" t="s">
        <v>445</v>
      </c>
    </row>
    <row r="229" spans="1:4" ht="18" customHeight="1">
      <c r="A229" s="11"/>
      <c r="B229" s="12"/>
      <c r="C229" s="11"/>
      <c r="D229" s="11"/>
    </row>
    <row r="230" spans="1:4" ht="18" customHeight="1">
      <c r="A230" s="11"/>
      <c r="B230" s="12" t="s">
        <v>584</v>
      </c>
      <c r="C230" s="11" t="s">
        <v>493</v>
      </c>
      <c r="D230" s="11" t="s">
        <v>511</v>
      </c>
    </row>
    <row r="231" spans="1:4" ht="18" customHeight="1">
      <c r="A231" s="11"/>
      <c r="B231" s="12"/>
      <c r="C231" s="11"/>
      <c r="D231" s="11"/>
    </row>
    <row r="232" spans="1:4" ht="18" customHeight="1">
      <c r="A232" s="11"/>
      <c r="B232" s="12" t="s">
        <v>651</v>
      </c>
      <c r="C232" s="11" t="s">
        <v>526</v>
      </c>
      <c r="D232" s="11" t="s">
        <v>544</v>
      </c>
    </row>
    <row r="233" spans="1:4" ht="18" customHeight="1">
      <c r="A233" s="11"/>
      <c r="B233" s="12"/>
      <c r="C233" s="11"/>
      <c r="D233" s="11"/>
    </row>
    <row r="234" spans="1:4" ht="18" customHeight="1">
      <c r="A234" s="11">
        <f>+A216+1</f>
        <v>13</v>
      </c>
      <c r="B234" s="12" t="s">
        <v>73</v>
      </c>
      <c r="C234" s="11"/>
      <c r="D234" s="11"/>
    </row>
    <row r="235" spans="1:4" ht="18" customHeight="1">
      <c r="A235" s="11"/>
      <c r="B235" s="48" t="s">
        <v>165</v>
      </c>
      <c r="C235" s="11" t="s">
        <v>71</v>
      </c>
      <c r="D235" s="11" t="s">
        <v>72</v>
      </c>
    </row>
    <row r="236" spans="1:4" ht="18" customHeight="1">
      <c r="A236" s="11"/>
      <c r="B236" s="12"/>
      <c r="C236" s="11" t="s">
        <v>71</v>
      </c>
      <c r="D236" s="11" t="s">
        <v>74</v>
      </c>
    </row>
    <row r="237" spans="1:4" ht="18" customHeight="1">
      <c r="A237" s="11"/>
      <c r="B237" s="12"/>
      <c r="C237" s="11" t="s">
        <v>85</v>
      </c>
      <c r="D237" s="11" t="s">
        <v>86</v>
      </c>
    </row>
    <row r="238" spans="1:4" ht="18" customHeight="1">
      <c r="A238" s="11"/>
      <c r="B238" s="12"/>
      <c r="C238" s="11" t="s">
        <v>89</v>
      </c>
      <c r="D238" s="11" t="s">
        <v>91</v>
      </c>
    </row>
    <row r="239" spans="1:4" ht="18" customHeight="1">
      <c r="A239" s="11"/>
      <c r="B239" s="12"/>
      <c r="C239" s="11"/>
      <c r="D239" s="11"/>
    </row>
    <row r="240" spans="1:4" ht="18" customHeight="1">
      <c r="A240" s="11"/>
      <c r="B240" s="48" t="s">
        <v>426</v>
      </c>
      <c r="C240" s="11" t="s">
        <v>251</v>
      </c>
      <c r="D240" s="11" t="s">
        <v>253</v>
      </c>
    </row>
    <row r="241" spans="1:4" ht="18" customHeight="1">
      <c r="A241" s="11"/>
      <c r="B241" s="12"/>
      <c r="C241" s="11"/>
      <c r="D241" s="11"/>
    </row>
    <row r="242" spans="1:4" ht="18" customHeight="1">
      <c r="A242" s="11">
        <f>+A234+1</f>
        <v>14</v>
      </c>
      <c r="B242" s="12" t="s">
        <v>31</v>
      </c>
      <c r="C242" s="11"/>
      <c r="D242" s="11"/>
    </row>
    <row r="243" spans="1:4" ht="18" customHeight="1">
      <c r="A243" s="11"/>
      <c r="B243" s="48" t="s">
        <v>515</v>
      </c>
      <c r="C243" s="11" t="s">
        <v>307</v>
      </c>
      <c r="D243" s="11" t="s">
        <v>314</v>
      </c>
    </row>
    <row r="244" spans="1:4" ht="18" customHeight="1">
      <c r="A244" s="11"/>
      <c r="B244" s="48"/>
      <c r="C244" s="11" t="s">
        <v>453</v>
      </c>
      <c r="D244" s="11" t="s">
        <v>381</v>
      </c>
    </row>
    <row r="245" spans="1:4" ht="18" customHeight="1">
      <c r="A245" s="11"/>
      <c r="B245" s="48"/>
      <c r="C245" s="11"/>
      <c r="D245" s="11"/>
    </row>
    <row r="246" spans="1:4" ht="18" customHeight="1">
      <c r="A246" s="11"/>
      <c r="B246" s="48" t="s">
        <v>584</v>
      </c>
      <c r="C246" s="11" t="s">
        <v>472</v>
      </c>
      <c r="D246" s="11" t="s">
        <v>484</v>
      </c>
    </row>
    <row r="247" spans="1:4" ht="18" customHeight="1">
      <c r="A247" s="11"/>
      <c r="B247" s="48"/>
      <c r="C247" s="11"/>
      <c r="D247" s="11"/>
    </row>
    <row r="248" spans="1:4" ht="18" customHeight="1">
      <c r="A248" s="11">
        <f>+A242+1</f>
        <v>15</v>
      </c>
      <c r="B248" s="12" t="s">
        <v>206</v>
      </c>
      <c r="C248" s="11"/>
      <c r="D248" s="11"/>
    </row>
    <row r="249" spans="1:4" ht="18" customHeight="1">
      <c r="A249" s="11"/>
      <c r="B249" s="48" t="s">
        <v>260</v>
      </c>
      <c r="C249" s="11" t="s">
        <v>207</v>
      </c>
      <c r="D249" s="11" t="s">
        <v>261</v>
      </c>
    </row>
    <row r="250" spans="1:4" ht="18" customHeight="1">
      <c r="A250" s="11"/>
      <c r="B250" s="48"/>
      <c r="C250" s="11"/>
      <c r="D250" s="11"/>
    </row>
    <row r="251" spans="1:4" ht="18" customHeight="1">
      <c r="A251" s="11">
        <f>+A248+1</f>
        <v>16</v>
      </c>
      <c r="B251" s="12" t="s">
        <v>297</v>
      </c>
      <c r="C251" s="11"/>
      <c r="D251" s="11"/>
    </row>
    <row r="252" spans="1:4" ht="18" customHeight="1">
      <c r="A252" s="11"/>
      <c r="B252" s="48" t="s">
        <v>335</v>
      </c>
      <c r="C252" s="11" t="s">
        <v>292</v>
      </c>
      <c r="D252" s="11" t="s">
        <v>296</v>
      </c>
    </row>
    <row r="253" spans="1:4" ht="18" customHeight="1">
      <c r="A253" s="11"/>
      <c r="B253" s="48"/>
      <c r="C253" s="11"/>
      <c r="D253" s="11"/>
    </row>
    <row r="254" spans="1:4" ht="18" customHeight="1">
      <c r="A254" s="11">
        <f>+A251+1</f>
        <v>17</v>
      </c>
      <c r="B254" s="12" t="s">
        <v>47</v>
      </c>
      <c r="C254" s="11"/>
      <c r="D254" s="11"/>
    </row>
    <row r="255" spans="1:4" ht="18" customHeight="1">
      <c r="A255" s="11"/>
      <c r="B255" s="48" t="s">
        <v>519</v>
      </c>
      <c r="C255" s="11" t="s">
        <v>389</v>
      </c>
      <c r="D255" s="11" t="s">
        <v>390</v>
      </c>
    </row>
    <row r="256" spans="1:4" ht="18" customHeight="1">
      <c r="A256" s="11"/>
      <c r="B256" s="48"/>
      <c r="C256" s="11"/>
      <c r="D256" s="11"/>
    </row>
    <row r="257" spans="1:4" ht="18" customHeight="1">
      <c r="A257" s="11"/>
      <c r="B257" s="48" t="s">
        <v>649</v>
      </c>
      <c r="C257" s="11" t="s">
        <v>650</v>
      </c>
      <c r="D257" s="11" t="s">
        <v>501</v>
      </c>
    </row>
    <row r="258" spans="1:4" ht="18" customHeight="1">
      <c r="A258" s="11"/>
      <c r="B258" s="48"/>
      <c r="C258" s="11"/>
      <c r="D258" s="11"/>
    </row>
    <row r="259" spans="1:4" ht="18" customHeight="1">
      <c r="A259" s="11">
        <f>+A254+1</f>
        <v>18</v>
      </c>
      <c r="B259" s="12" t="s">
        <v>263</v>
      </c>
      <c r="C259" s="11"/>
      <c r="D259" s="11"/>
    </row>
    <row r="260" spans="1:4" ht="18" customHeight="1">
      <c r="A260" s="11"/>
      <c r="B260" s="48" t="s">
        <v>359</v>
      </c>
      <c r="C260" s="11" t="s">
        <v>360</v>
      </c>
      <c r="D260" s="11" t="s">
        <v>262</v>
      </c>
    </row>
    <row r="261" spans="1:4" ht="18" customHeight="1">
      <c r="A261" s="11"/>
      <c r="B261" s="48"/>
      <c r="C261" s="11"/>
      <c r="D261" s="11"/>
    </row>
    <row r="262" spans="1:4" ht="18" customHeight="1">
      <c r="A262" s="11">
        <f>+A259+1</f>
        <v>19</v>
      </c>
      <c r="B262" s="12" t="s">
        <v>342</v>
      </c>
      <c r="C262" s="11"/>
      <c r="D262" s="11"/>
    </row>
    <row r="263" spans="1:4" ht="18" customHeight="1">
      <c r="A263" s="11"/>
      <c r="B263" s="48" t="s">
        <v>428</v>
      </c>
      <c r="C263" s="11" t="s">
        <v>344</v>
      </c>
      <c r="D263" s="11" t="s">
        <v>345</v>
      </c>
    </row>
    <row r="264" spans="1:4" ht="18" customHeight="1">
      <c r="A264" s="11"/>
      <c r="B264" s="48"/>
      <c r="C264" s="11" t="s">
        <v>336</v>
      </c>
      <c r="D264" s="11" t="s">
        <v>346</v>
      </c>
    </row>
    <row r="265" spans="1:4" ht="18" customHeight="1">
      <c r="A265" s="11"/>
      <c r="B265" s="48"/>
      <c r="C265" s="11"/>
      <c r="D265" s="11"/>
    </row>
    <row r="266" spans="1:4" ht="18" customHeight="1">
      <c r="A266" s="11">
        <f>+A262+1</f>
        <v>20</v>
      </c>
      <c r="B266" s="12" t="s">
        <v>44</v>
      </c>
      <c r="C266" s="11"/>
      <c r="D266" s="11"/>
    </row>
    <row r="267" spans="1:4" ht="18" customHeight="1">
      <c r="A267" s="11"/>
      <c r="B267" s="12" t="s">
        <v>438</v>
      </c>
      <c r="C267" s="11" t="s">
        <v>267</v>
      </c>
      <c r="D267" s="11" t="s">
        <v>269</v>
      </c>
    </row>
    <row r="268" spans="1:4" ht="18" customHeight="1">
      <c r="A268" s="11"/>
      <c r="B268" s="48"/>
      <c r="C268" s="11"/>
      <c r="D268" s="11"/>
    </row>
    <row r="269" spans="1:4" ht="18" customHeight="1">
      <c r="A269" s="11">
        <f>+A266+1</f>
        <v>21</v>
      </c>
      <c r="B269" s="12" t="s">
        <v>285</v>
      </c>
      <c r="C269" s="11"/>
      <c r="D269" s="11"/>
    </row>
    <row r="270" spans="1:4" ht="18" customHeight="1">
      <c r="A270" s="11"/>
      <c r="B270" s="48" t="s">
        <v>438</v>
      </c>
      <c r="C270" s="11" t="s">
        <v>276</v>
      </c>
      <c r="D270" s="11" t="s">
        <v>284</v>
      </c>
    </row>
    <row r="271" spans="1:4" ht="18" customHeight="1">
      <c r="A271" s="11"/>
      <c r="B271" s="48"/>
      <c r="C271" s="11"/>
      <c r="D271" s="11"/>
    </row>
    <row r="272" spans="1:4" ht="18" customHeight="1">
      <c r="A272" s="11"/>
      <c r="B272" s="48" t="s">
        <v>451</v>
      </c>
      <c r="C272" s="11" t="s">
        <v>340</v>
      </c>
      <c r="D272" s="11" t="s">
        <v>343</v>
      </c>
    </row>
    <row r="273" spans="1:4" ht="18" customHeight="1">
      <c r="A273" s="11"/>
      <c r="B273" s="48"/>
      <c r="C273" s="11"/>
      <c r="D273" s="11"/>
    </row>
    <row r="274" spans="1:4" ht="18" customHeight="1">
      <c r="A274" s="11">
        <f>+A269+1</f>
        <v>22</v>
      </c>
      <c r="B274" s="12" t="s">
        <v>440</v>
      </c>
      <c r="C274" s="11"/>
      <c r="D274" s="11"/>
    </row>
    <row r="275" spans="1:4" ht="18" customHeight="1">
      <c r="A275" s="11"/>
      <c r="B275" s="48" t="s">
        <v>439</v>
      </c>
      <c r="C275" s="11" t="s">
        <v>322</v>
      </c>
      <c r="D275" s="11" t="s">
        <v>324</v>
      </c>
    </row>
    <row r="276" spans="1:4" ht="18" customHeight="1">
      <c r="A276" s="11"/>
      <c r="B276" s="48"/>
      <c r="C276" s="11"/>
      <c r="D276" s="11"/>
    </row>
    <row r="277" spans="1:4" ht="18" customHeight="1">
      <c r="A277" s="11"/>
      <c r="B277" s="48" t="s">
        <v>533</v>
      </c>
      <c r="C277" s="11" t="s">
        <v>534</v>
      </c>
      <c r="D277" s="11" t="s">
        <v>415</v>
      </c>
    </row>
    <row r="278" spans="1:4" ht="18" customHeight="1">
      <c r="A278" s="11"/>
      <c r="B278" s="48"/>
      <c r="C278" s="11"/>
      <c r="D278" s="11"/>
    </row>
    <row r="279" spans="1:4" ht="18" customHeight="1">
      <c r="A279" s="11">
        <f>+A274+1</f>
        <v>23</v>
      </c>
      <c r="B279" s="12" t="s">
        <v>388</v>
      </c>
      <c r="C279" s="11"/>
      <c r="D279" s="11"/>
    </row>
    <row r="280" spans="1:4" ht="18" customHeight="1">
      <c r="A280" s="11"/>
      <c r="B280" s="48" t="s">
        <v>452</v>
      </c>
      <c r="C280" s="11" t="s">
        <v>453</v>
      </c>
      <c r="D280" s="11" t="s">
        <v>387</v>
      </c>
    </row>
    <row r="281" spans="1:4" ht="18" customHeight="1">
      <c r="A281" s="11"/>
      <c r="B281" s="48"/>
      <c r="C281" s="11"/>
      <c r="D281" s="11"/>
    </row>
    <row r="282" spans="1:4" ht="18" customHeight="1">
      <c r="A282" s="67"/>
      <c r="B282" s="70"/>
      <c r="C282" s="67"/>
      <c r="D282" s="67"/>
    </row>
    <row r="283" spans="1:4" ht="18" customHeight="1">
      <c r="A283" s="13"/>
      <c r="B283" s="13"/>
      <c r="C283" s="13"/>
      <c r="D283" s="13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  <c r="D365" s="1"/>
    </row>
    <row r="366" spans="1:4" ht="18" customHeight="1">
      <c r="A366" s="1"/>
      <c r="B366" s="1"/>
      <c r="C366" s="1"/>
      <c r="D366" s="1"/>
    </row>
    <row r="367" spans="1:4" ht="18" customHeight="1">
      <c r="A367" s="1"/>
      <c r="B367" s="1"/>
      <c r="C367" s="1"/>
      <c r="D367" s="1"/>
    </row>
    <row r="368" spans="1:4" ht="18" customHeight="1">
      <c r="A368" s="1"/>
      <c r="B368" s="1"/>
      <c r="C368" s="1"/>
      <c r="D368" s="1"/>
    </row>
    <row r="369" spans="1:4" ht="18" customHeight="1">
      <c r="A369" s="1"/>
      <c r="B369" s="1"/>
      <c r="C369" s="1"/>
      <c r="D369" s="1"/>
    </row>
    <row r="370" spans="1:4" ht="18" customHeight="1">
      <c r="A370" s="1"/>
      <c r="B370" s="1"/>
      <c r="C370" s="1"/>
      <c r="D370" s="1"/>
    </row>
    <row r="371" spans="1:4" ht="18" customHeight="1">
      <c r="A371" s="1"/>
      <c r="B371" s="1"/>
      <c r="C371" s="1"/>
      <c r="D371" s="1"/>
    </row>
    <row r="372" spans="1:4" ht="18" customHeight="1">
      <c r="A372" s="1"/>
      <c r="B372" s="1"/>
      <c r="C372" s="1"/>
      <c r="D372" s="1"/>
    </row>
    <row r="373" spans="1:4" ht="18" customHeight="1">
      <c r="A373" s="1"/>
      <c r="B373" s="1"/>
      <c r="C373" s="1"/>
      <c r="D373" s="1"/>
    </row>
    <row r="374" spans="1:4" ht="18" customHeight="1">
      <c r="A374" s="1"/>
      <c r="B374" s="1"/>
      <c r="C374" s="1"/>
      <c r="D374" s="1"/>
    </row>
    <row r="375" spans="1:4" ht="18" customHeight="1">
      <c r="A375" s="1"/>
      <c r="B375" s="1"/>
      <c r="C375" s="1"/>
      <c r="D375" s="1"/>
    </row>
    <row r="376" spans="1:4" ht="18" customHeight="1">
      <c r="A376" s="1"/>
      <c r="B376" s="1"/>
      <c r="C376" s="1"/>
      <c r="D376" s="1"/>
    </row>
    <row r="377" spans="1:4" ht="18" customHeight="1">
      <c r="A377" s="1"/>
      <c r="B377" s="1"/>
      <c r="C377" s="1"/>
      <c r="D377" s="1"/>
    </row>
    <row r="378" spans="1:4" ht="18" customHeight="1">
      <c r="A378" s="1"/>
      <c r="B378" s="1"/>
      <c r="C378" s="1"/>
      <c r="D378" s="1"/>
    </row>
    <row r="379" spans="1:4" ht="18" customHeight="1">
      <c r="A379" s="1"/>
      <c r="B379" s="1"/>
      <c r="C379" s="1"/>
      <c r="D379" s="1"/>
    </row>
    <row r="380" spans="1:4" ht="18" customHeight="1">
      <c r="A380" s="1"/>
      <c r="B380" s="1"/>
      <c r="C380" s="1"/>
      <c r="D380" s="1"/>
    </row>
    <row r="381" spans="1:4" ht="18" customHeight="1">
      <c r="A381" s="1"/>
      <c r="B381" s="1"/>
      <c r="C381" s="1"/>
      <c r="D381" s="1"/>
    </row>
    <row r="382" spans="1:4" ht="18" customHeight="1">
      <c r="A382" s="1"/>
      <c r="B382" s="1"/>
      <c r="C382" s="1"/>
      <c r="D382" s="1"/>
    </row>
    <row r="383" spans="1:4" ht="18" customHeight="1">
      <c r="A383" s="1"/>
      <c r="B383" s="1"/>
      <c r="C383" s="1"/>
      <c r="D383" s="1"/>
    </row>
    <row r="384" spans="1:4" ht="18" customHeight="1">
      <c r="A384" s="1"/>
      <c r="B384" s="1"/>
      <c r="C384" s="1"/>
      <c r="D384" s="1"/>
    </row>
    <row r="385" spans="1:4" ht="18" customHeight="1">
      <c r="A385" s="1"/>
      <c r="B385" s="1"/>
      <c r="C385" s="1"/>
      <c r="D385" s="1"/>
    </row>
    <row r="386" spans="1:4" ht="18" customHeight="1">
      <c r="A386" s="1"/>
      <c r="B386" s="1"/>
      <c r="C386" s="1"/>
      <c r="D386" s="1"/>
    </row>
    <row r="387" spans="1:4" ht="18" customHeight="1">
      <c r="A387" s="1"/>
      <c r="B387" s="1"/>
      <c r="C387" s="1"/>
      <c r="D387" s="1"/>
    </row>
    <row r="388" spans="1:4" ht="18" customHeight="1">
      <c r="A388" s="1"/>
      <c r="B388" s="1"/>
      <c r="C388" s="1"/>
      <c r="D388" s="1"/>
    </row>
    <row r="389" spans="1:4" ht="18" customHeight="1">
      <c r="A389" s="1"/>
      <c r="B389" s="1"/>
      <c r="C389" s="1"/>
      <c r="D389" s="1"/>
    </row>
    <row r="390" spans="1:4" ht="18" customHeight="1">
      <c r="A390" s="1"/>
      <c r="B390" s="1"/>
      <c r="C390" s="1"/>
    </row>
    <row r="391" spans="1:4" ht="18" customHeight="1">
      <c r="A391" s="1"/>
      <c r="B391" s="1"/>
      <c r="C391" s="1"/>
    </row>
    <row r="392" spans="1:4" ht="18" customHeight="1">
      <c r="A392" s="1"/>
      <c r="B392" s="1"/>
      <c r="C392" s="1"/>
    </row>
    <row r="393" spans="1:4" ht="18" customHeight="1">
      <c r="A393" s="1"/>
      <c r="B393" s="1"/>
      <c r="C393" s="1"/>
    </row>
    <row r="394" spans="1:4" ht="18" customHeight="1">
      <c r="A394" s="1"/>
      <c r="B394" s="1"/>
      <c r="C394" s="1"/>
    </row>
    <row r="395" spans="1:4" ht="18" customHeight="1">
      <c r="A395" s="1"/>
      <c r="B395" s="1"/>
      <c r="C395" s="1"/>
    </row>
    <row r="396" spans="1:4" ht="18" customHeight="1">
      <c r="A396" s="1"/>
      <c r="B396" s="1"/>
      <c r="C396" s="1"/>
    </row>
    <row r="397" spans="1:4" ht="18" customHeight="1">
      <c r="A397" s="1"/>
      <c r="B397" s="1"/>
      <c r="C397" s="1"/>
    </row>
    <row r="398" spans="1:4" ht="18" customHeight="1">
      <c r="A398" s="1"/>
      <c r="B398" s="1"/>
      <c r="C398" s="1"/>
    </row>
    <row r="399" spans="1:4" ht="18" customHeight="1">
      <c r="A399" s="1"/>
      <c r="B399" s="1"/>
      <c r="C399" s="1"/>
    </row>
    <row r="400" spans="1:4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  <row r="558" spans="1:3" ht="18" customHeight="1">
      <c r="A558" s="1"/>
      <c r="B558" s="1"/>
      <c r="C558" s="1"/>
    </row>
    <row r="559" spans="1:3" ht="18" customHeight="1">
      <c r="A559" s="1"/>
      <c r="B559" s="1"/>
      <c r="C559" s="1"/>
    </row>
    <row r="560" spans="1:3" ht="18" customHeight="1">
      <c r="A560" s="1"/>
      <c r="B560" s="1"/>
      <c r="C560" s="1"/>
    </row>
    <row r="561" spans="1:3" ht="18" customHeight="1">
      <c r="A561" s="1"/>
      <c r="B561" s="1"/>
      <c r="C561" s="1"/>
    </row>
    <row r="562" spans="1:3" ht="18" customHeight="1">
      <c r="A562" s="1"/>
      <c r="B562" s="1"/>
      <c r="C562" s="1"/>
    </row>
    <row r="563" spans="1:3" ht="18" customHeight="1">
      <c r="A563" s="1"/>
      <c r="B563" s="1"/>
      <c r="C563" s="1"/>
    </row>
    <row r="564" spans="1:3" ht="18" customHeight="1">
      <c r="A564" s="1"/>
      <c r="B564" s="1"/>
      <c r="C564" s="1"/>
    </row>
    <row r="565" spans="1:3" ht="18" customHeight="1">
      <c r="A565" s="1"/>
      <c r="B565" s="1"/>
      <c r="C565" s="1"/>
    </row>
    <row r="566" spans="1:3" ht="18" customHeight="1">
      <c r="A566" s="1"/>
      <c r="B566" s="1"/>
      <c r="C566" s="1"/>
    </row>
    <row r="567" spans="1:3" ht="18" customHeight="1">
      <c r="A567" s="1"/>
      <c r="B567" s="1"/>
      <c r="C567" s="1"/>
    </row>
    <row r="568" spans="1:3" ht="18" customHeight="1">
      <c r="A568" s="1"/>
      <c r="B568" s="1"/>
      <c r="C568" s="1"/>
    </row>
    <row r="569" spans="1:3" ht="18" customHeight="1">
      <c r="A569" s="1"/>
      <c r="B569" s="1"/>
      <c r="C569" s="1"/>
    </row>
    <row r="570" spans="1:3" ht="18" customHeight="1">
      <c r="A570" s="1"/>
      <c r="B570" s="1"/>
      <c r="C570" s="1"/>
    </row>
    <row r="571" spans="1:3" ht="18" customHeight="1">
      <c r="A571" s="1"/>
      <c r="B571" s="1"/>
      <c r="C571" s="1"/>
    </row>
    <row r="572" spans="1:3" ht="18" customHeight="1">
      <c r="A572" s="1"/>
      <c r="B572" s="1"/>
      <c r="C572" s="1"/>
    </row>
    <row r="573" spans="1:3" ht="18" customHeight="1">
      <c r="A573" s="1"/>
      <c r="B573" s="1"/>
      <c r="C573" s="1"/>
    </row>
    <row r="574" spans="1:3" ht="18" customHeight="1">
      <c r="A574" s="1"/>
      <c r="B574" s="1"/>
      <c r="C574" s="1"/>
    </row>
    <row r="575" spans="1:3" ht="18" customHeight="1">
      <c r="A575" s="1"/>
      <c r="B575" s="1"/>
      <c r="C575" s="1"/>
    </row>
    <row r="576" spans="1:3" ht="18" customHeight="1">
      <c r="A576" s="1"/>
      <c r="B576" s="1"/>
      <c r="C576" s="1"/>
    </row>
    <row r="577" spans="1:3" ht="18" customHeight="1">
      <c r="A577" s="1"/>
      <c r="B577" s="1"/>
      <c r="C577" s="1"/>
    </row>
    <row r="578" spans="1:3" ht="18" customHeight="1">
      <c r="A578" s="1"/>
      <c r="B578" s="1"/>
      <c r="C578" s="1"/>
    </row>
    <row r="579" spans="1:3" ht="18" customHeight="1">
      <c r="A579" s="1"/>
      <c r="B579" s="1"/>
      <c r="C579" s="1"/>
    </row>
    <row r="580" spans="1:3" ht="18" customHeight="1">
      <c r="A580" s="1"/>
      <c r="B580" s="1"/>
      <c r="C580" s="1"/>
    </row>
    <row r="581" spans="1:3" ht="18" customHeight="1">
      <c r="A581" s="1"/>
      <c r="B581" s="1"/>
      <c r="C581" s="1"/>
    </row>
    <row r="582" spans="1:3" ht="18" customHeight="1">
      <c r="A582" s="1"/>
      <c r="B582" s="1"/>
      <c r="C582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82"/>
  <sheetViews>
    <sheetView workbookViewId="0">
      <pane xSplit="2" ySplit="5" topLeftCell="C22" activePane="bottomRight" state="frozen"/>
      <selection pane="topRight" activeCell="C1" sqref="C1"/>
      <selection pane="bottomLeft" activeCell="A6" sqref="A6"/>
      <selection pane="bottomRight" activeCell="A36" sqref="A36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0" width="17.85546875" customWidth="1"/>
    <col min="11" max="11" width="17.5703125" customWidth="1"/>
    <col min="12" max="12" width="17.7109375" customWidth="1"/>
  </cols>
  <sheetData>
    <row r="1" spans="1:19" ht="20.100000000000001" customHeight="1">
      <c r="A1" s="71" t="s">
        <v>642</v>
      </c>
      <c r="B1" s="71"/>
      <c r="C1" s="71"/>
      <c r="D1" s="72"/>
      <c r="E1" s="72"/>
      <c r="F1" s="72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4" t="s">
        <v>186</v>
      </c>
      <c r="B3" s="74" t="s">
        <v>183</v>
      </c>
      <c r="C3" s="74" t="s">
        <v>27</v>
      </c>
      <c r="D3" s="74" t="s">
        <v>13</v>
      </c>
      <c r="E3" s="114" t="s">
        <v>184</v>
      </c>
      <c r="F3" s="109"/>
      <c r="G3" s="110"/>
      <c r="H3" s="109"/>
      <c r="I3" s="109"/>
      <c r="J3" s="109"/>
      <c r="K3" s="110"/>
      <c r="L3" s="74" t="s">
        <v>185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4"/>
      <c r="B4" s="84"/>
      <c r="C4" s="84"/>
      <c r="D4" s="84"/>
      <c r="E4" s="78" t="s">
        <v>187</v>
      </c>
      <c r="F4" s="114" t="s">
        <v>9</v>
      </c>
      <c r="G4" s="110"/>
      <c r="H4" s="86" t="s">
        <v>235</v>
      </c>
      <c r="I4" s="86" t="s">
        <v>315</v>
      </c>
      <c r="J4" s="86" t="s">
        <v>406</v>
      </c>
      <c r="K4" s="86" t="s">
        <v>469</v>
      </c>
      <c r="L4" s="85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8"/>
      <c r="B5" s="70"/>
      <c r="C5" s="70"/>
      <c r="D5" s="70"/>
      <c r="E5" s="78"/>
      <c r="F5" s="78" t="s">
        <v>203</v>
      </c>
      <c r="G5" s="78" t="s">
        <v>204</v>
      </c>
      <c r="H5" s="75"/>
      <c r="I5" s="75"/>
      <c r="J5" s="75"/>
      <c r="K5" s="75"/>
      <c r="L5" s="70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6"/>
      <c r="I6" s="76"/>
      <c r="J6" s="76"/>
      <c r="K6" s="76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7" t="s">
        <v>234</v>
      </c>
      <c r="B7" s="82"/>
      <c r="C7" s="11"/>
      <c r="D7" s="11"/>
      <c r="E7" s="79"/>
      <c r="F7" s="87"/>
      <c r="G7" s="87"/>
      <c r="H7" s="88"/>
      <c r="I7" s="88"/>
      <c r="J7" s="88"/>
      <c r="K7" s="88"/>
      <c r="L7" s="87"/>
      <c r="M7" s="13"/>
      <c r="N7" s="13"/>
      <c r="O7" s="13"/>
      <c r="P7" s="13"/>
      <c r="Q7" s="13"/>
      <c r="R7" s="13"/>
      <c r="S7" s="13"/>
    </row>
    <row r="8" spans="1:19" ht="20.100000000000001" customHeight="1">
      <c r="A8" s="46">
        <v>1</v>
      </c>
      <c r="B8" s="46" t="s">
        <v>48</v>
      </c>
      <c r="C8" s="45" t="s">
        <v>272</v>
      </c>
      <c r="D8" s="45" t="s">
        <v>279</v>
      </c>
      <c r="E8" s="89"/>
      <c r="F8" s="54"/>
      <c r="G8" s="54"/>
      <c r="H8" s="90">
        <v>37043475</v>
      </c>
      <c r="I8" s="90"/>
      <c r="J8" s="90"/>
      <c r="K8" s="90"/>
      <c r="L8" s="69">
        <f t="shared" ref="L8" si="0">SUM(G8:K8)</f>
        <v>37043475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/>
      <c r="B9" s="82" t="s">
        <v>236</v>
      </c>
      <c r="C9" s="45"/>
      <c r="D9" s="45"/>
      <c r="E9" s="89"/>
      <c r="F9" s="83">
        <f t="shared" ref="F9:L9" si="1">SUM(F8:F8)</f>
        <v>0</v>
      </c>
      <c r="G9" s="83">
        <f t="shared" si="1"/>
        <v>0</v>
      </c>
      <c r="H9" s="83">
        <f t="shared" si="1"/>
        <v>37043475</v>
      </c>
      <c r="I9" s="83">
        <f t="shared" si="1"/>
        <v>0</v>
      </c>
      <c r="J9" s="83">
        <f t="shared" si="1"/>
        <v>0</v>
      </c>
      <c r="K9" s="83">
        <f t="shared" si="1"/>
        <v>0</v>
      </c>
      <c r="L9" s="83">
        <f t="shared" si="1"/>
        <v>37043475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46"/>
      <c r="B10" s="82"/>
      <c r="C10" s="45"/>
      <c r="D10" s="45"/>
      <c r="E10" s="89"/>
      <c r="F10" s="87"/>
      <c r="G10" s="87"/>
      <c r="H10" s="88"/>
      <c r="I10" s="88"/>
      <c r="J10" s="88"/>
      <c r="K10" s="88"/>
      <c r="L10" s="87"/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77" t="s">
        <v>407</v>
      </c>
      <c r="B11" s="46"/>
      <c r="C11" s="45"/>
      <c r="D11" s="45"/>
      <c r="E11" s="93"/>
      <c r="F11" s="54"/>
      <c r="G11" s="54"/>
      <c r="H11" s="90"/>
      <c r="I11" s="90"/>
      <c r="J11" s="90"/>
      <c r="K11" s="90"/>
      <c r="L11" s="54"/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>
        <v>1</v>
      </c>
      <c r="B12" s="46" t="s">
        <v>42</v>
      </c>
      <c r="C12" s="45" t="s">
        <v>376</v>
      </c>
      <c r="D12" s="45" t="s">
        <v>408</v>
      </c>
      <c r="E12" s="93" t="s">
        <v>646</v>
      </c>
      <c r="F12" s="54"/>
      <c r="G12" s="54">
        <v>-28043400</v>
      </c>
      <c r="H12" s="90"/>
      <c r="I12" s="90"/>
      <c r="J12" s="90">
        <v>28043400</v>
      </c>
      <c r="K12" s="90"/>
      <c r="L12" s="54">
        <f t="shared" ref="L12:L18" si="2">SUM(G12:K12)</f>
        <v>0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46">
        <f>+A12+1</f>
        <v>2</v>
      </c>
      <c r="B13" s="46" t="s">
        <v>42</v>
      </c>
      <c r="C13" s="45" t="s">
        <v>423</v>
      </c>
      <c r="D13" s="45" t="s">
        <v>408</v>
      </c>
      <c r="E13" s="93"/>
      <c r="F13" s="54"/>
      <c r="G13" s="54"/>
      <c r="H13" s="90"/>
      <c r="I13" s="90"/>
      <c r="J13" s="90">
        <v>28005600</v>
      </c>
      <c r="K13" s="90"/>
      <c r="L13" s="54">
        <f t="shared" si="2"/>
        <v>28005600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>
        <f t="shared" ref="A14:A21" si="3">+A13+1</f>
        <v>3</v>
      </c>
      <c r="B14" s="46" t="s">
        <v>42</v>
      </c>
      <c r="C14" s="45" t="s">
        <v>421</v>
      </c>
      <c r="D14" s="45" t="s">
        <v>408</v>
      </c>
      <c r="E14" s="93"/>
      <c r="F14" s="54"/>
      <c r="G14" s="54"/>
      <c r="H14" s="90"/>
      <c r="I14" s="90"/>
      <c r="J14" s="90">
        <v>28005600</v>
      </c>
      <c r="K14" s="90"/>
      <c r="L14" s="54">
        <f t="shared" si="2"/>
        <v>28005600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>
        <f t="shared" ref="A15:A20" si="4">+A14+1</f>
        <v>4</v>
      </c>
      <c r="B15" s="46" t="s">
        <v>42</v>
      </c>
      <c r="C15" s="45" t="s">
        <v>471</v>
      </c>
      <c r="D15" s="45" t="s">
        <v>502</v>
      </c>
      <c r="E15" s="93" t="s">
        <v>646</v>
      </c>
      <c r="F15" s="54"/>
      <c r="G15" s="54">
        <v>-27963600</v>
      </c>
      <c r="H15" s="90"/>
      <c r="I15" s="90"/>
      <c r="J15" s="90">
        <v>27963600</v>
      </c>
      <c r="K15" s="90"/>
      <c r="L15" s="54">
        <f t="shared" si="2"/>
        <v>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>
        <f t="shared" si="4"/>
        <v>5</v>
      </c>
      <c r="B16" s="46" t="s">
        <v>50</v>
      </c>
      <c r="C16" s="45" t="s">
        <v>379</v>
      </c>
      <c r="D16" s="45" t="s">
        <v>409</v>
      </c>
      <c r="E16" s="93" t="s">
        <v>530</v>
      </c>
      <c r="F16" s="54"/>
      <c r="G16" s="54">
        <v>-70553380</v>
      </c>
      <c r="H16" s="90"/>
      <c r="I16" s="90"/>
      <c r="J16" s="90">
        <f>73948200+4000000</f>
        <v>77948200</v>
      </c>
      <c r="K16" s="90"/>
      <c r="L16" s="54">
        <f t="shared" si="2"/>
        <v>7394820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46">
        <f t="shared" si="4"/>
        <v>6</v>
      </c>
      <c r="B17" s="46" t="s">
        <v>50</v>
      </c>
      <c r="C17" s="45" t="s">
        <v>433</v>
      </c>
      <c r="D17" s="45" t="s">
        <v>435</v>
      </c>
      <c r="E17" s="93" t="s">
        <v>646</v>
      </c>
      <c r="F17" s="54"/>
      <c r="G17" s="54">
        <v>-43469550</v>
      </c>
      <c r="H17" s="90"/>
      <c r="I17" s="90"/>
      <c r="J17" s="90">
        <v>48299500</v>
      </c>
      <c r="K17" s="90"/>
      <c r="L17" s="54">
        <f t="shared" si="2"/>
        <v>4829950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46">
        <f t="shared" si="4"/>
        <v>7</v>
      </c>
      <c r="B18" s="46" t="s">
        <v>50</v>
      </c>
      <c r="C18" s="45" t="s">
        <v>443</v>
      </c>
      <c r="D18" s="45" t="s">
        <v>444</v>
      </c>
      <c r="E18" s="93" t="s">
        <v>646</v>
      </c>
      <c r="F18" s="54"/>
      <c r="G18" s="54">
        <v>-26069575</v>
      </c>
      <c r="H18" s="90"/>
      <c r="I18" s="90"/>
      <c r="J18" s="90">
        <f>24521750+4000000</f>
        <v>28521750</v>
      </c>
      <c r="K18" s="90"/>
      <c r="L18" s="54">
        <f t="shared" si="2"/>
        <v>2452175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46">
        <f>+A18+1</f>
        <v>8</v>
      </c>
      <c r="B19" s="46" t="s">
        <v>48</v>
      </c>
      <c r="C19" s="45" t="s">
        <v>365</v>
      </c>
      <c r="D19" s="45" t="s">
        <v>468</v>
      </c>
      <c r="E19" s="93"/>
      <c r="F19" s="54"/>
      <c r="G19" s="54"/>
      <c r="H19" s="90"/>
      <c r="I19" s="90"/>
      <c r="J19" s="90">
        <v>12260875</v>
      </c>
      <c r="K19" s="90"/>
      <c r="L19" s="54">
        <f t="shared" ref="L19" si="5">SUM(G19:K19)</f>
        <v>12260875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>
        <f t="shared" si="4"/>
        <v>9</v>
      </c>
      <c r="B20" s="46" t="s">
        <v>25</v>
      </c>
      <c r="C20" s="45" t="s">
        <v>33</v>
      </c>
      <c r="D20" s="45" t="s">
        <v>424</v>
      </c>
      <c r="E20" s="93"/>
      <c r="F20" s="54"/>
      <c r="G20" s="54"/>
      <c r="H20" s="90"/>
      <c r="I20" s="90"/>
      <c r="J20" s="90">
        <v>12324700</v>
      </c>
      <c r="K20" s="90"/>
      <c r="L20" s="54">
        <f t="shared" ref="L20:L22" si="6">SUM(G20:K20)</f>
        <v>12324700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>
        <f t="shared" si="3"/>
        <v>10</v>
      </c>
      <c r="B21" s="46" t="s">
        <v>25</v>
      </c>
      <c r="C21" s="45" t="s">
        <v>32</v>
      </c>
      <c r="D21" s="45" t="s">
        <v>424</v>
      </c>
      <c r="E21" s="93"/>
      <c r="F21" s="54"/>
      <c r="G21" s="54"/>
      <c r="H21" s="90"/>
      <c r="I21" s="90"/>
      <c r="J21" s="90">
        <v>12324700</v>
      </c>
      <c r="K21" s="90"/>
      <c r="L21" s="54">
        <f t="shared" si="6"/>
        <v>12324700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f>+A21+1</f>
        <v>11</v>
      </c>
      <c r="B22" s="46" t="s">
        <v>40</v>
      </c>
      <c r="C22" s="45" t="s">
        <v>456</v>
      </c>
      <c r="D22" s="45" t="s">
        <v>457</v>
      </c>
      <c r="E22" s="93"/>
      <c r="F22" s="54"/>
      <c r="G22" s="54"/>
      <c r="H22" s="90"/>
      <c r="I22" s="90"/>
      <c r="J22" s="90">
        <v>28829625</v>
      </c>
      <c r="K22" s="90"/>
      <c r="L22" s="54">
        <f t="shared" si="6"/>
        <v>28829625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/>
      <c r="B23" s="82" t="s">
        <v>410</v>
      </c>
      <c r="C23" s="45"/>
      <c r="D23" s="45"/>
      <c r="E23" s="93"/>
      <c r="F23" s="83">
        <f t="shared" ref="F23:L23" si="7">SUM(F12:F22)</f>
        <v>0</v>
      </c>
      <c r="G23" s="83">
        <f t="shared" si="7"/>
        <v>-196099505</v>
      </c>
      <c r="H23" s="83">
        <f t="shared" si="7"/>
        <v>0</v>
      </c>
      <c r="I23" s="83">
        <f t="shared" si="7"/>
        <v>0</v>
      </c>
      <c r="J23" s="83">
        <f t="shared" si="7"/>
        <v>332527550</v>
      </c>
      <c r="K23" s="83">
        <f t="shared" si="7"/>
        <v>0</v>
      </c>
      <c r="L23" s="83">
        <f t="shared" si="7"/>
        <v>136428045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77"/>
      <c r="B24" s="46"/>
      <c r="C24" s="45"/>
      <c r="D24" s="45"/>
      <c r="E24" s="93"/>
      <c r="F24" s="54"/>
      <c r="G24" s="54"/>
      <c r="H24" s="90"/>
      <c r="I24" s="90"/>
      <c r="J24" s="90"/>
      <c r="K24" s="90"/>
      <c r="L24" s="54"/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77" t="s">
        <v>503</v>
      </c>
      <c r="B25" s="46"/>
      <c r="C25" s="45"/>
      <c r="D25" s="45"/>
      <c r="E25" s="93"/>
      <c r="F25" s="54"/>
      <c r="G25" s="54"/>
      <c r="H25" s="90"/>
      <c r="I25" s="90"/>
      <c r="J25" s="90"/>
      <c r="K25" s="90"/>
      <c r="L25" s="54"/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>
        <v>1</v>
      </c>
      <c r="B26" s="46" t="s">
        <v>40</v>
      </c>
      <c r="C26" s="45" t="s">
        <v>482</v>
      </c>
      <c r="D26" s="45" t="s">
        <v>504</v>
      </c>
      <c r="E26" s="93"/>
      <c r="F26" s="54"/>
      <c r="G26" s="54"/>
      <c r="H26" s="90"/>
      <c r="I26" s="90"/>
      <c r="J26" s="90"/>
      <c r="K26" s="90">
        <v>115849200</v>
      </c>
      <c r="L26" s="54">
        <f t="shared" ref="L26:L29" si="8">SUM(G26:K26)</f>
        <v>115849200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46">
        <f>+A26+1</f>
        <v>2</v>
      </c>
      <c r="B27" s="46" t="s">
        <v>37</v>
      </c>
      <c r="C27" s="45" t="s">
        <v>614</v>
      </c>
      <c r="D27" s="45" t="s">
        <v>636</v>
      </c>
      <c r="E27" s="93"/>
      <c r="F27" s="54"/>
      <c r="G27" s="54"/>
      <c r="H27" s="90"/>
      <c r="I27" s="90"/>
      <c r="J27" s="90"/>
      <c r="K27" s="90">
        <v>67487350</v>
      </c>
      <c r="L27" s="54">
        <f t="shared" si="8"/>
        <v>67487350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46">
        <f t="shared" ref="A28:A67" si="9">+A27+1</f>
        <v>3</v>
      </c>
      <c r="B28" s="46" t="s">
        <v>47</v>
      </c>
      <c r="C28" s="45" t="s">
        <v>391</v>
      </c>
      <c r="D28" s="45" t="s">
        <v>505</v>
      </c>
      <c r="E28" s="93" t="s">
        <v>646</v>
      </c>
      <c r="F28" s="54"/>
      <c r="G28" s="54">
        <v>-12983100</v>
      </c>
      <c r="H28" s="90"/>
      <c r="I28" s="90"/>
      <c r="J28" s="90"/>
      <c r="K28" s="90">
        <v>12983100</v>
      </c>
      <c r="L28" s="54">
        <f t="shared" si="8"/>
        <v>0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f t="shared" si="9"/>
        <v>4</v>
      </c>
      <c r="B29" s="46" t="s">
        <v>48</v>
      </c>
      <c r="C29" s="45" t="s">
        <v>405</v>
      </c>
      <c r="D29" s="45" t="s">
        <v>505</v>
      </c>
      <c r="E29" s="93"/>
      <c r="F29" s="54"/>
      <c r="G29" s="54"/>
      <c r="H29" s="90"/>
      <c r="I29" s="90"/>
      <c r="J29" s="90"/>
      <c r="K29" s="90">
        <v>12317300</v>
      </c>
      <c r="L29" s="54">
        <f t="shared" si="8"/>
        <v>12317300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 t="shared" si="9"/>
        <v>5</v>
      </c>
      <c r="B30" s="46" t="s">
        <v>48</v>
      </c>
      <c r="C30" s="45" t="s">
        <v>403</v>
      </c>
      <c r="D30" s="45" t="s">
        <v>505</v>
      </c>
      <c r="E30" s="93"/>
      <c r="F30" s="54"/>
      <c r="G30" s="54"/>
      <c r="H30" s="90"/>
      <c r="I30" s="90"/>
      <c r="J30" s="90"/>
      <c r="K30" s="90">
        <v>12317300</v>
      </c>
      <c r="L30" s="54">
        <f t="shared" ref="L30" si="10">SUM(G30:K30)</f>
        <v>12317300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>
        <f t="shared" si="9"/>
        <v>6</v>
      </c>
      <c r="B31" s="46" t="s">
        <v>48</v>
      </c>
      <c r="C31" s="45" t="s">
        <v>401</v>
      </c>
      <c r="D31" s="45" t="s">
        <v>505</v>
      </c>
      <c r="E31" s="93"/>
      <c r="F31" s="54"/>
      <c r="G31" s="54"/>
      <c r="H31" s="90"/>
      <c r="I31" s="90"/>
      <c r="J31" s="90"/>
      <c r="K31" s="90">
        <v>12317300</v>
      </c>
      <c r="L31" s="54">
        <f t="shared" ref="L31:L34" si="11">SUM(G31:K31)</f>
        <v>12317300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46">
        <f t="shared" si="9"/>
        <v>7</v>
      </c>
      <c r="B32" s="46" t="s">
        <v>48</v>
      </c>
      <c r="C32" s="45" t="s">
        <v>399</v>
      </c>
      <c r="D32" s="45" t="s">
        <v>505</v>
      </c>
      <c r="E32" s="93"/>
      <c r="F32" s="54"/>
      <c r="G32" s="54"/>
      <c r="H32" s="90"/>
      <c r="I32" s="90"/>
      <c r="J32" s="90"/>
      <c r="K32" s="90">
        <v>12317300</v>
      </c>
      <c r="L32" s="54">
        <f t="shared" si="11"/>
        <v>12317300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46">
        <f t="shared" si="9"/>
        <v>8</v>
      </c>
      <c r="B33" s="46" t="s">
        <v>48</v>
      </c>
      <c r="C33" s="45" t="s">
        <v>397</v>
      </c>
      <c r="D33" s="45" t="s">
        <v>505</v>
      </c>
      <c r="E33" s="93"/>
      <c r="F33" s="54"/>
      <c r="G33" s="54"/>
      <c r="H33" s="90"/>
      <c r="I33" s="90"/>
      <c r="J33" s="90"/>
      <c r="K33" s="90">
        <v>12317300</v>
      </c>
      <c r="L33" s="54">
        <f t="shared" si="11"/>
        <v>12317300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f t="shared" si="9"/>
        <v>9</v>
      </c>
      <c r="B34" s="46" t="s">
        <v>48</v>
      </c>
      <c r="C34" s="45" t="s">
        <v>395</v>
      </c>
      <c r="D34" s="45" t="s">
        <v>505</v>
      </c>
      <c r="E34" s="93"/>
      <c r="F34" s="54"/>
      <c r="G34" s="54"/>
      <c r="H34" s="90"/>
      <c r="I34" s="90"/>
      <c r="J34" s="90"/>
      <c r="K34" s="90">
        <v>12317300</v>
      </c>
      <c r="L34" s="54">
        <f t="shared" si="11"/>
        <v>12317300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>
        <f t="shared" si="9"/>
        <v>10</v>
      </c>
      <c r="B35" s="46" t="s">
        <v>48</v>
      </c>
      <c r="C35" s="45" t="s">
        <v>386</v>
      </c>
      <c r="D35" s="45" t="s">
        <v>506</v>
      </c>
      <c r="E35" s="93"/>
      <c r="F35" s="54"/>
      <c r="G35" s="54"/>
      <c r="H35" s="90"/>
      <c r="I35" s="90"/>
      <c r="J35" s="90"/>
      <c r="K35" s="90">
        <v>12317300</v>
      </c>
      <c r="L35" s="54">
        <f t="shared" ref="L35:L36" si="12">SUM(G35:K35)</f>
        <v>12317300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>
        <f t="shared" si="9"/>
        <v>11</v>
      </c>
      <c r="B36" s="46" t="s">
        <v>48</v>
      </c>
      <c r="C36" s="45" t="s">
        <v>491</v>
      </c>
      <c r="D36" s="45" t="s">
        <v>506</v>
      </c>
      <c r="E36" s="93"/>
      <c r="F36" s="54"/>
      <c r="G36" s="54"/>
      <c r="H36" s="90"/>
      <c r="I36" s="90"/>
      <c r="J36" s="90"/>
      <c r="K36" s="90">
        <v>12317300</v>
      </c>
      <c r="L36" s="54">
        <f t="shared" si="12"/>
        <v>12317300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46">
        <f t="shared" si="9"/>
        <v>12</v>
      </c>
      <c r="B37" s="46" t="s">
        <v>48</v>
      </c>
      <c r="C37" s="45" t="s">
        <v>384</v>
      </c>
      <c r="D37" s="45" t="s">
        <v>506</v>
      </c>
      <c r="E37" s="93"/>
      <c r="F37" s="54"/>
      <c r="G37" s="54"/>
      <c r="H37" s="90"/>
      <c r="I37" s="90"/>
      <c r="J37" s="90"/>
      <c r="K37" s="90">
        <v>12317300</v>
      </c>
      <c r="L37" s="54">
        <f t="shared" ref="L37:L49" si="13">SUM(G37:K37)</f>
        <v>12317300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46">
        <f t="shared" si="9"/>
        <v>13</v>
      </c>
      <c r="B38" s="46" t="s">
        <v>48</v>
      </c>
      <c r="C38" s="45" t="s">
        <v>487</v>
      </c>
      <c r="D38" s="45" t="s">
        <v>507</v>
      </c>
      <c r="E38" s="93"/>
      <c r="F38" s="54"/>
      <c r="G38" s="54"/>
      <c r="H38" s="90"/>
      <c r="I38" s="90"/>
      <c r="J38" s="90"/>
      <c r="K38" s="90">
        <v>12317300</v>
      </c>
      <c r="L38" s="54">
        <f t="shared" si="13"/>
        <v>12317300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f t="shared" si="9"/>
        <v>14</v>
      </c>
      <c r="B39" s="46" t="s">
        <v>48</v>
      </c>
      <c r="C39" s="45" t="s">
        <v>542</v>
      </c>
      <c r="D39" s="45" t="s">
        <v>563</v>
      </c>
      <c r="E39" s="93"/>
      <c r="F39" s="54"/>
      <c r="G39" s="54"/>
      <c r="H39" s="90"/>
      <c r="I39" s="90"/>
      <c r="J39" s="90"/>
      <c r="K39" s="90">
        <v>12317300</v>
      </c>
      <c r="L39" s="54">
        <f t="shared" si="13"/>
        <v>12317300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 t="shared" si="9"/>
        <v>15</v>
      </c>
      <c r="B40" s="46" t="s">
        <v>48</v>
      </c>
      <c r="C40" s="45" t="s">
        <v>272</v>
      </c>
      <c r="D40" s="45" t="s">
        <v>569</v>
      </c>
      <c r="E40" s="93"/>
      <c r="F40" s="54"/>
      <c r="G40" s="54"/>
      <c r="H40" s="90"/>
      <c r="I40" s="90"/>
      <c r="J40" s="90"/>
      <c r="K40" s="90">
        <v>12317300</v>
      </c>
      <c r="L40" s="54">
        <f t="shared" si="13"/>
        <v>12317300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 t="shared" si="9"/>
        <v>16</v>
      </c>
      <c r="B41" s="46" t="s">
        <v>48</v>
      </c>
      <c r="C41" s="45" t="s">
        <v>354</v>
      </c>
      <c r="D41" s="45" t="s">
        <v>581</v>
      </c>
      <c r="E41" s="93"/>
      <c r="F41" s="54"/>
      <c r="G41" s="54"/>
      <c r="H41" s="90"/>
      <c r="I41" s="90"/>
      <c r="J41" s="90"/>
      <c r="K41" s="90">
        <v>10985700</v>
      </c>
      <c r="L41" s="54">
        <f t="shared" si="13"/>
        <v>10985700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 t="shared" si="9"/>
        <v>17</v>
      </c>
      <c r="B42" s="46" t="s">
        <v>48</v>
      </c>
      <c r="C42" s="45" t="s">
        <v>588</v>
      </c>
      <c r="D42" s="45" t="s">
        <v>596</v>
      </c>
      <c r="E42" s="93"/>
      <c r="F42" s="54"/>
      <c r="G42" s="54"/>
      <c r="H42" s="90"/>
      <c r="I42" s="90"/>
      <c r="J42" s="90"/>
      <c r="K42" s="90">
        <v>12317300</v>
      </c>
      <c r="L42" s="54">
        <f t="shared" si="13"/>
        <v>12317300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 t="shared" si="9"/>
        <v>18</v>
      </c>
      <c r="B43" s="46" t="s">
        <v>48</v>
      </c>
      <c r="C43" s="45" t="s">
        <v>609</v>
      </c>
      <c r="D43" s="45" t="s">
        <v>610</v>
      </c>
      <c r="E43" s="93"/>
      <c r="F43" s="54"/>
      <c r="G43" s="54"/>
      <c r="H43" s="90"/>
      <c r="I43" s="90"/>
      <c r="J43" s="90"/>
      <c r="K43" s="90">
        <v>10985700</v>
      </c>
      <c r="L43" s="54">
        <f t="shared" si="13"/>
        <v>10985700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 t="shared" si="9"/>
        <v>19</v>
      </c>
      <c r="B44" s="46" t="s">
        <v>48</v>
      </c>
      <c r="C44" s="45" t="s">
        <v>607</v>
      </c>
      <c r="D44" s="45" t="s">
        <v>610</v>
      </c>
      <c r="E44" s="93"/>
      <c r="F44" s="54"/>
      <c r="G44" s="54"/>
      <c r="H44" s="90"/>
      <c r="I44" s="90"/>
      <c r="J44" s="90"/>
      <c r="K44" s="90">
        <v>12317300</v>
      </c>
      <c r="L44" s="54">
        <f t="shared" si="13"/>
        <v>12317300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 t="shared" si="9"/>
        <v>20</v>
      </c>
      <c r="B45" s="46" t="s">
        <v>48</v>
      </c>
      <c r="C45" s="45" t="s">
        <v>459</v>
      </c>
      <c r="D45" s="45" t="s">
        <v>610</v>
      </c>
      <c r="E45" s="93"/>
      <c r="F45" s="54"/>
      <c r="G45" s="54"/>
      <c r="H45" s="90"/>
      <c r="I45" s="90"/>
      <c r="J45" s="90"/>
      <c r="K45" s="90">
        <v>12317300</v>
      </c>
      <c r="L45" s="54">
        <f t="shared" si="13"/>
        <v>12317300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 t="shared" si="9"/>
        <v>21</v>
      </c>
      <c r="B46" s="46" t="s">
        <v>48</v>
      </c>
      <c r="C46" s="45" t="s">
        <v>458</v>
      </c>
      <c r="D46" s="45" t="s">
        <v>611</v>
      </c>
      <c r="E46" s="93"/>
      <c r="F46" s="54"/>
      <c r="G46" s="54"/>
      <c r="H46" s="90"/>
      <c r="I46" s="90"/>
      <c r="J46" s="90"/>
      <c r="K46" s="90">
        <v>12317300</v>
      </c>
      <c r="L46" s="54">
        <f t="shared" si="13"/>
        <v>12317300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>+A46+1</f>
        <v>22</v>
      </c>
      <c r="B47" s="46" t="s">
        <v>36</v>
      </c>
      <c r="C47" s="45" t="s">
        <v>114</v>
      </c>
      <c r="D47" s="45" t="s">
        <v>507</v>
      </c>
      <c r="E47" s="93" t="s">
        <v>646</v>
      </c>
      <c r="F47" s="54"/>
      <c r="G47" s="54">
        <v>-12983100</v>
      </c>
      <c r="H47" s="90"/>
      <c r="I47" s="90"/>
      <c r="J47" s="90"/>
      <c r="K47" s="90">
        <v>12983100</v>
      </c>
      <c r="L47" s="54">
        <f t="shared" si="13"/>
        <v>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si="9"/>
        <v>23</v>
      </c>
      <c r="B48" s="46" t="s">
        <v>36</v>
      </c>
      <c r="C48" s="45" t="s">
        <v>558</v>
      </c>
      <c r="D48" s="45" t="s">
        <v>568</v>
      </c>
      <c r="E48" s="93" t="s">
        <v>646</v>
      </c>
      <c r="F48" s="54"/>
      <c r="G48" s="54">
        <v>-13981800</v>
      </c>
      <c r="H48" s="90"/>
      <c r="I48" s="90"/>
      <c r="J48" s="90"/>
      <c r="K48" s="90">
        <v>13981800</v>
      </c>
      <c r="L48" s="54">
        <f t="shared" si="13"/>
        <v>0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9"/>
        <v>24</v>
      </c>
      <c r="B49" s="46" t="s">
        <v>42</v>
      </c>
      <c r="C49" s="45" t="s">
        <v>478</v>
      </c>
      <c r="D49" s="45" t="s">
        <v>508</v>
      </c>
      <c r="E49" s="93" t="s">
        <v>646</v>
      </c>
      <c r="F49" s="54"/>
      <c r="G49" s="54">
        <v>-27963600</v>
      </c>
      <c r="H49" s="90"/>
      <c r="I49" s="90"/>
      <c r="J49" s="90"/>
      <c r="K49" s="90">
        <v>27963600</v>
      </c>
      <c r="L49" s="54">
        <f t="shared" si="13"/>
        <v>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 t="shared" si="9"/>
        <v>25</v>
      </c>
      <c r="B50" s="46" t="s">
        <v>42</v>
      </c>
      <c r="C50" s="45" t="s">
        <v>476</v>
      </c>
      <c r="D50" s="45" t="s">
        <v>508</v>
      </c>
      <c r="E50" s="93" t="s">
        <v>646</v>
      </c>
      <c r="F50" s="54"/>
      <c r="G50" s="54">
        <v>-27963600</v>
      </c>
      <c r="H50" s="90"/>
      <c r="I50" s="90"/>
      <c r="J50" s="90"/>
      <c r="K50" s="90">
        <v>27963600</v>
      </c>
      <c r="L50" s="54">
        <f t="shared" ref="L50" si="14">SUM(G50:K50)</f>
        <v>0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9"/>
        <v>26</v>
      </c>
      <c r="B51" s="46" t="s">
        <v>42</v>
      </c>
      <c r="C51" s="45" t="s">
        <v>474</v>
      </c>
      <c r="D51" s="45" t="s">
        <v>508</v>
      </c>
      <c r="E51" s="93" t="s">
        <v>646</v>
      </c>
      <c r="F51" s="54"/>
      <c r="G51" s="54">
        <v>-27963600</v>
      </c>
      <c r="H51" s="90"/>
      <c r="I51" s="90"/>
      <c r="J51" s="90"/>
      <c r="K51" s="90">
        <v>27963600</v>
      </c>
      <c r="L51" s="54">
        <f t="shared" ref="L51:L66" si="15">SUM(G51:K51)</f>
        <v>0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9"/>
        <v>27</v>
      </c>
      <c r="B52" s="46" t="s">
        <v>42</v>
      </c>
      <c r="C52" s="45" t="s">
        <v>522</v>
      </c>
      <c r="D52" s="45" t="s">
        <v>528</v>
      </c>
      <c r="E52" s="93" t="s">
        <v>646</v>
      </c>
      <c r="F52" s="54"/>
      <c r="G52" s="54">
        <v>-4660600</v>
      </c>
      <c r="H52" s="90"/>
      <c r="I52" s="90"/>
      <c r="J52" s="90"/>
      <c r="K52" s="90">
        <v>4660600</v>
      </c>
      <c r="L52" s="54">
        <f t="shared" si="15"/>
        <v>0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 t="shared" si="9"/>
        <v>28</v>
      </c>
      <c r="B53" s="46" t="s">
        <v>42</v>
      </c>
      <c r="C53" s="45" t="s">
        <v>523</v>
      </c>
      <c r="D53" s="45" t="s">
        <v>529</v>
      </c>
      <c r="E53" s="93" t="s">
        <v>646</v>
      </c>
      <c r="F53" s="54"/>
      <c r="G53" s="54">
        <v>-27963600</v>
      </c>
      <c r="H53" s="90"/>
      <c r="I53" s="90"/>
      <c r="J53" s="90"/>
      <c r="K53" s="90">
        <v>27963600</v>
      </c>
      <c r="L53" s="54">
        <f t="shared" si="15"/>
        <v>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9"/>
        <v>29</v>
      </c>
      <c r="B54" s="46" t="s">
        <v>42</v>
      </c>
      <c r="C54" s="45" t="s">
        <v>594</v>
      </c>
      <c r="D54" s="45" t="s">
        <v>595</v>
      </c>
      <c r="E54" s="93"/>
      <c r="F54" s="54"/>
      <c r="G54" s="54"/>
      <c r="H54" s="90"/>
      <c r="I54" s="90"/>
      <c r="J54" s="90"/>
      <c r="K54" s="90">
        <v>27963600</v>
      </c>
      <c r="L54" s="54">
        <f t="shared" si="15"/>
        <v>27963600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9"/>
        <v>30</v>
      </c>
      <c r="B55" s="46" t="s">
        <v>42</v>
      </c>
      <c r="C55" s="45" t="s">
        <v>591</v>
      </c>
      <c r="D55" s="45" t="s">
        <v>595</v>
      </c>
      <c r="E55" s="93"/>
      <c r="F55" s="54"/>
      <c r="G55" s="54"/>
      <c r="H55" s="90"/>
      <c r="I55" s="90"/>
      <c r="J55" s="90"/>
      <c r="K55" s="90">
        <v>27963600</v>
      </c>
      <c r="L55" s="54">
        <f t="shared" si="15"/>
        <v>27963600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9"/>
        <v>31</v>
      </c>
      <c r="B56" s="46" t="s">
        <v>42</v>
      </c>
      <c r="C56" s="45" t="s">
        <v>631</v>
      </c>
      <c r="D56" s="45" t="s">
        <v>632</v>
      </c>
      <c r="E56" s="93"/>
      <c r="F56" s="54"/>
      <c r="G56" s="54"/>
      <c r="H56" s="90"/>
      <c r="I56" s="90"/>
      <c r="J56" s="90"/>
      <c r="K56" s="90">
        <v>27963600</v>
      </c>
      <c r="L56" s="54">
        <f t="shared" si="15"/>
        <v>27963600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9"/>
        <v>32</v>
      </c>
      <c r="B57" s="46" t="s">
        <v>42</v>
      </c>
      <c r="C57" s="45" t="s">
        <v>628</v>
      </c>
      <c r="D57" s="45" t="s">
        <v>632</v>
      </c>
      <c r="E57" s="93"/>
      <c r="F57" s="54"/>
      <c r="G57" s="54"/>
      <c r="H57" s="90"/>
      <c r="I57" s="90"/>
      <c r="J57" s="90"/>
      <c r="K57" s="90">
        <v>31958400</v>
      </c>
      <c r="L57" s="54">
        <f t="shared" si="15"/>
        <v>31958400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9"/>
        <v>33</v>
      </c>
      <c r="B58" s="46" t="s">
        <v>42</v>
      </c>
      <c r="C58" s="45" t="s">
        <v>625</v>
      </c>
      <c r="D58" s="45" t="s">
        <v>633</v>
      </c>
      <c r="E58" s="93"/>
      <c r="F58" s="54"/>
      <c r="G58" s="54"/>
      <c r="H58" s="90"/>
      <c r="I58" s="90"/>
      <c r="J58" s="90"/>
      <c r="K58" s="90">
        <v>27963600</v>
      </c>
      <c r="L58" s="54">
        <f t="shared" si="15"/>
        <v>27963600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9"/>
        <v>34</v>
      </c>
      <c r="B59" s="46" t="s">
        <v>30</v>
      </c>
      <c r="C59" s="45" t="s">
        <v>621</v>
      </c>
      <c r="D59" s="45" t="s">
        <v>634</v>
      </c>
      <c r="E59" s="93"/>
      <c r="F59" s="54"/>
      <c r="G59" s="54"/>
      <c r="H59" s="90"/>
      <c r="I59" s="90"/>
      <c r="J59" s="90"/>
      <c r="K59" s="90">
        <v>27925800</v>
      </c>
      <c r="L59" s="54">
        <f t="shared" si="15"/>
        <v>27925800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9"/>
        <v>35</v>
      </c>
      <c r="B60" s="46" t="s">
        <v>104</v>
      </c>
      <c r="C60" s="45" t="s">
        <v>356</v>
      </c>
      <c r="D60" s="45" t="s">
        <v>564</v>
      </c>
      <c r="E60" s="93" t="s">
        <v>637</v>
      </c>
      <c r="F60" s="54"/>
      <c r="G60" s="54">
        <v>-4660600</v>
      </c>
      <c r="H60" s="90"/>
      <c r="I60" s="90"/>
      <c r="J60" s="90"/>
      <c r="K60" s="90">
        <v>4660600</v>
      </c>
      <c r="L60" s="54">
        <f t="shared" si="15"/>
        <v>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9"/>
        <v>36</v>
      </c>
      <c r="B61" s="46" t="s">
        <v>50</v>
      </c>
      <c r="C61" s="45" t="s">
        <v>547</v>
      </c>
      <c r="D61" s="45" t="s">
        <v>566</v>
      </c>
      <c r="E61" s="93"/>
      <c r="F61" s="54"/>
      <c r="G61" s="54"/>
      <c r="H61" s="90"/>
      <c r="I61" s="90"/>
      <c r="J61" s="90"/>
      <c r="K61" s="90">
        <v>24634600</v>
      </c>
      <c r="L61" s="54">
        <f t="shared" si="15"/>
        <v>24634600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>+A61+1</f>
        <v>37</v>
      </c>
      <c r="B62" s="46" t="s">
        <v>561</v>
      </c>
      <c r="C62" s="45" t="s">
        <v>618</v>
      </c>
      <c r="D62" s="45" t="s">
        <v>635</v>
      </c>
      <c r="E62" s="93"/>
      <c r="F62" s="54"/>
      <c r="G62" s="54"/>
      <c r="H62" s="90"/>
      <c r="I62" s="90"/>
      <c r="J62" s="90"/>
      <c r="K62" s="90">
        <v>73803900</v>
      </c>
      <c r="L62" s="54">
        <f t="shared" si="15"/>
        <v>73803900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9"/>
        <v>38</v>
      </c>
      <c r="B63" s="46" t="s">
        <v>25</v>
      </c>
      <c r="C63" s="45" t="s">
        <v>33</v>
      </c>
      <c r="D63" s="45" t="s">
        <v>570</v>
      </c>
      <c r="E63" s="93"/>
      <c r="F63" s="54"/>
      <c r="G63" s="54"/>
      <c r="H63" s="90"/>
      <c r="I63" s="90"/>
      <c r="J63" s="90"/>
      <c r="K63" s="90">
        <v>12317300</v>
      </c>
      <c r="L63" s="54">
        <f t="shared" si="15"/>
        <v>12317300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 t="shared" si="9"/>
        <v>39</v>
      </c>
      <c r="B64" s="46" t="s">
        <v>25</v>
      </c>
      <c r="C64" s="45" t="s">
        <v>32</v>
      </c>
      <c r="D64" s="45" t="s">
        <v>570</v>
      </c>
      <c r="E64" s="93"/>
      <c r="F64" s="54"/>
      <c r="G64" s="54"/>
      <c r="H64" s="90"/>
      <c r="I64" s="90"/>
      <c r="J64" s="90"/>
      <c r="K64" s="90">
        <v>12317300</v>
      </c>
      <c r="L64" s="54">
        <f t="shared" si="15"/>
        <v>12317300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si="9"/>
        <v>40</v>
      </c>
      <c r="B65" s="46" t="s">
        <v>571</v>
      </c>
      <c r="C65" s="45" t="s">
        <v>572</v>
      </c>
      <c r="D65" s="45" t="s">
        <v>580</v>
      </c>
      <c r="E65" s="93"/>
      <c r="F65" s="54"/>
      <c r="G65" s="54"/>
      <c r="H65" s="90"/>
      <c r="I65" s="90"/>
      <c r="J65" s="90"/>
      <c r="K65" s="90">
        <v>9308600</v>
      </c>
      <c r="L65" s="54">
        <f t="shared" si="15"/>
        <v>9308600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9"/>
        <v>41</v>
      </c>
      <c r="B66" s="46" t="s">
        <v>79</v>
      </c>
      <c r="C66" s="45" t="s">
        <v>598</v>
      </c>
      <c r="D66" s="45" t="s">
        <v>612</v>
      </c>
      <c r="E66" s="93"/>
      <c r="F66" s="54"/>
      <c r="G66" s="54"/>
      <c r="H66" s="90"/>
      <c r="I66" s="90"/>
      <c r="J66" s="90"/>
      <c r="K66" s="90">
        <v>35953200</v>
      </c>
      <c r="L66" s="54">
        <f t="shared" si="15"/>
        <v>35953200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>
        <f t="shared" si="9"/>
        <v>42</v>
      </c>
      <c r="B67" s="46" t="s">
        <v>567</v>
      </c>
      <c r="C67" s="45" t="s">
        <v>553</v>
      </c>
      <c r="D67" s="45" t="s">
        <v>565</v>
      </c>
      <c r="E67" s="93" t="s">
        <v>530</v>
      </c>
      <c r="F67" s="102">
        <v>-1002.5</v>
      </c>
      <c r="G67" s="54"/>
      <c r="H67" s="90"/>
      <c r="I67" s="90"/>
      <c r="J67" s="90"/>
      <c r="K67" s="90">
        <v>12317300</v>
      </c>
      <c r="L67" s="54">
        <v>0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f>+A67+1</f>
        <v>43</v>
      </c>
      <c r="B68" s="46" t="s">
        <v>643</v>
      </c>
      <c r="C68" s="45" t="s">
        <v>423</v>
      </c>
      <c r="D68" s="45" t="s">
        <v>644</v>
      </c>
      <c r="E68" s="93" t="s">
        <v>645</v>
      </c>
      <c r="F68" s="102">
        <v>-1097.5</v>
      </c>
      <c r="G68" s="54"/>
      <c r="H68" s="90"/>
      <c r="I68" s="90"/>
      <c r="J68" s="90"/>
      <c r="K68" s="90">
        <f>9641050+4000000</f>
        <v>13641050</v>
      </c>
      <c r="L68" s="54">
        <v>0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/>
      <c r="B69" s="46"/>
      <c r="C69" s="45"/>
      <c r="D69" s="45"/>
      <c r="E69" s="89"/>
      <c r="F69" s="54"/>
      <c r="G69" s="54"/>
      <c r="H69" s="90"/>
      <c r="I69" s="90"/>
      <c r="J69" s="90"/>
      <c r="K69" s="90"/>
      <c r="L69" s="54"/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/>
      <c r="B70" s="46"/>
      <c r="C70" s="45"/>
      <c r="D70" s="45"/>
      <c r="E70" s="89"/>
      <c r="F70" s="91"/>
      <c r="G70" s="91"/>
      <c r="H70" s="92"/>
      <c r="I70" s="92"/>
      <c r="J70" s="92"/>
      <c r="K70" s="92"/>
      <c r="L70" s="91"/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/>
      <c r="B71" s="82" t="s">
        <v>509</v>
      </c>
      <c r="C71" s="45"/>
      <c r="D71" s="45"/>
      <c r="E71" s="89"/>
      <c r="F71" s="99">
        <f>SUM(F26:F70)</f>
        <v>-2100</v>
      </c>
      <c r="G71" s="99">
        <f t="shared" ref="G71:L71" si="16">SUM(G26:G70)</f>
        <v>-161123600</v>
      </c>
      <c r="H71" s="99">
        <f t="shared" si="16"/>
        <v>0</v>
      </c>
      <c r="I71" s="99">
        <f t="shared" si="16"/>
        <v>0</v>
      </c>
      <c r="J71" s="99">
        <f t="shared" si="16"/>
        <v>0</v>
      </c>
      <c r="K71" s="101">
        <f t="shared" si="16"/>
        <v>929540200</v>
      </c>
      <c r="L71" s="101">
        <f t="shared" si="16"/>
        <v>742458250</v>
      </c>
      <c r="M71" s="13"/>
      <c r="N71" s="13"/>
      <c r="O71" s="13"/>
      <c r="P71" s="13"/>
      <c r="Q71" s="13"/>
      <c r="R71" s="13"/>
      <c r="S71" s="13"/>
    </row>
    <row r="72" spans="1:19" ht="20.100000000000001" customHeight="1" thickBot="1">
      <c r="A72" s="94"/>
      <c r="B72" s="94"/>
      <c r="C72" s="95"/>
      <c r="D72" s="95"/>
      <c r="E72" s="96"/>
      <c r="F72" s="96"/>
      <c r="G72" s="97"/>
      <c r="H72" s="98"/>
      <c r="I72" s="98"/>
      <c r="J72" s="98"/>
      <c r="K72" s="98"/>
      <c r="L72" s="97"/>
      <c r="M72" s="13"/>
      <c r="N72" s="13"/>
      <c r="O72" s="13"/>
      <c r="P72" s="13"/>
      <c r="Q72" s="13"/>
      <c r="R72" s="13"/>
      <c r="S72" s="13"/>
    </row>
    <row r="73" spans="1:19" ht="24.95" customHeight="1" thickTop="1" thickBot="1">
      <c r="A73" s="111" t="s">
        <v>28</v>
      </c>
      <c r="B73" s="112"/>
      <c r="C73" s="112"/>
      <c r="D73" s="113"/>
      <c r="E73" s="80"/>
      <c r="F73" s="103">
        <f t="shared" ref="F73:L73" si="17">+F71+F23+F9</f>
        <v>-2100</v>
      </c>
      <c r="G73" s="49">
        <f t="shared" si="17"/>
        <v>-357223105</v>
      </c>
      <c r="H73" s="49">
        <f t="shared" si="17"/>
        <v>37043475</v>
      </c>
      <c r="I73" s="49">
        <f t="shared" si="17"/>
        <v>0</v>
      </c>
      <c r="J73" s="49">
        <f t="shared" si="17"/>
        <v>332527550</v>
      </c>
      <c r="K73" s="49">
        <f t="shared" si="17"/>
        <v>929540200</v>
      </c>
      <c r="L73" s="49">
        <f t="shared" si="17"/>
        <v>915929770</v>
      </c>
      <c r="M73" s="13"/>
      <c r="N73" s="13"/>
      <c r="O73" s="13"/>
      <c r="P73" s="13"/>
      <c r="Q73" s="13"/>
      <c r="R73" s="13"/>
      <c r="S73" s="13"/>
    </row>
    <row r="74" spans="1:19" ht="20.100000000000001" customHeight="1" thickTop="1">
      <c r="A74" s="13"/>
      <c r="B74" s="13"/>
      <c r="C74" s="13"/>
      <c r="D74" s="13"/>
      <c r="E74" s="81"/>
      <c r="F74" s="81"/>
      <c r="G74" s="81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13"/>
      <c r="B75" s="13"/>
      <c r="C75" s="13"/>
      <c r="D75" s="13"/>
      <c r="E75" s="81"/>
      <c r="F75" s="81"/>
      <c r="G75" s="81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13"/>
      <c r="B76" s="13"/>
      <c r="C76" s="13"/>
      <c r="D76" s="13"/>
      <c r="E76" s="81"/>
      <c r="F76" s="81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13"/>
      <c r="B77" s="13"/>
      <c r="C77" s="13"/>
      <c r="D77" s="13"/>
      <c r="E77" s="81"/>
      <c r="F77" s="81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13"/>
      <c r="B78" s="13"/>
      <c r="C78" s="13"/>
      <c r="D78" s="13"/>
      <c r="E78" s="81"/>
      <c r="F78" s="81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</row>
    <row r="79" spans="1:19" ht="20.100000000000001" customHeight="1">
      <c r="A79" s="13"/>
      <c r="B79" s="13"/>
      <c r="C79" s="13"/>
      <c r="D79" s="13"/>
      <c r="E79" s="81"/>
      <c r="F79" s="8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</row>
    <row r="80" spans="1:19" ht="20.100000000000001" customHeight="1">
      <c r="A80" s="13"/>
      <c r="B80" s="13"/>
      <c r="C80" s="13"/>
      <c r="D80" s="13"/>
      <c r="E80" s="81"/>
      <c r="F80" s="81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13"/>
      <c r="B81" s="13"/>
      <c r="C81" s="13"/>
      <c r="D81" s="13"/>
      <c r="E81" s="81"/>
      <c r="F81" s="81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13"/>
      <c r="B82" s="13"/>
      <c r="C82" s="13"/>
      <c r="D82" s="13"/>
      <c r="E82" s="81"/>
      <c r="F82" s="81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13"/>
      <c r="B83" s="13"/>
      <c r="C83" s="13"/>
      <c r="D83" s="13"/>
      <c r="E83" s="81"/>
      <c r="F83" s="81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13"/>
      <c r="B84" s="13"/>
      <c r="C84" s="13"/>
      <c r="D84" s="13"/>
      <c r="E84" s="81"/>
      <c r="F84" s="81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13"/>
      <c r="B85" s="13"/>
      <c r="C85" s="13"/>
      <c r="D85" s="13"/>
      <c r="E85" s="81"/>
      <c r="F85" s="81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81"/>
      <c r="F86" s="81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81"/>
      <c r="F87" s="81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81"/>
      <c r="F88" s="81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81"/>
      <c r="F89" s="81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81"/>
      <c r="F90" s="81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81"/>
      <c r="F91" s="81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81"/>
      <c r="F92" s="81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81"/>
      <c r="F93" s="81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81"/>
      <c r="F94" s="81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81"/>
      <c r="F95" s="81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81"/>
      <c r="F96" s="81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81"/>
      <c r="F97" s="81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81"/>
      <c r="F98" s="81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81"/>
      <c r="F99" s="81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/>
    <row r="279" spans="1:19" ht="20.100000000000001" customHeight="1"/>
    <row r="280" spans="1:19" ht="20.100000000000001" customHeight="1"/>
    <row r="281" spans="1:19" ht="20.100000000000001" customHeight="1"/>
    <row r="282" spans="1:19" ht="20.100000000000001" customHeight="1"/>
    <row r="283" spans="1:19" ht="20.100000000000001" customHeight="1"/>
    <row r="284" spans="1:19" ht="20.100000000000001" customHeight="1"/>
    <row r="285" spans="1:19" ht="20.100000000000001" customHeight="1"/>
    <row r="286" spans="1:19" ht="20.100000000000001" customHeight="1"/>
    <row r="287" spans="1:19" ht="20.100000000000001" customHeight="1"/>
    <row r="288" spans="1:19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</sheetData>
  <mergeCells count="4">
    <mergeCell ref="H3:K3"/>
    <mergeCell ref="A73:D73"/>
    <mergeCell ref="E3:G3"/>
    <mergeCell ref="F4:G4"/>
  </mergeCells>
  <pageMargins left="0.19685039370078741" right="0.15748031496062992" top="0.11811023622047245" bottom="0.51181102362204722" header="0.11811023622047245" footer="0.11811023622047245"/>
  <pageSetup paperSize="5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161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39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98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162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87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83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163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132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164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63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65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66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80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81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67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82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90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94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103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133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134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135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111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110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92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93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95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105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106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107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112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84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115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116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150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160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128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158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117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143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118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138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139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142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129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130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131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159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181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153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145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133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167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140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146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147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148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182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119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120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121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137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122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152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166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169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170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171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168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175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172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144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154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180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155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173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156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141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123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174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6"/>
  <sheetViews>
    <sheetView topLeftCell="A41" workbookViewId="0">
      <selection activeCell="D49" sqref="D49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238</v>
      </c>
      <c r="C6" s="59" t="s">
        <v>628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238</v>
      </c>
      <c r="C7" s="45" t="s">
        <v>631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647</v>
      </c>
      <c r="C8" s="45" t="s">
        <v>423</v>
      </c>
      <c r="D8" s="59">
        <v>7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48</v>
      </c>
      <c r="C9" s="59" t="s">
        <v>384</v>
      </c>
      <c r="D9" s="59"/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48</v>
      </c>
      <c r="C10" s="59" t="s">
        <v>491</v>
      </c>
      <c r="D10" s="59"/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48</v>
      </c>
      <c r="C11" s="45" t="s">
        <v>386</v>
      </c>
      <c r="D11" s="59"/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48</v>
      </c>
      <c r="C12" s="45" t="s">
        <v>395</v>
      </c>
      <c r="D12" s="59"/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48</v>
      </c>
      <c r="C13" s="45" t="s">
        <v>397</v>
      </c>
      <c r="D13" s="59"/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48</v>
      </c>
      <c r="C14" s="45" t="s">
        <v>399</v>
      </c>
      <c r="D14" s="59"/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48</v>
      </c>
      <c r="C15" s="45" t="s">
        <v>401</v>
      </c>
      <c r="D15" s="59"/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48</v>
      </c>
      <c r="C16" s="45" t="s">
        <v>403</v>
      </c>
      <c r="D16" s="59"/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48</v>
      </c>
      <c r="C17" s="45" t="s">
        <v>405</v>
      </c>
      <c r="D17" s="59"/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46" t="s">
        <v>47</v>
      </c>
      <c r="C18" s="45" t="s">
        <v>391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238</v>
      </c>
      <c r="C19" s="59" t="s">
        <v>471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520</v>
      </c>
      <c r="C20" s="59" t="s">
        <v>521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238</v>
      </c>
      <c r="C21" s="59" t="s">
        <v>522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238</v>
      </c>
      <c r="C22" s="59" t="s">
        <v>523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25</v>
      </c>
      <c r="C23" s="59" t="s">
        <v>32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25</v>
      </c>
      <c r="C24" s="59" t="s">
        <v>33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561</v>
      </c>
      <c r="C25" s="59" t="s">
        <v>562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48</v>
      </c>
      <c r="C26" s="59" t="s">
        <v>272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412</v>
      </c>
      <c r="C27" s="59" t="s">
        <v>558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555</v>
      </c>
      <c r="C28" s="59" t="s">
        <v>556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567</v>
      </c>
      <c r="C29" s="59" t="s">
        <v>553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551</v>
      </c>
      <c r="C30" s="59" t="s">
        <v>552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6" si="4">+A30+1</f>
        <v>26</v>
      </c>
      <c r="B31" s="58" t="s">
        <v>549</v>
      </c>
      <c r="C31" s="59" t="s">
        <v>550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50</v>
      </c>
      <c r="C32" s="59" t="s">
        <v>547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si="4"/>
        <v>28</v>
      </c>
      <c r="B33" s="58" t="s">
        <v>104</v>
      </c>
      <c r="C33" s="59" t="s">
        <v>356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4"/>
        <v>29</v>
      </c>
      <c r="B34" s="58" t="s">
        <v>48</v>
      </c>
      <c r="C34" s="59" t="s">
        <v>542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4"/>
        <v>30</v>
      </c>
      <c r="B35" s="58" t="s">
        <v>571</v>
      </c>
      <c r="C35" s="59" t="s">
        <v>572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4"/>
        <v>31</v>
      </c>
      <c r="B36" s="58" t="s">
        <v>48</v>
      </c>
      <c r="C36" s="59" t="s">
        <v>354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ref="A37:A42" si="5">+A36+1</f>
        <v>32</v>
      </c>
      <c r="B37" s="58" t="s">
        <v>573</v>
      </c>
      <c r="C37" s="59" t="s">
        <v>521</v>
      </c>
      <c r="D37" s="59"/>
      <c r="E37" s="1"/>
      <c r="F37" s="1"/>
      <c r="G37" s="1"/>
      <c r="H37" s="1"/>
      <c r="I37" s="1"/>
    </row>
    <row r="38" spans="1:9" ht="20.100000000000001" customHeight="1">
      <c r="A38" s="59">
        <f t="shared" si="5"/>
        <v>33</v>
      </c>
      <c r="B38" s="58" t="s">
        <v>585</v>
      </c>
      <c r="C38" s="59" t="s">
        <v>272</v>
      </c>
      <c r="D38" s="59"/>
      <c r="E38" s="1"/>
      <c r="F38" s="1"/>
      <c r="G38" s="1"/>
      <c r="H38" s="1"/>
      <c r="I38" s="1"/>
    </row>
    <row r="39" spans="1:9" ht="20.100000000000001" customHeight="1">
      <c r="A39" s="59">
        <f t="shared" si="5"/>
        <v>34</v>
      </c>
      <c r="B39" s="58" t="s">
        <v>582</v>
      </c>
      <c r="C39" s="59" t="s">
        <v>583</v>
      </c>
      <c r="D39" s="59"/>
      <c r="E39" s="1"/>
      <c r="F39" s="1"/>
      <c r="G39" s="1"/>
      <c r="H39" s="1"/>
      <c r="I39" s="1"/>
    </row>
    <row r="40" spans="1:9" ht="20.100000000000001" customHeight="1">
      <c r="A40" s="59">
        <f t="shared" si="5"/>
        <v>35</v>
      </c>
      <c r="B40" s="58" t="s">
        <v>48</v>
      </c>
      <c r="C40" s="59" t="s">
        <v>588</v>
      </c>
      <c r="D40" s="59"/>
      <c r="E40" s="1"/>
      <c r="F40" s="1"/>
      <c r="G40" s="1"/>
      <c r="H40" s="1"/>
      <c r="I40" s="1"/>
    </row>
    <row r="41" spans="1:9" ht="20.100000000000001" customHeight="1">
      <c r="A41" s="59">
        <f t="shared" si="5"/>
        <v>36</v>
      </c>
      <c r="B41" s="58" t="s">
        <v>238</v>
      </c>
      <c r="C41" s="59" t="s">
        <v>591</v>
      </c>
      <c r="D41" s="59"/>
      <c r="E41" s="1"/>
      <c r="F41" s="1"/>
      <c r="G41" s="1"/>
      <c r="H41" s="1"/>
      <c r="I41" s="1"/>
    </row>
    <row r="42" spans="1:9" ht="20.100000000000001" customHeight="1">
      <c r="A42" s="59">
        <f t="shared" si="5"/>
        <v>37</v>
      </c>
      <c r="B42" s="58" t="s">
        <v>238</v>
      </c>
      <c r="C42" s="59" t="s">
        <v>594</v>
      </c>
      <c r="D42" s="59"/>
      <c r="E42" s="1"/>
      <c r="F42" s="1"/>
      <c r="G42" s="1"/>
      <c r="H42" s="1"/>
      <c r="I42" s="1"/>
    </row>
    <row r="43" spans="1:9" ht="20.100000000000001" customHeight="1">
      <c r="A43" s="59">
        <f>+A42+1</f>
        <v>38</v>
      </c>
      <c r="B43" s="58" t="s">
        <v>79</v>
      </c>
      <c r="C43" s="59" t="s">
        <v>598</v>
      </c>
      <c r="D43" s="59"/>
      <c r="E43" s="1"/>
      <c r="F43" s="1"/>
      <c r="G43" s="1"/>
      <c r="H43" s="1"/>
      <c r="I43" s="1"/>
    </row>
    <row r="44" spans="1:9" ht="20.100000000000001" customHeight="1">
      <c r="A44" s="59">
        <f>+A43+1</f>
        <v>39</v>
      </c>
      <c r="B44" s="58" t="s">
        <v>48</v>
      </c>
      <c r="C44" s="59" t="s">
        <v>458</v>
      </c>
      <c r="D44" s="59"/>
      <c r="E44" s="1"/>
      <c r="F44" s="1"/>
      <c r="G44" s="1"/>
      <c r="H44" s="1"/>
      <c r="I44" s="1"/>
    </row>
    <row r="45" spans="1:9" ht="20.100000000000001" customHeight="1">
      <c r="A45" s="59">
        <f t="shared" ref="A45:A47" si="6">+A44+1</f>
        <v>40</v>
      </c>
      <c r="B45" s="58" t="s">
        <v>48</v>
      </c>
      <c r="C45" s="59" t="s">
        <v>459</v>
      </c>
      <c r="D45" s="59"/>
      <c r="E45" s="1"/>
      <c r="F45" s="1"/>
      <c r="G45" s="1"/>
      <c r="H45" s="1"/>
      <c r="I45" s="1"/>
    </row>
    <row r="46" spans="1:9" ht="20.100000000000001" customHeight="1">
      <c r="A46" s="59">
        <f t="shared" si="6"/>
        <v>41</v>
      </c>
      <c r="B46" s="58" t="s">
        <v>48</v>
      </c>
      <c r="C46" s="59" t="s">
        <v>607</v>
      </c>
      <c r="D46" s="59"/>
      <c r="E46" s="1"/>
      <c r="F46" s="1"/>
      <c r="G46" s="1"/>
      <c r="H46" s="1"/>
      <c r="I46" s="1"/>
    </row>
    <row r="47" spans="1:9" ht="20.100000000000001" customHeight="1">
      <c r="A47" s="59">
        <f t="shared" si="6"/>
        <v>42</v>
      </c>
      <c r="B47" s="58" t="s">
        <v>48</v>
      </c>
      <c r="C47" s="59" t="s">
        <v>609</v>
      </c>
      <c r="D47" s="59"/>
      <c r="E47" s="1"/>
      <c r="F47" s="1"/>
      <c r="G47" s="1"/>
      <c r="H47" s="1"/>
      <c r="I47" s="1"/>
    </row>
    <row r="48" spans="1:9" ht="20.100000000000001" customHeight="1">
      <c r="A48" s="59">
        <f>+A47+1</f>
        <v>43</v>
      </c>
      <c r="B48" s="58" t="s">
        <v>37</v>
      </c>
      <c r="C48" s="59" t="s">
        <v>614</v>
      </c>
      <c r="D48" s="59"/>
      <c r="E48" s="1"/>
      <c r="F48" s="1"/>
      <c r="G48" s="1"/>
      <c r="H48" s="1"/>
      <c r="I48" s="1"/>
    </row>
    <row r="49" spans="1:9" ht="20.100000000000001" customHeight="1">
      <c r="A49" s="59">
        <f>+A48+1</f>
        <v>44</v>
      </c>
      <c r="B49" s="58" t="s">
        <v>561</v>
      </c>
      <c r="C49" s="59" t="s">
        <v>618</v>
      </c>
      <c r="D49" s="59"/>
      <c r="E49" s="1"/>
      <c r="F49" s="1"/>
      <c r="G49" s="1"/>
      <c r="H49" s="1"/>
      <c r="I49" s="1"/>
    </row>
    <row r="50" spans="1:9" ht="20.100000000000001" customHeight="1">
      <c r="A50" s="59">
        <f>+A49+1</f>
        <v>45</v>
      </c>
      <c r="B50" s="58" t="s">
        <v>30</v>
      </c>
      <c r="C50" s="59" t="s">
        <v>621</v>
      </c>
      <c r="D50" s="59"/>
      <c r="E50" s="1"/>
      <c r="F50" s="1"/>
      <c r="G50" s="1"/>
      <c r="H50" s="1"/>
      <c r="I50" s="1"/>
    </row>
    <row r="51" spans="1:9" ht="20.100000000000001" customHeight="1">
      <c r="A51" s="59">
        <f>+A50+1</f>
        <v>46</v>
      </c>
      <c r="B51" s="58" t="s">
        <v>238</v>
      </c>
      <c r="C51" s="59" t="s">
        <v>625</v>
      </c>
      <c r="D51" s="59"/>
      <c r="E51" s="1"/>
      <c r="F51" s="1"/>
      <c r="G51" s="1"/>
      <c r="H51" s="1"/>
      <c r="I51" s="1"/>
    </row>
    <row r="52" spans="1:9" ht="20.100000000000001" customHeight="1">
      <c r="A52" s="59"/>
      <c r="B52" s="58"/>
      <c r="C52" s="59"/>
      <c r="D52" s="59"/>
      <c r="E52" s="1"/>
      <c r="F52" s="1"/>
      <c r="G52" s="1"/>
      <c r="H52" s="1"/>
      <c r="I52" s="1"/>
    </row>
    <row r="53" spans="1:9" ht="20.100000000000001" customHeight="1">
      <c r="A53" s="60"/>
      <c r="B53" s="6"/>
      <c r="C53" s="60"/>
      <c r="D53" s="60"/>
      <c r="E53" s="1"/>
      <c r="F53" s="1"/>
      <c r="G53" s="1"/>
      <c r="H53" s="1"/>
      <c r="I53" s="1"/>
    </row>
    <row r="54" spans="1:9" ht="20.100000000000001" customHeight="1" thickBot="1">
      <c r="A54" s="115" t="s">
        <v>28</v>
      </c>
      <c r="B54" s="116"/>
      <c r="C54" s="117"/>
      <c r="D54" s="61">
        <f>SUM(D6:D53)</f>
        <v>9</v>
      </c>
      <c r="E54" s="1"/>
      <c r="F54" s="1"/>
      <c r="G54" s="1"/>
      <c r="H54" s="1"/>
      <c r="I54" s="1"/>
    </row>
    <row r="55" spans="1:9" ht="20.100000000000001" customHeight="1" thickTop="1">
      <c r="A55" s="57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>
        <f>50-D54</f>
        <v>41</v>
      </c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57"/>
      <c r="D60" s="57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57"/>
      <c r="D61" s="57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57"/>
      <c r="D62" s="57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57"/>
      <c r="D63" s="57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57"/>
      <c r="D64" s="57"/>
      <c r="E64" s="1"/>
      <c r="F64" s="1"/>
      <c r="G64" s="1"/>
      <c r="H64" s="1"/>
      <c r="I64" s="1"/>
    </row>
    <row r="65" spans="1:9" ht="20.100000000000001" customHeight="1">
      <c r="A65" s="1"/>
      <c r="B65" s="1" t="s">
        <v>29</v>
      </c>
      <c r="C65" s="57"/>
      <c r="D65" s="57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57"/>
      <c r="D66" s="57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57"/>
      <c r="D67" s="57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57"/>
      <c r="D68" s="57">
        <v>0</v>
      </c>
      <c r="E68" s="1"/>
      <c r="F68" s="1"/>
      <c r="G68" s="1"/>
      <c r="H68" s="1"/>
      <c r="I68" s="1"/>
    </row>
    <row r="69" spans="1:9" ht="20.100000000000001" customHeight="1">
      <c r="A69" s="1"/>
      <c r="B69" s="1"/>
      <c r="C69" s="57"/>
      <c r="D69" s="57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57"/>
      <c r="D70" s="57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57"/>
      <c r="D71" s="57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57"/>
      <c r="D72" s="57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57"/>
      <c r="D73" s="57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20.100000000000001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20.100000000000001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20.100000000000001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20.100000000000001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20.100000000000001" customHeight="1">
      <c r="A247" s="1"/>
      <c r="B247" s="1"/>
      <c r="C247" s="1"/>
      <c r="D247" s="1"/>
      <c r="E247" s="1"/>
      <c r="F247" s="1"/>
      <c r="G247" s="1"/>
      <c r="H247" s="1"/>
      <c r="I247" s="1"/>
    </row>
    <row r="248" spans="1:9" ht="20.100000000000001" customHeight="1">
      <c r="A248" s="1"/>
      <c r="B248" s="1"/>
      <c r="C248" s="1"/>
      <c r="D248" s="1"/>
      <c r="E248" s="1"/>
      <c r="F248" s="1"/>
      <c r="G248" s="1"/>
      <c r="H248" s="1"/>
      <c r="I248" s="1"/>
    </row>
    <row r="249" spans="1:9" ht="20.100000000000001" customHeight="1">
      <c r="A249" s="1"/>
      <c r="B249" s="1"/>
      <c r="C249" s="1"/>
      <c r="D249" s="1"/>
      <c r="E249" s="1"/>
      <c r="F249" s="1"/>
      <c r="G249" s="1"/>
      <c r="H249" s="1"/>
      <c r="I249" s="1"/>
    </row>
    <row r="250" spans="1:9" ht="20.100000000000001" customHeight="1">
      <c r="A250" s="1"/>
      <c r="B250" s="1"/>
      <c r="C250" s="1"/>
      <c r="D250" s="1"/>
      <c r="E250" s="1"/>
      <c r="F250" s="1"/>
      <c r="G250" s="1"/>
      <c r="H250" s="1"/>
      <c r="I250" s="1"/>
    </row>
    <row r="251" spans="1:9" ht="20.100000000000001" customHeight="1">
      <c r="A251" s="1"/>
      <c r="B251" s="1"/>
      <c r="C251" s="1"/>
      <c r="D251" s="1"/>
      <c r="E251" s="1"/>
      <c r="F251" s="1"/>
      <c r="G251" s="1"/>
      <c r="H251" s="1"/>
      <c r="I251" s="1"/>
    </row>
    <row r="252" spans="1:9" ht="20.100000000000001" customHeight="1">
      <c r="A252" s="1"/>
      <c r="B252" s="1"/>
      <c r="C252" s="1"/>
      <c r="D252" s="1"/>
      <c r="E252" s="1"/>
      <c r="F252" s="1"/>
      <c r="G252" s="1"/>
      <c r="H252" s="1"/>
      <c r="I252" s="1"/>
    </row>
    <row r="253" spans="1:9" ht="20.100000000000001" customHeight="1">
      <c r="A253" s="1"/>
      <c r="B253" s="1"/>
      <c r="C253" s="1"/>
      <c r="D253" s="1"/>
      <c r="E253" s="1"/>
      <c r="F253" s="1"/>
      <c r="G253" s="1"/>
      <c r="H253" s="1"/>
      <c r="I253" s="1"/>
    </row>
    <row r="254" spans="1:9" ht="20.100000000000001" customHeight="1">
      <c r="A254" s="1"/>
      <c r="B254" s="1"/>
      <c r="C254" s="1"/>
      <c r="D254" s="1"/>
      <c r="E254" s="1"/>
      <c r="F254" s="1"/>
      <c r="G254" s="1"/>
      <c r="H254" s="1"/>
      <c r="I254" s="1"/>
    </row>
    <row r="255" spans="1:9" ht="20.100000000000001" customHeight="1">
      <c r="A255" s="1"/>
      <c r="B255" s="1"/>
      <c r="C255" s="1"/>
      <c r="D255" s="1"/>
      <c r="E255" s="1"/>
      <c r="F255" s="1"/>
      <c r="G255" s="1"/>
      <c r="H255" s="1"/>
      <c r="I255" s="1"/>
    </row>
    <row r="256" spans="1:9" ht="20.100000000000001" customHeight="1">
      <c r="A256" s="1"/>
      <c r="B256" s="1"/>
      <c r="C256" s="1"/>
      <c r="D256" s="1"/>
      <c r="E256" s="1"/>
      <c r="F256" s="1"/>
      <c r="G256" s="1"/>
      <c r="H256" s="1"/>
      <c r="I256" s="1"/>
    </row>
  </sheetData>
  <mergeCells count="1">
    <mergeCell ref="A54:C54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2017-05-31T08:07:34Z</cp:lastPrinted>
  <dcterms:created xsi:type="dcterms:W3CDTF">2011-08-09T03:18:05Z</dcterms:created>
  <dcterms:modified xsi:type="dcterms:W3CDTF">2017-05-31T08:13:16Z</dcterms:modified>
</cp:coreProperties>
</file>