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35" yWindow="240" windowWidth="17505" windowHeight="7530" activeTab="1"/>
  </bookViews>
  <sheets>
    <sheet name="MASTER SKILL LIST" sheetId="3" r:id="rId1"/>
    <sheet name="Racial Modifiers Analysis" sheetId="8" r:id="rId2"/>
    <sheet name="Races At-A-Glance" sheetId="18" r:id="rId3"/>
    <sheet name="DRAFT NEW Star Fleet" sheetId="16" r:id="rId4"/>
    <sheet name="DRAFT NEW Trader Captains" sheetId="17" r:id="rId5"/>
    <sheet name="DRAFT Star Fleet Enlisted 2.1" sheetId="11" r:id="rId6"/>
    <sheet name="Star Fleet 1st Edition" sheetId="13" r:id="rId7"/>
    <sheet name="Star Fleet 2nd Edition" sheetId="7" r:id="rId8"/>
    <sheet name="Star Fleet - TNG 2.1" sheetId="14" r:id="rId9"/>
    <sheet name="Trader Captains 1st Edition" sheetId="15" r:id="rId10"/>
    <sheet name="Trader Captains 2.1" sheetId="6" r:id="rId11"/>
    <sheet name="Romulan 2.1" sheetId="9" r:id="rId12"/>
    <sheet name="Klingon 2.1" sheetId="10" r:id="rId13"/>
  </sheets>
  <calcPr calcId="145621"/>
</workbook>
</file>

<file path=xl/calcChain.xml><?xml version="1.0" encoding="utf-8"?>
<calcChain xmlns="http://schemas.openxmlformats.org/spreadsheetml/2006/main">
  <c r="I5" i="8" l="1"/>
  <c r="L5" i="8"/>
  <c r="Q32" i="18"/>
  <c r="P32" i="18"/>
  <c r="O32" i="18"/>
  <c r="N32" i="18"/>
  <c r="M32" i="18"/>
  <c r="L32" i="18"/>
  <c r="K32" i="18"/>
  <c r="Q30" i="18"/>
  <c r="P30" i="18"/>
  <c r="O30" i="18"/>
  <c r="N30" i="18"/>
  <c r="M30" i="18"/>
  <c r="L30" i="18"/>
  <c r="K30" i="18"/>
  <c r="Q29" i="18"/>
  <c r="P29" i="18"/>
  <c r="O29" i="18"/>
  <c r="N29" i="18"/>
  <c r="M29" i="18"/>
  <c r="L29" i="18"/>
  <c r="K29" i="18"/>
  <c r="Q28" i="18"/>
  <c r="P28" i="18"/>
  <c r="O28" i="18"/>
  <c r="N28" i="18"/>
  <c r="M28" i="18"/>
  <c r="L28" i="18"/>
  <c r="K28" i="18"/>
  <c r="Q26" i="18"/>
  <c r="P26" i="18"/>
  <c r="O26" i="18"/>
  <c r="N26" i="18"/>
  <c r="M26" i="18"/>
  <c r="L26" i="18"/>
  <c r="K26" i="18"/>
  <c r="Q25" i="18"/>
  <c r="P25" i="18"/>
  <c r="O25" i="18"/>
  <c r="N25" i="18"/>
  <c r="M25" i="18"/>
  <c r="L25" i="18"/>
  <c r="K25" i="18"/>
  <c r="Q24" i="18"/>
  <c r="P24" i="18"/>
  <c r="O24" i="18"/>
  <c r="N24" i="18"/>
  <c r="M24" i="18"/>
  <c r="L24" i="18"/>
  <c r="K24" i="18"/>
  <c r="Q22" i="18"/>
  <c r="P22" i="18"/>
  <c r="O22" i="18"/>
  <c r="N22" i="18"/>
  <c r="M22" i="18"/>
  <c r="L22" i="18"/>
  <c r="K22" i="18"/>
  <c r="Q20" i="18"/>
  <c r="P20" i="18"/>
  <c r="O20" i="18"/>
  <c r="N20" i="18"/>
  <c r="M20" i="18"/>
  <c r="L20" i="18"/>
  <c r="K20" i="18"/>
  <c r="Q19" i="18"/>
  <c r="P19" i="18"/>
  <c r="O19" i="18"/>
  <c r="N19" i="18"/>
  <c r="M19" i="18"/>
  <c r="L19" i="18"/>
  <c r="K19" i="18"/>
  <c r="Q18" i="18"/>
  <c r="P18" i="18"/>
  <c r="O18" i="18"/>
  <c r="N18" i="18"/>
  <c r="M18" i="18"/>
  <c r="L18" i="18"/>
  <c r="K18" i="18"/>
  <c r="Q17" i="18"/>
  <c r="P17" i="18"/>
  <c r="O17" i="18"/>
  <c r="N17" i="18"/>
  <c r="M17" i="18"/>
  <c r="L17" i="18"/>
  <c r="K17" i="18"/>
  <c r="Q16" i="18"/>
  <c r="P16" i="18"/>
  <c r="O16" i="18"/>
  <c r="N16" i="18"/>
  <c r="M16" i="18"/>
  <c r="L16" i="18"/>
  <c r="K16" i="18"/>
  <c r="Q15" i="18"/>
  <c r="P15" i="18"/>
  <c r="O15" i="18"/>
  <c r="N15" i="18"/>
  <c r="M15" i="18"/>
  <c r="L15" i="18"/>
  <c r="K15" i="18"/>
  <c r="Q14" i="18"/>
  <c r="P14" i="18"/>
  <c r="O14" i="18"/>
  <c r="N14" i="18"/>
  <c r="M14" i="18"/>
  <c r="L14" i="18"/>
  <c r="K14" i="18"/>
  <c r="Q13" i="18"/>
  <c r="P13" i="18"/>
  <c r="O13" i="18"/>
  <c r="N13" i="18"/>
  <c r="M13" i="18"/>
  <c r="L13" i="18"/>
  <c r="K13" i="18"/>
  <c r="Q12" i="18"/>
  <c r="P12" i="18"/>
  <c r="O12" i="18"/>
  <c r="N12" i="18"/>
  <c r="M12" i="18"/>
  <c r="L12" i="18"/>
  <c r="K12" i="18"/>
  <c r="Q11" i="18"/>
  <c r="P11" i="18"/>
  <c r="O11" i="18"/>
  <c r="N11" i="18"/>
  <c r="M11" i="18"/>
  <c r="L11" i="18"/>
  <c r="K11" i="18"/>
  <c r="Q10" i="18"/>
  <c r="P10" i="18"/>
  <c r="O10" i="18"/>
  <c r="N10" i="18"/>
  <c r="M10" i="18"/>
  <c r="L10" i="18"/>
  <c r="K10" i="18"/>
  <c r="Q9" i="18"/>
  <c r="P9" i="18"/>
  <c r="O9" i="18"/>
  <c r="N9" i="18"/>
  <c r="M9" i="18"/>
  <c r="L9" i="18"/>
  <c r="K9" i="18"/>
  <c r="Q8" i="18"/>
  <c r="P8" i="18"/>
  <c r="O8" i="18"/>
  <c r="N8" i="18"/>
  <c r="M8" i="18"/>
  <c r="L8" i="18"/>
  <c r="K8" i="18"/>
  <c r="Q7" i="18"/>
  <c r="P7" i="18"/>
  <c r="O7" i="18"/>
  <c r="N7" i="18"/>
  <c r="M7" i="18"/>
  <c r="L7" i="18"/>
  <c r="K7" i="18"/>
  <c r="Q6" i="18"/>
  <c r="P6" i="18"/>
  <c r="O6" i="18"/>
  <c r="N6" i="18"/>
  <c r="M6" i="18"/>
  <c r="L6" i="18"/>
  <c r="K6" i="18"/>
  <c r="Q5" i="18"/>
  <c r="P5" i="18"/>
  <c r="O5" i="18"/>
  <c r="N5" i="18"/>
  <c r="M5" i="18"/>
  <c r="L5" i="18"/>
  <c r="K5" i="18"/>
  <c r="Q4" i="18"/>
  <c r="P4" i="18"/>
  <c r="O4" i="18"/>
  <c r="N4" i="18"/>
  <c r="M4" i="18"/>
  <c r="L4" i="18"/>
  <c r="K4" i="18"/>
  <c r="Q3" i="18"/>
  <c r="P3" i="18"/>
  <c r="O3" i="18"/>
  <c r="N3" i="18"/>
  <c r="M3" i="18"/>
  <c r="L3" i="18"/>
  <c r="K3" i="18"/>
  <c r="Q2" i="18"/>
  <c r="P2" i="18"/>
  <c r="O2" i="18"/>
  <c r="N2" i="18"/>
  <c r="M2" i="18"/>
  <c r="L2" i="18"/>
  <c r="K2" i="18"/>
  <c r="I16" i="8"/>
  <c r="L16" i="8"/>
  <c r="F75" i="17"/>
  <c r="F145" i="16" l="1"/>
  <c r="F116" i="16"/>
  <c r="I116" i="16" s="1"/>
  <c r="F94" i="16"/>
  <c r="F83" i="16"/>
  <c r="N43" i="17"/>
  <c r="F138" i="11"/>
  <c r="N27" i="17"/>
  <c r="N8" i="17"/>
  <c r="F111" i="17"/>
  <c r="W48" i="16"/>
  <c r="N48" i="16"/>
  <c r="N8" i="16"/>
  <c r="F169" i="16"/>
  <c r="K169" i="16" s="1"/>
  <c r="F183" i="16"/>
  <c r="K183" i="16" s="1"/>
  <c r="H144" i="16"/>
  <c r="F105" i="16"/>
  <c r="F64" i="16"/>
  <c r="F28" i="16"/>
  <c r="F75" i="15"/>
  <c r="F140" i="15"/>
  <c r="F88" i="15"/>
  <c r="F103" i="15"/>
  <c r="F115" i="15"/>
  <c r="H94" i="16" l="1"/>
  <c r="K94" i="16" s="1"/>
  <c r="H105" i="16"/>
  <c r="K105" i="16" s="1"/>
  <c r="K116" i="16"/>
  <c r="H88" i="16"/>
  <c r="K88" i="16" s="1"/>
  <c r="F174" i="14" l="1"/>
  <c r="H204" i="14"/>
  <c r="F159" i="14"/>
  <c r="F148" i="14"/>
  <c r="H148" i="14" s="1"/>
  <c r="F136" i="14"/>
  <c r="H136" i="14" s="1"/>
  <c r="AA137" i="14"/>
  <c r="F326" i="14"/>
  <c r="AA217" i="14"/>
  <c r="T235" i="14"/>
  <c r="T222" i="14"/>
  <c r="T205" i="14"/>
  <c r="T169" i="14"/>
  <c r="T119" i="14"/>
  <c r="F307" i="14"/>
  <c r="M235" i="14"/>
  <c r="F235" i="14"/>
  <c r="F222" i="14"/>
  <c r="F205" i="14"/>
  <c r="F118" i="14"/>
  <c r="F51" i="14"/>
  <c r="F59" i="13"/>
  <c r="F87" i="13"/>
  <c r="F103" i="13"/>
  <c r="F143" i="13"/>
  <c r="F157" i="13"/>
  <c r="F129" i="13"/>
  <c r="F117" i="13"/>
  <c r="F76" i="13"/>
  <c r="F80" i="11" l="1"/>
  <c r="F187" i="11"/>
  <c r="F163" i="11"/>
  <c r="F206" i="10"/>
  <c r="F190" i="10"/>
  <c r="F167" i="10"/>
  <c r="F154" i="10"/>
  <c r="F145" i="10"/>
  <c r="F134" i="10"/>
  <c r="F88" i="10"/>
  <c r="F103" i="10"/>
  <c r="F125" i="10"/>
  <c r="F41" i="10"/>
  <c r="G270" i="9" l="1"/>
  <c r="G261" i="9"/>
  <c r="G255" i="9"/>
  <c r="G239" i="9"/>
  <c r="G153" i="9"/>
  <c r="G145" i="9"/>
  <c r="G136" i="9"/>
  <c r="G129" i="9"/>
  <c r="G120" i="9"/>
  <c r="G113" i="9"/>
  <c r="G106" i="9"/>
  <c r="G97" i="9"/>
  <c r="G90" i="9"/>
  <c r="G83" i="9"/>
  <c r="G74" i="9"/>
  <c r="G66" i="9"/>
  <c r="G57" i="9"/>
  <c r="G49" i="9"/>
  <c r="G41" i="9"/>
  <c r="G19" i="9"/>
  <c r="G6" i="9"/>
  <c r="M225" i="7" l="1"/>
  <c r="F225" i="7"/>
  <c r="L87" i="8"/>
  <c r="E87" i="8"/>
  <c r="N86" i="8"/>
  <c r="F86" i="8"/>
  <c r="N85" i="8"/>
  <c r="F85" i="8"/>
  <c r="D85" i="8"/>
  <c r="M84" i="8"/>
  <c r="N84" i="8" s="1"/>
  <c r="L84" i="8"/>
  <c r="E84" i="8"/>
  <c r="D84" i="8"/>
  <c r="F84" i="8" s="1"/>
  <c r="N83" i="8"/>
  <c r="M83" i="8"/>
  <c r="L83" i="8"/>
  <c r="F83" i="8"/>
  <c r="N82" i="8"/>
  <c r="M82" i="8"/>
  <c r="L82" i="8"/>
  <c r="F82" i="8"/>
  <c r="E82" i="8"/>
  <c r="D82" i="8"/>
  <c r="M81" i="8"/>
  <c r="M87" i="8" s="1"/>
  <c r="L81" i="8"/>
  <c r="E81" i="8"/>
  <c r="D81" i="8"/>
  <c r="D87" i="8" s="1"/>
  <c r="N80" i="8"/>
  <c r="M80" i="8"/>
  <c r="L80" i="8"/>
  <c r="F80" i="8"/>
  <c r="E80" i="8"/>
  <c r="D80" i="8"/>
  <c r="N77" i="8"/>
  <c r="E77" i="8"/>
  <c r="D77" i="8"/>
  <c r="F77" i="8" s="1"/>
  <c r="N76" i="8"/>
  <c r="E76" i="8"/>
  <c r="D76" i="8"/>
  <c r="F76" i="8" s="1"/>
  <c r="N75" i="8"/>
  <c r="M75" i="8"/>
  <c r="L75" i="8"/>
  <c r="F75" i="8"/>
  <c r="E75" i="8"/>
  <c r="D75" i="8"/>
  <c r="M74" i="8"/>
  <c r="N74" i="8" s="1"/>
  <c r="L74" i="8"/>
  <c r="E74" i="8"/>
  <c r="D74" i="8"/>
  <c r="F74" i="8" s="1"/>
  <c r="N73" i="8"/>
  <c r="M73" i="8"/>
  <c r="L73" i="8"/>
  <c r="F73" i="8"/>
  <c r="E73" i="8"/>
  <c r="D73" i="8"/>
  <c r="M72" i="8"/>
  <c r="N72" i="8" s="1"/>
  <c r="L72" i="8"/>
  <c r="E72" i="8"/>
  <c r="D72" i="8"/>
  <c r="D78" i="8" s="1"/>
  <c r="N71" i="8"/>
  <c r="N78" i="8" s="1"/>
  <c r="M71" i="8"/>
  <c r="M78" i="8" s="1"/>
  <c r="L71" i="8"/>
  <c r="L78" i="8" s="1"/>
  <c r="F71" i="8"/>
  <c r="E71" i="8"/>
  <c r="E78" i="8" s="1"/>
  <c r="D71" i="8"/>
  <c r="F68" i="8"/>
  <c r="D68" i="8"/>
  <c r="E67" i="8"/>
  <c r="D67" i="8"/>
  <c r="F67" i="8" s="1"/>
  <c r="F66" i="8"/>
  <c r="E66" i="8"/>
  <c r="D66" i="8"/>
  <c r="F65" i="8"/>
  <c r="E65" i="8"/>
  <c r="D65" i="8"/>
  <c r="E64" i="8"/>
  <c r="D64" i="8"/>
  <c r="F64" i="8" s="1"/>
  <c r="E63" i="8"/>
  <c r="D63" i="8"/>
  <c r="F63" i="8" s="1"/>
  <c r="F62" i="8"/>
  <c r="E62" i="8"/>
  <c r="E69" i="8" s="1"/>
  <c r="D62" i="8"/>
  <c r="D69" i="8" s="1"/>
  <c r="O58" i="8"/>
  <c r="M58" i="8"/>
  <c r="I58" i="8"/>
  <c r="L58" i="8" s="1"/>
  <c r="O56" i="8"/>
  <c r="M56" i="8"/>
  <c r="I56" i="8"/>
  <c r="L56" i="8" s="1"/>
  <c r="O55" i="8"/>
  <c r="M55" i="8"/>
  <c r="I55" i="8"/>
  <c r="L55" i="8" s="1"/>
  <c r="O54" i="8"/>
  <c r="M54" i="8"/>
  <c r="I54" i="8"/>
  <c r="L54" i="8" s="1"/>
  <c r="O53" i="8"/>
  <c r="M53" i="8"/>
  <c r="I53" i="8"/>
  <c r="L53" i="8" s="1"/>
  <c r="O52" i="8"/>
  <c r="M52" i="8"/>
  <c r="I52" i="8"/>
  <c r="L52" i="8" s="1"/>
  <c r="O51" i="8"/>
  <c r="M51" i="8"/>
  <c r="I51" i="8"/>
  <c r="L51" i="8" s="1"/>
  <c r="O50" i="8"/>
  <c r="M50" i="8"/>
  <c r="I50" i="8"/>
  <c r="L50" i="8" s="1"/>
  <c r="O49" i="8"/>
  <c r="M49" i="8"/>
  <c r="I49" i="8"/>
  <c r="L49" i="8" s="1"/>
  <c r="O48" i="8"/>
  <c r="M48" i="8"/>
  <c r="I48" i="8"/>
  <c r="L48" i="8" s="1"/>
  <c r="O46" i="8"/>
  <c r="M46" i="8"/>
  <c r="I46" i="8"/>
  <c r="L46" i="8" s="1"/>
  <c r="O45" i="8"/>
  <c r="M45" i="8"/>
  <c r="I45" i="8"/>
  <c r="L45" i="8" s="1"/>
  <c r="O44" i="8"/>
  <c r="M44" i="8"/>
  <c r="I44" i="8"/>
  <c r="L44" i="8" s="1"/>
  <c r="O43" i="8"/>
  <c r="M43" i="8"/>
  <c r="I43" i="8"/>
  <c r="L43" i="8" s="1"/>
  <c r="O42" i="8"/>
  <c r="M42" i="8"/>
  <c r="I42" i="8"/>
  <c r="L42" i="8" s="1"/>
  <c r="O41" i="8"/>
  <c r="M41" i="8"/>
  <c r="I41" i="8"/>
  <c r="L41" i="8" s="1"/>
  <c r="O40" i="8"/>
  <c r="M40" i="8"/>
  <c r="I40" i="8"/>
  <c r="L40" i="8" s="1"/>
  <c r="O39" i="8"/>
  <c r="M39" i="8"/>
  <c r="I39" i="8"/>
  <c r="L39" i="8" s="1"/>
  <c r="O38" i="8"/>
  <c r="M38" i="8"/>
  <c r="I38" i="8"/>
  <c r="L38" i="8" s="1"/>
  <c r="O37" i="8"/>
  <c r="M37" i="8"/>
  <c r="I37" i="8"/>
  <c r="L37" i="8" s="1"/>
  <c r="O33" i="8"/>
  <c r="M33" i="8"/>
  <c r="I33" i="8"/>
  <c r="L33" i="8" s="1"/>
  <c r="O31" i="8"/>
  <c r="M31" i="8"/>
  <c r="I31" i="8"/>
  <c r="L31" i="8" s="1"/>
  <c r="O30" i="8"/>
  <c r="M30" i="8"/>
  <c r="I30" i="8"/>
  <c r="L30" i="8" s="1"/>
  <c r="O29" i="8"/>
  <c r="M29" i="8"/>
  <c r="I29" i="8"/>
  <c r="L29" i="8" s="1"/>
  <c r="O27" i="8"/>
  <c r="M27" i="8"/>
  <c r="I27" i="8"/>
  <c r="L27" i="8" s="1"/>
  <c r="O26" i="8"/>
  <c r="M26" i="8"/>
  <c r="I26" i="8"/>
  <c r="L26" i="8" s="1"/>
  <c r="O25" i="8"/>
  <c r="M25" i="8"/>
  <c r="I25" i="8"/>
  <c r="L25" i="8" s="1"/>
  <c r="O21" i="8"/>
  <c r="M21" i="8"/>
  <c r="I21" i="8"/>
  <c r="L21" i="8" s="1"/>
  <c r="O20" i="8"/>
  <c r="M20" i="8"/>
  <c r="I20" i="8"/>
  <c r="L20" i="8" s="1"/>
  <c r="O19" i="8"/>
  <c r="M19" i="8"/>
  <c r="I19" i="8"/>
  <c r="L19" i="8" s="1"/>
  <c r="O18" i="8"/>
  <c r="M18" i="8"/>
  <c r="I18" i="8"/>
  <c r="L18" i="8" s="1"/>
  <c r="O17" i="8"/>
  <c r="M17" i="8"/>
  <c r="I17" i="8"/>
  <c r="L17" i="8" s="1"/>
  <c r="O16" i="8"/>
  <c r="M16" i="8"/>
  <c r="O15" i="8"/>
  <c r="M15" i="8"/>
  <c r="I15" i="8"/>
  <c r="L15" i="8" s="1"/>
  <c r="O14" i="8"/>
  <c r="M14" i="8"/>
  <c r="I14" i="8"/>
  <c r="L14" i="8" s="1"/>
  <c r="O13" i="8"/>
  <c r="M13" i="8"/>
  <c r="I13" i="8"/>
  <c r="L13" i="8" s="1"/>
  <c r="O12" i="8"/>
  <c r="M12" i="8"/>
  <c r="I12" i="8"/>
  <c r="L12" i="8" s="1"/>
  <c r="O11" i="8"/>
  <c r="M11" i="8"/>
  <c r="I11" i="8"/>
  <c r="L11" i="8" s="1"/>
  <c r="O10" i="8"/>
  <c r="M10" i="8"/>
  <c r="I10" i="8"/>
  <c r="L10" i="8" s="1"/>
  <c r="O9" i="8"/>
  <c r="M9" i="8"/>
  <c r="I9" i="8"/>
  <c r="L9" i="8" s="1"/>
  <c r="O8" i="8"/>
  <c r="M8" i="8"/>
  <c r="I8" i="8"/>
  <c r="L8" i="8" s="1"/>
  <c r="O7" i="8"/>
  <c r="M7" i="8"/>
  <c r="I7" i="8"/>
  <c r="L7" i="8" s="1"/>
  <c r="O6" i="8"/>
  <c r="M6" i="8"/>
  <c r="I6" i="8"/>
  <c r="L6" i="8" s="1"/>
  <c r="O5" i="8"/>
  <c r="M5" i="8"/>
  <c r="O4" i="8"/>
  <c r="M4" i="8"/>
  <c r="I4" i="8"/>
  <c r="L4" i="8" s="1"/>
  <c r="O3" i="8"/>
  <c r="M3" i="8"/>
  <c r="I3" i="8"/>
  <c r="L3" i="8" s="1"/>
  <c r="O78" i="8" l="1"/>
  <c r="P78" i="8"/>
  <c r="F69" i="8"/>
  <c r="N87" i="8"/>
  <c r="F87" i="8"/>
  <c r="N81" i="8"/>
  <c r="F72" i="8"/>
  <c r="F78" i="8" s="1"/>
  <c r="F81" i="8"/>
  <c r="F212" i="7"/>
  <c r="F316" i="7"/>
  <c r="F195" i="7"/>
  <c r="F145" i="7"/>
  <c r="F155" i="7"/>
  <c r="F135" i="7"/>
  <c r="F51" i="7"/>
  <c r="F297" i="7"/>
  <c r="H194" i="7"/>
  <c r="F166" i="7" s="1"/>
  <c r="I166" i="7" s="1"/>
  <c r="F117" i="7"/>
  <c r="G86" i="6"/>
  <c r="G236" i="6"/>
  <c r="G528" i="6"/>
  <c r="G353" i="6"/>
  <c r="G338" i="6"/>
  <c r="G322" i="6"/>
  <c r="G309" i="6"/>
  <c r="G246" i="6"/>
  <c r="G290" i="6"/>
  <c r="G220" i="6"/>
  <c r="G202" i="6"/>
  <c r="G185" i="6"/>
  <c r="G170" i="6"/>
  <c r="G151" i="6"/>
  <c r="H78" i="8" l="1"/>
  <c r="G78" i="8"/>
  <c r="P87" i="8"/>
  <c r="O87" i="8"/>
  <c r="G69" i="8"/>
  <c r="H69" i="8"/>
  <c r="H87" i="8"/>
  <c r="G87" i="8"/>
  <c r="H135" i="7"/>
  <c r="H155" i="7"/>
  <c r="H145" i="7"/>
</calcChain>
</file>

<file path=xl/comments1.xml><?xml version="1.0" encoding="utf-8"?>
<comments xmlns="http://schemas.openxmlformats.org/spreadsheetml/2006/main">
  <authors>
    <author>Lee A. Wood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DEX:+25/-10
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Book: 1d10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Corrected to 3d10 from printed 2d10 in ST:IV book.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Book: 40+2d10
</t>
        </r>
      </text>
    </comment>
    <comment ref="P7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Corrected to 3d10 from printed 2d10 in ST:IV book.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No official stats.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Females: +10
Males: Semi-Intelligent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Must be misprint by FASA.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60+3d10
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No official stats.
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No official stats.</t>
        </r>
      </text>
    </comment>
    <comment ref="G19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ST:IV: 3d10 (-70)
</t>
        </r>
      </text>
    </comment>
    <comment ref="G20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Book: 20+3d10</t>
        </r>
      </text>
    </comment>
    <comment ref="F43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WIS: -2 in d20</t>
        </r>
      </text>
    </comment>
    <comment ref="F45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WIS: +2 in d20</t>
        </r>
      </text>
    </comment>
    <comment ref="F52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WIS: -2 in d20</t>
        </r>
      </text>
    </comment>
    <comment ref="F55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WIS: -2 in d20</t>
        </r>
      </text>
    </comment>
    <comment ref="F58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WIS: -2 in d20</t>
        </r>
      </text>
    </comment>
  </commentList>
</comments>
</file>

<file path=xl/comments2.xml><?xml version="1.0" encoding="utf-8"?>
<comments xmlns="http://schemas.openxmlformats.org/spreadsheetml/2006/main">
  <authors>
    <author>Lee A. Wood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DEX:+25/-10
</t>
        </r>
      </text>
    </comment>
    <comment ref="H5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Book: 1d10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Corrected to 3d10 from printed 2d10 in ST:IV book.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Book: 40+2d10
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Corrected to 3d10 from printed 2d10 in ST:IV book.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Females: +10
Males: Semi-Intelligent</t>
        </r>
      </text>
    </comment>
    <comment ref="J9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Female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STIV: 20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60+3d10
</t>
        </r>
      </text>
    </comment>
    <comment ref="G18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ST:IV: 3d10 (-70)
</t>
        </r>
      </text>
    </comment>
    <comment ref="G19" authorId="0">
      <text>
        <r>
          <rPr>
            <b/>
            <sz val="9"/>
            <color indexed="81"/>
            <rFont val="Tahoma"/>
            <family val="2"/>
          </rPr>
          <t>Lee A. Wood:</t>
        </r>
        <r>
          <rPr>
            <sz val="9"/>
            <color indexed="81"/>
            <rFont val="Tahoma"/>
            <family val="2"/>
          </rPr>
          <t xml:space="preserve">
Book: 20+3d10</t>
        </r>
      </text>
    </comment>
  </commentList>
</comments>
</file>

<file path=xl/sharedStrings.xml><?xml version="1.0" encoding="utf-8"?>
<sst xmlns="http://schemas.openxmlformats.org/spreadsheetml/2006/main" count="5369" uniqueCount="1471">
  <si>
    <t>PRE-ACADEMY SKILLS</t>
  </si>
  <si>
    <t>Number: INT/10, Round Down</t>
  </si>
  <si>
    <t>Rating: 1D10</t>
  </si>
  <si>
    <t>Choice: Half From Each Table</t>
  </si>
  <si>
    <t>PRE-ACADEMY SKILLS TABLE</t>
  </si>
  <si>
    <t>For Educational Background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</si>
  <si>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INT/10, Round Down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</si>
  <si>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1D10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</si>
  <si>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Half From Each Table</t>
    </r>
  </si>
  <si>
    <t>Computer Operation</t>
  </si>
  <si>
    <t>*Language</t>
  </si>
  <si>
    <t>*Life Sciences</t>
  </si>
  <si>
    <t>General Medicine (First Aid only)</t>
  </si>
  <si>
    <t>*Physical Sciences</t>
  </si>
  <si>
    <t>*Planetary Sciences</t>
  </si>
  <si>
    <t>*Social Sciences</t>
  </si>
  <si>
    <t>*Trivia</t>
  </si>
  <si>
    <t>*Space Sciences</t>
  </si>
  <si>
    <t>For Personal Development</t>
  </si>
  <si>
    <t>*Artistic Expression</t>
  </si>
  <si>
    <t>Carousing</t>
  </si>
  <si>
    <t>C</t>
  </si>
  <si>
    <t>*Gaming</t>
  </si>
  <si>
    <t>Leadership</t>
  </si>
  <si>
    <t>Negotiation/Diplomacy</t>
  </si>
  <si>
    <t>*Personal Combat, Armed</t>
  </si>
  <si>
    <t>Personal Combat, Unarmed</t>
  </si>
  <si>
    <t>*Planetary Survival</t>
  </si>
  <si>
    <t>*Sports</t>
  </si>
  <si>
    <t>Streetwise</t>
  </si>
  <si>
    <t>*Vehicle Operation</t>
  </si>
  <si>
    <t>Mechanical Engineering</t>
  </si>
  <si>
    <t>ACADEMY SKILLS</t>
  </si>
  <si>
    <t>CURRICULUM SKILLS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</si>
  <si>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As Below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</si>
  <si>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As Below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</si>
  <si>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As Below</t>
    </r>
  </si>
  <si>
    <t>For Core Curriculum</t>
  </si>
  <si>
    <t>*Life Science</t>
  </si>
  <si>
    <t>One at 10</t>
  </si>
  <si>
    <t>*Physical Science</t>
  </si>
  <si>
    <t>*Planetary Science</t>
  </si>
  <si>
    <t>Social Sciences</t>
  </si>
  <si>
    <t>Federation Culture/History</t>
  </si>
  <si>
    <t>Social Sciences,</t>
  </si>
  <si>
    <t>Federation Law</t>
  </si>
  <si>
    <t>For Space Science Curriculum</t>
  </si>
  <si>
    <t>*Space Sciences,</t>
  </si>
  <si>
    <t>Astronomy</t>
  </si>
  <si>
    <t>Other Space Sciences</t>
  </si>
  <si>
    <t>Two at 10</t>
  </si>
  <si>
    <t>Damage Control Procedures</t>
  </si>
  <si>
    <t>Zero-G Operations</t>
  </si>
  <si>
    <t>For Officer Training Curriculum</t>
  </si>
  <si>
    <t>Instruction</t>
  </si>
  <si>
    <t>Marksmanship, Modern</t>
  </si>
  <si>
    <t>General Medicine (First Aid)</t>
  </si>
  <si>
    <t>BRANCH SCHOOL SKILLS</t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</si>
  <si>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All From One School</t>
    </r>
  </si>
  <si>
    <t>OUTSIDE ELECTIVES</t>
  </si>
  <si>
    <t>ACADEMY ELECTIVE SKILLS TABLE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</si>
  <si>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5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</si>
  <si>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10</t>
    </r>
  </si>
  <si>
    <t>Small Vessel Piloting</t>
  </si>
  <si>
    <t>ADVANCED STUDY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</si>
  <si>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INT/10, Round Down, +5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</si>
  <si>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Only Skills Already Known</t>
    </r>
  </si>
  <si>
    <t>BRIDGE COMMAND SPECIALIST BRANCH SCHOOL</t>
  </si>
  <si>
    <t>CURRICULUM TABLE</t>
  </si>
  <si>
    <t>Starship Combat Strategy/Tactics</t>
  </si>
  <si>
    <t>Astrogation</t>
  </si>
  <si>
    <t>Others</t>
  </si>
  <si>
    <t>For General Curriculum</t>
  </si>
  <si>
    <t>For Communications/Damage Control Specialty</t>
  </si>
  <si>
    <t>30 total, used</t>
  </si>
  <si>
    <t>in anyway</t>
  </si>
  <si>
    <t>Racial Culture/History</t>
  </si>
  <si>
    <t>For Helm Specialty</t>
  </si>
  <si>
    <t>Small Vessel Engineering</t>
  </si>
  <si>
    <t>For Navigation Specialty</t>
  </si>
  <si>
    <t>Astrophysics</t>
  </si>
  <si>
    <t>Cryptology</t>
  </si>
  <si>
    <t>ENGINEERING BRANCH SCHOOL CURRICULUM TABLE</t>
  </si>
  <si>
    <t>Astronautics</t>
  </si>
  <si>
    <t>Drafting</t>
  </si>
  <si>
    <t>Gravitics</t>
  </si>
  <si>
    <t>Metallurgy</t>
  </si>
  <si>
    <t>Mathematics</t>
  </si>
  <si>
    <t>Computer Science</t>
  </si>
  <si>
    <t>Specialities (from above skills)</t>
  </si>
  <si>
    <t>three at 30 extra;</t>
  </si>
  <si>
    <t>one at 10 extra;</t>
  </si>
  <si>
    <t>MEDICAL BRANCH SCHOOL CURRICULUM TABLE</t>
  </si>
  <si>
    <t>three at 10</t>
  </si>
  <si>
    <t>General Medicine</t>
  </si>
  <si>
    <t>Specialty Race</t>
  </si>
  <si>
    <t>Other Races</t>
  </si>
  <si>
    <t>total of 40</t>
  </si>
  <si>
    <t>Psychology</t>
  </si>
  <si>
    <t>Other Specialties</t>
  </si>
  <si>
    <t>total of 50</t>
  </si>
  <si>
    <t>Pharmacology</t>
  </si>
  <si>
    <t>total of 20</t>
  </si>
  <si>
    <t>SCIENCE BRANCH SCHOOL CURRICULUM TABLE</t>
  </si>
  <si>
    <t>*Sciences (any except Medical or Social)</t>
  </si>
  <si>
    <t>Related majors</t>
  </si>
  <si>
    <t>two at 40</t>
  </si>
  <si>
    <t>Minors</t>
  </si>
  <si>
    <t>two at 30</t>
  </si>
  <si>
    <t>Other fields</t>
  </si>
  <si>
    <t>four at 10</t>
  </si>
  <si>
    <t>Any field</t>
  </si>
  <si>
    <t>SECURITY BRANCH SCHOOL CURRICULUM TABLE</t>
  </si>
  <si>
    <t>Clandestine Operations</t>
  </si>
  <si>
    <t>Forgery</t>
  </si>
  <si>
    <t>Interrogation</t>
  </si>
  <si>
    <t>Security Procedures</t>
  </si>
  <si>
    <t>Stealth</t>
  </si>
  <si>
    <t>Surveillance</t>
  </si>
  <si>
    <t>Intelligence Procedures</t>
  </si>
  <si>
    <t>Small Unit Tactics</t>
  </si>
  <si>
    <t>Medical Science,</t>
  </si>
  <si>
    <t>Social Science,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</si>
  <si>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2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</si>
  <si>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Open</t>
    </r>
  </si>
  <si>
    <t>ADVANCED TRAINING</t>
  </si>
  <si>
    <t>points</t>
  </si>
  <si>
    <t>Choose One Speciality:</t>
  </si>
  <si>
    <t>CADET CRUISE RESULTS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</si>
  <si>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3</t>
    </r>
  </si>
  <si>
    <t>DEPARTMENT HEAD SCHOOL SKILLS TABLE</t>
  </si>
  <si>
    <t>Administration</t>
  </si>
  <si>
    <t>RANK</t>
  </si>
  <si>
    <t>Automatic 1-Rank Promotion</t>
  </si>
  <si>
    <t>COMMAND SCHOOL SKILLS</t>
  </si>
  <si>
    <t>DEPARTMENT HEAD SCHOOL SKILLS</t>
  </si>
  <si>
    <t>CURRICULUM SCHOOL SKILLS TABLE</t>
  </si>
  <si>
    <t>NATIVE SKILLS</t>
  </si>
  <si>
    <t>NATIVE SKILLS TABLE</t>
  </si>
  <si>
    <t>Native Culture/History</t>
  </si>
  <si>
    <t>NATIVE AND PRE-ACADEMY SKILLS</t>
  </si>
  <si>
    <t>Galacta</t>
  </si>
  <si>
    <t>*Language, Native</t>
  </si>
  <si>
    <t>Native</t>
  </si>
  <si>
    <t>*Language,</t>
  </si>
  <si>
    <t>Other Language</t>
  </si>
  <si>
    <t>One at 15</t>
  </si>
  <si>
    <t>Die Roll: 1D10</t>
  </si>
  <si>
    <r>
      <rPr>
        <b/>
        <sz val="11"/>
        <color theme="1"/>
        <rFont val="Calibri"/>
        <family val="2"/>
        <scheme val="minor"/>
      </rPr>
      <t>Modifiers</t>
    </r>
    <r>
      <rPr>
        <sz val="11"/>
        <color theme="1"/>
        <rFont val="Calibri"/>
        <family val="2"/>
        <scheme val="minor"/>
      </rPr>
      <t>: None</t>
    </r>
  </si>
  <si>
    <r>
      <rPr>
        <b/>
        <sz val="11"/>
        <color theme="1"/>
        <rFont val="Calibri"/>
        <family val="2"/>
        <scheme val="minor"/>
      </rPr>
      <t>Die Roll:</t>
    </r>
    <r>
      <rPr>
        <sz val="11"/>
        <color theme="1"/>
        <rFont val="Calibri"/>
        <family val="2"/>
        <scheme val="minor"/>
      </rPr>
      <t xml:space="preserve"> 1D10</t>
    </r>
  </si>
  <si>
    <t>CHARACTER BACKGROUND</t>
  </si>
  <si>
    <t>OPTIONAL CHARACTER BACKGROUND TABLE</t>
  </si>
  <si>
    <t>Die Roll</t>
  </si>
  <si>
    <t>Background Category</t>
  </si>
  <si>
    <t>1 -2</t>
  </si>
  <si>
    <t>3 - 8</t>
  </si>
  <si>
    <t>9 - 0</t>
  </si>
  <si>
    <t>Privileged</t>
  </si>
  <si>
    <t>Normal</t>
  </si>
  <si>
    <t>Disadvantaged</t>
  </si>
  <si>
    <t>BACKGROUND SKILLS</t>
  </si>
  <si>
    <t xml:space="preserve">Modifiers: </t>
  </si>
  <si>
    <t>Privileged Background</t>
  </si>
  <si>
    <t>Disadvantaged Background</t>
  </si>
  <si>
    <r>
      <t xml:space="preserve">A character with a </t>
    </r>
    <r>
      <rPr>
        <i/>
        <sz val="11"/>
        <color theme="1"/>
        <rFont val="Calibri"/>
        <family val="2"/>
        <scheme val="minor"/>
      </rPr>
      <t>Disadvataged</t>
    </r>
    <r>
      <rPr>
        <sz val="11"/>
        <color theme="1"/>
        <rFont val="Calibri"/>
        <family val="2"/>
        <scheme val="minor"/>
      </rPr>
      <t xml:space="preserve"> background may choose only two Educational Background Skills</t>
    </r>
  </si>
  <si>
    <t>BACKGROUND SKILLS TABLE</t>
  </si>
  <si>
    <t>Educational Background Skills</t>
  </si>
  <si>
    <t>*General Medicine</t>
  </si>
  <si>
    <t>Personal Development Skills</t>
  </si>
  <si>
    <t>Bribery</t>
  </si>
  <si>
    <t>Value Estimation</t>
  </si>
  <si>
    <t>+1</t>
  </si>
  <si>
    <t>MERCHANT ACADEMY</t>
  </si>
  <si>
    <t>BASIC TRAINING SKILLS</t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</si>
  <si>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All</t>
    </r>
  </si>
  <si>
    <t>ACADEMIC CURRICULUM</t>
  </si>
  <si>
    <t>Planetary Science</t>
  </si>
  <si>
    <t>Orion Law)</t>
  </si>
  <si>
    <t>For Space Training Curriculum</t>
  </si>
  <si>
    <t>Shuttlecraft Piloting</t>
  </si>
  <si>
    <t>For Merchant Training Curriculum</t>
  </si>
  <si>
    <t>Trade and Commerce</t>
  </si>
  <si>
    <t>ACADEMY OUTSIDE ELECTIVE TABLE</t>
  </si>
  <si>
    <t>MID-PROGRAM EVALUATION</t>
  </si>
  <si>
    <t>Modifiers: As Below</t>
  </si>
  <si>
    <t>ACADEMY MID-PROGRAM EVALUATION</t>
  </si>
  <si>
    <t>Result</t>
  </si>
  <si>
    <t>15 or less</t>
  </si>
  <si>
    <t>Further training disallowed;</t>
  </si>
  <si>
    <t>enter base-level labor</t>
  </si>
  <si>
    <t>16 - 40</t>
  </si>
  <si>
    <t>Recommended for apprenticeship;</t>
  </si>
  <si>
    <t>41+</t>
  </si>
  <si>
    <t>continue merchant academy</t>
  </si>
  <si>
    <r>
      <rPr>
        <b/>
        <sz val="11"/>
        <color theme="1"/>
        <rFont val="Calibri"/>
        <family val="2"/>
        <scheme val="minor"/>
      </rPr>
      <t>Die Roll:</t>
    </r>
    <r>
      <rPr>
        <sz val="11"/>
        <color theme="1"/>
        <rFont val="Calibri"/>
        <family val="2"/>
        <scheme val="minor"/>
      </rPr>
      <t xml:space="preserve"> 1D100</t>
    </r>
  </si>
  <si>
    <r>
      <rPr>
        <b/>
        <sz val="11"/>
        <color theme="1"/>
        <rFont val="Calibri"/>
        <family val="2"/>
        <scheme val="minor"/>
      </rPr>
      <t>Modifiers:</t>
    </r>
    <r>
      <rPr>
        <sz val="11"/>
        <color theme="1"/>
        <rFont val="Calibri"/>
        <family val="2"/>
        <scheme val="minor"/>
      </rPr>
      <t xml:space="preserve"> As Below</t>
    </r>
  </si>
  <si>
    <t>Modifiers for Evaluation</t>
  </si>
  <si>
    <t>LUC 70+</t>
  </si>
  <si>
    <t>LUC 60 - 69</t>
  </si>
  <si>
    <t>LUC 50 - 59</t>
  </si>
  <si>
    <t>LUC 40 or less</t>
  </si>
  <si>
    <t>CHA 70+</t>
  </si>
  <si>
    <t>INT 70+</t>
  </si>
  <si>
    <t>INT 60 - 69</t>
  </si>
  <si>
    <t>+20</t>
  </si>
  <si>
    <t>+10</t>
  </si>
  <si>
    <t>+5</t>
  </si>
  <si>
    <t>-10</t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</si>
  <si>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Any From Specialty Training Table</t>
    </r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</si>
  <si>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6</t>
    </r>
  </si>
  <si>
    <t>SPECIALTY TRAINING SKILLS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</si>
  <si>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As Below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</si>
  <si>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All From One Specialty</t>
    </r>
  </si>
  <si>
    <t>SPECIALTY TRAINING TABLE</t>
  </si>
  <si>
    <t>Engineering</t>
  </si>
  <si>
    <t>Physics</t>
  </si>
  <si>
    <t>Specialties</t>
  </si>
  <si>
    <t>60 total</t>
  </si>
  <si>
    <t>Choose from above skills; no more than</t>
  </si>
  <si>
    <t>20 points in any one skill</t>
  </si>
  <si>
    <t>Helm/Navigation</t>
  </si>
  <si>
    <t>Any other</t>
  </si>
  <si>
    <t>Financial/Clerical</t>
  </si>
  <si>
    <t>(Orion Law may be subsituted for</t>
  </si>
  <si>
    <t>Orion characters)</t>
  </si>
  <si>
    <t>Political Science</t>
  </si>
  <si>
    <t>(Orion characters may substitute</t>
  </si>
  <si>
    <t>Security</t>
  </si>
  <si>
    <t>General Medicine, Native</t>
  </si>
  <si>
    <t>Psychology, Native</t>
  </si>
  <si>
    <t>Communications/Technical</t>
  </si>
  <si>
    <t>ADVANCEMENT LANE</t>
  </si>
  <si>
    <t>Modifiers: None</t>
  </si>
  <si>
    <t>INITIAL ADVANCEMENT LANE</t>
  </si>
  <si>
    <t>Background</t>
  </si>
  <si>
    <t>Priviledged</t>
  </si>
  <si>
    <t>D</t>
  </si>
  <si>
    <t>Advancement Lane</t>
  </si>
  <si>
    <t>1 -5</t>
  </si>
  <si>
    <t>6 - 9</t>
  </si>
  <si>
    <t>10</t>
  </si>
  <si>
    <t>1 -4</t>
  </si>
  <si>
    <t>5 -8</t>
  </si>
  <si>
    <t>9 - 10</t>
  </si>
  <si>
    <t>1</t>
  </si>
  <si>
    <t>2 - 6</t>
  </si>
  <si>
    <t>7 - 10</t>
  </si>
  <si>
    <t>Merchant Academy</t>
  </si>
  <si>
    <t>Apprentice Program</t>
  </si>
  <si>
    <t>Base-Level Labor</t>
  </si>
  <si>
    <t>A</t>
  </si>
  <si>
    <t>B</t>
  </si>
  <si>
    <t>E</t>
  </si>
  <si>
    <t>NATIVE AND BACKGROUND SKILLS</t>
  </si>
  <si>
    <t>(Spoken 40/Written 20)</t>
  </si>
  <si>
    <t>APPRENTICESHIP PROGRAM</t>
  </si>
  <si>
    <t>APPRENTICE BASIC TRAINING</t>
  </si>
  <si>
    <t>Communication Systems Operation</t>
  </si>
  <si>
    <t>Communication Systems Technology</t>
  </si>
  <si>
    <t>Computer Technology</t>
  </si>
  <si>
    <t>Electronics Technology</t>
  </si>
  <si>
    <t>*Marksmanship, Archaic Weapons</t>
  </si>
  <si>
    <t>*Life, Physical, or</t>
  </si>
  <si>
    <t>Environmental Suit Operation</t>
  </si>
  <si>
    <t>Marksmanship, Modern Weapons</t>
  </si>
  <si>
    <t>Small Equipment Systems Operation</t>
  </si>
  <si>
    <t>Deflector Shield Technology</t>
  </si>
  <si>
    <t>Life Support Systems Technology</t>
  </si>
  <si>
    <t>Personal Weapons Technology</t>
  </si>
  <si>
    <t>Physical Sciences, Physics</t>
  </si>
  <si>
    <t>Shuttlecraft Systems Technology</t>
  </si>
  <si>
    <t>Space Sciences, Astronautics</t>
  </si>
  <si>
    <t>Starship Sensors</t>
  </si>
  <si>
    <t>Starship Weaponry Technology</t>
  </si>
  <si>
    <t>Transporter Operational Procedures</t>
  </si>
  <si>
    <t>Transporter Systems Technology</t>
  </si>
  <si>
    <t>Warp Drive Technology</t>
  </si>
  <si>
    <t>Deflector Shield Operation</t>
  </si>
  <si>
    <t>Space Sciences</t>
  </si>
  <si>
    <t>Starship Helm Operation</t>
  </si>
  <si>
    <t>Starship Weaponry Operation</t>
  </si>
  <si>
    <t>*Language (any one)</t>
  </si>
  <si>
    <t>Any Racial Culture/History</t>
  </si>
  <si>
    <t>(Orion Law may be substituted</t>
  </si>
  <si>
    <t>for Orion characters)</t>
  </si>
  <si>
    <t>30 total</t>
  </si>
  <si>
    <t>40 total</t>
  </si>
  <si>
    <t>Marksmanship, Modern Weapon</t>
  </si>
  <si>
    <t>Medical Sciences</t>
  </si>
  <si>
    <t>Social Sciences, Federation Law</t>
  </si>
  <si>
    <t xml:space="preserve">Shuttlecraft Pilot </t>
  </si>
  <si>
    <t>Communications Systems Operation</t>
  </si>
  <si>
    <t>Communications System Technology</t>
  </si>
  <si>
    <t>*Language (any)</t>
  </si>
  <si>
    <t>the Apprenticeship Specialty Tables, and the Background</t>
  </si>
  <si>
    <t>Skills Table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</si>
  <si>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4 Different Skills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</si>
  <si>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Any From Apprenticeship Basic Training Table,</t>
    </r>
  </si>
  <si>
    <t>Continue apprenticeship;</t>
  </si>
  <si>
    <t xml:space="preserve">Recommended for academy </t>
  </si>
  <si>
    <t>specialty training</t>
  </si>
  <si>
    <t>enter apprenticeship specialty</t>
  </si>
  <si>
    <t>+15</t>
  </si>
  <si>
    <t>LUC 50 - 69</t>
  </si>
  <si>
    <t>Approved for specialty training;</t>
  </si>
  <si>
    <t>APPRENTICESHIP SPECIALTY TRAINING TABLE</t>
  </si>
  <si>
    <t>Space Science, Astronautics</t>
  </si>
  <si>
    <t>Transporters Systems Technology</t>
  </si>
  <si>
    <t>Delfector Shield Operation</t>
  </si>
  <si>
    <t>Shuttlecraft Pilot</t>
  </si>
  <si>
    <t>Space Sciences, Astrogation</t>
  </si>
  <si>
    <t>15 points in any one skill</t>
  </si>
  <si>
    <t>Any Racial/Culture History</t>
  </si>
  <si>
    <t>(Orion Law may be substituted for</t>
  </si>
  <si>
    <t>Communications Systems Technology</t>
  </si>
  <si>
    <t>ADDITIONAL EXPERIENCE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</si>
  <si>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2 Different Skills</t>
    </r>
  </si>
  <si>
    <r>
      <rPr>
        <b/>
        <sz val="11"/>
        <color theme="1"/>
        <rFont val="Calibri"/>
        <family val="2"/>
        <scheme val="minor"/>
      </rPr>
      <t xml:space="preserve">Rating: </t>
    </r>
    <r>
      <rPr>
        <sz val="11"/>
        <color theme="1"/>
        <rFont val="Calibri"/>
        <family val="2"/>
        <scheme val="minor"/>
      </rPr>
      <t>10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</si>
  <si>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Any From Apprenticeship Specialty Training Table</t>
    </r>
  </si>
  <si>
    <t>F</t>
  </si>
  <si>
    <t>Apprenticeship Specialty Training Table, and the Background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</si>
  <si>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4</t>
    </r>
  </si>
  <si>
    <r>
      <rPr>
        <b/>
        <sz val="11"/>
        <color theme="1"/>
        <rFont val="Calibri"/>
        <family val="2"/>
        <scheme val="minor"/>
      </rPr>
      <t>Choices:</t>
    </r>
    <r>
      <rPr>
        <sz val="11"/>
        <color theme="1"/>
        <rFont val="Calibri"/>
        <family val="2"/>
        <scheme val="minor"/>
      </rPr>
      <t xml:space="preserve"> Any frpm Apprenticeship Basic Training Table, the</t>
    </r>
  </si>
  <si>
    <t>BASE-LEVEL LABOR</t>
  </si>
  <si>
    <t>UNSPECIALIZED LABOR</t>
  </si>
  <si>
    <t>SKILLS GAINED FROM UNSPECIALIZED LABOR</t>
  </si>
  <si>
    <t>Year</t>
  </si>
  <si>
    <t>Number of Skills</t>
  </si>
  <si>
    <t>Unspecialized</t>
  </si>
  <si>
    <t>Specialized</t>
  </si>
  <si>
    <t>UNSPECIALIZED LABOR SKILLS TABLE</t>
  </si>
  <si>
    <t>Zero-G Operation</t>
  </si>
  <si>
    <t>SPECIALIZED LABOR SKILLS TABLE</t>
  </si>
  <si>
    <t>Engineering Specialty</t>
  </si>
  <si>
    <t>Shuttlecraft Technology</t>
  </si>
  <si>
    <t>Transporter Operation Procedures</t>
  </si>
  <si>
    <t>Helm/Navigation Specialty</t>
  </si>
  <si>
    <t>*Space Sciences, Any</t>
  </si>
  <si>
    <t>Financial/Clerical Specialty</t>
  </si>
  <si>
    <t>Security Specialty</t>
  </si>
  <si>
    <t>Communications/Technical Specialty</t>
  </si>
  <si>
    <t>OPPORTUNITIES AVAILABLE</t>
  </si>
  <si>
    <t>Opportunity</t>
  </si>
  <si>
    <t>60 or Less</t>
  </si>
  <si>
    <r>
      <rPr>
        <b/>
        <sz val="11"/>
        <color theme="1"/>
        <rFont val="Calibri"/>
        <family val="2"/>
        <scheme val="minor"/>
      </rPr>
      <t xml:space="preserve">Die Roll: </t>
    </r>
    <r>
      <rPr>
        <sz val="11"/>
        <color theme="1"/>
        <rFont val="Calibri"/>
        <family val="2"/>
        <scheme val="minor"/>
      </rPr>
      <t>1D100</t>
    </r>
  </si>
  <si>
    <t>61 -95</t>
  </si>
  <si>
    <t>96+</t>
  </si>
  <si>
    <t>No opportunity;</t>
  </si>
  <si>
    <t>Unspecialized Labor next year</t>
  </si>
  <si>
    <t>Specialized Labor available next year</t>
  </si>
  <si>
    <t>Opportunity to enter</t>
  </si>
  <si>
    <t>Apprenticeship Program</t>
  </si>
  <si>
    <t>MODIFIERS TO AVAILABILITY ROLL</t>
  </si>
  <si>
    <t>For Character Attributes:</t>
  </si>
  <si>
    <t>INT 50 - 69</t>
  </si>
  <si>
    <t>OPPORTUNITY AVAILABILITY TABLE</t>
  </si>
  <si>
    <t>For Previous Experience:</t>
  </si>
  <si>
    <t>Per year spent in Unspecialized Labor</t>
  </si>
  <si>
    <t>Per year spent in Specialized Labor</t>
  </si>
  <si>
    <t>Last year spent in Specialized Labor</t>
  </si>
  <si>
    <t>+2</t>
  </si>
  <si>
    <t>Apprenticeship Basic Training.  If he is older than 25,</t>
  </si>
  <si>
    <t>he enters Apprenticeship Specialty Training</t>
  </si>
  <si>
    <t>SPECIALIZED LABOR</t>
  </si>
  <si>
    <t>SKILLS GAINED FROM SPECIALIZED LABOR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</si>
  <si>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As Below Per Year</t>
    </r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</si>
  <si>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Any From Specific Table and One Specialty</t>
    </r>
  </si>
  <si>
    <t>INTERSTELLAR MERCHANT'S TICKET REQUIREMENTS</t>
  </si>
  <si>
    <t>SKILL REQUIREMENTS</t>
  </si>
  <si>
    <t>Specialty</t>
  </si>
  <si>
    <t>Requirement</t>
  </si>
  <si>
    <t>Comm/Technical</t>
  </si>
  <si>
    <r>
      <t xml:space="preserve">Average of Skill Ratings in </t>
    </r>
    <r>
      <rPr>
        <i/>
        <sz val="11"/>
        <color theme="1"/>
        <rFont val="Calibri"/>
        <family val="2"/>
        <scheme val="minor"/>
      </rPr>
      <t>Astronautics</t>
    </r>
    <r>
      <rPr>
        <sz val="11"/>
        <color theme="1"/>
        <rFont val="Calibri"/>
        <family val="2"/>
        <scheme val="minor"/>
      </rPr>
      <t xml:space="preserve"> and any Engineering Specialty Skill must equal 10</t>
    </r>
  </si>
  <si>
    <r>
      <t xml:space="preserve">Average of Skill Ratings in </t>
    </r>
    <r>
      <rPr>
        <i/>
        <sz val="11"/>
        <color theme="1"/>
        <rFont val="Calibri"/>
        <family val="2"/>
        <scheme val="minor"/>
      </rPr>
      <t>Starship Helm Operation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Astrogation</t>
    </r>
    <r>
      <rPr>
        <sz val="11"/>
        <color theme="1"/>
        <rFont val="Calibri"/>
        <family val="2"/>
        <scheme val="minor"/>
      </rPr>
      <t xml:space="preserve"> must equal 10</t>
    </r>
  </si>
  <si>
    <r>
      <t xml:space="preserve">Average of Skill Ratings in </t>
    </r>
    <r>
      <rPr>
        <i/>
        <sz val="11"/>
        <color theme="1"/>
        <rFont val="Calibri"/>
        <family val="2"/>
        <scheme val="minor"/>
      </rPr>
      <t>Administration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Trade and Commerce</t>
    </r>
    <r>
      <rPr>
        <sz val="11"/>
        <color theme="1"/>
        <rFont val="Calibri"/>
        <family val="2"/>
        <scheme val="minor"/>
      </rPr>
      <t xml:space="preserve"> must equal 10</t>
    </r>
  </si>
  <si>
    <r>
      <t xml:space="preserve">Skill Rating in </t>
    </r>
    <r>
      <rPr>
        <i/>
        <sz val="11"/>
        <color theme="1"/>
        <rFont val="Calibri"/>
        <family val="2"/>
        <scheme val="minor"/>
      </rPr>
      <t>Security Procedures</t>
    </r>
    <r>
      <rPr>
        <sz val="11"/>
        <color theme="1"/>
        <rFont val="Calibri"/>
        <family val="2"/>
        <scheme val="minor"/>
      </rPr>
      <t xml:space="preserve"> must equal 10</t>
    </r>
  </si>
  <si>
    <r>
      <t xml:space="preserve">Average of Skil Ratings in </t>
    </r>
    <r>
      <rPr>
        <i/>
        <sz val="11"/>
        <color theme="1"/>
        <rFont val="Calibri"/>
        <family val="2"/>
        <scheme val="minor"/>
      </rPr>
      <t>Communication Systems Operation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Damage Control Procedures</t>
    </r>
    <r>
      <rPr>
        <sz val="11"/>
        <color theme="1"/>
        <rFont val="Calibri"/>
        <family val="2"/>
        <scheme val="minor"/>
      </rPr>
      <t xml:space="preserve"> must equal 10</t>
    </r>
  </si>
  <si>
    <r>
      <rPr>
        <b/>
        <sz val="11"/>
        <color theme="1"/>
        <rFont val="Calibri"/>
        <family val="2"/>
        <scheme val="minor"/>
      </rPr>
      <t>Base Requirement:</t>
    </r>
    <r>
      <rPr>
        <sz val="11"/>
        <color theme="1"/>
        <rFont val="Calibri"/>
        <family val="2"/>
        <scheme val="minor"/>
      </rPr>
      <t xml:space="preserve"> 2 Years of Base-Level Labor</t>
    </r>
  </si>
  <si>
    <t>COMMAND TRAINING SCHOOL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</si>
  <si>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5</t>
    </r>
  </si>
  <si>
    <t>COMMAND TRAINING SCHOOL SKILLS</t>
  </si>
  <si>
    <t>If character is less than 25 years of age, he enters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</si>
  <si>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As Below Per Year</t>
    </r>
  </si>
  <si>
    <t>TRADING EXPERIENCE AND SKILLS</t>
  </si>
  <si>
    <t>NUMBER OF YEARS SERVED</t>
  </si>
  <si>
    <t>MODIFIERS TO NUMBER OF YEARS SERVED</t>
  </si>
  <si>
    <t>FOR ATTRIBUTES</t>
  </si>
  <si>
    <t>LUC 80+</t>
  </si>
  <si>
    <t>LUC 60 - 79</t>
  </si>
  <si>
    <t>INT 80+</t>
  </si>
  <si>
    <t>INT 60 - 79</t>
  </si>
  <si>
    <t>INT 40 or less</t>
  </si>
  <si>
    <r>
      <rPr>
        <b/>
        <sz val="11"/>
        <color theme="1"/>
        <rFont val="Calibri"/>
        <family val="2"/>
        <scheme val="minor"/>
      </rPr>
      <t xml:space="preserve">Die Roll: </t>
    </r>
    <r>
      <rPr>
        <sz val="11"/>
        <color theme="1"/>
        <rFont val="Calibri"/>
        <family val="2"/>
        <scheme val="minor"/>
      </rPr>
      <t>2D10</t>
    </r>
  </si>
  <si>
    <r>
      <rPr>
        <b/>
        <sz val="11"/>
        <color theme="1"/>
        <rFont val="Calibri"/>
        <family val="2"/>
        <scheme val="minor"/>
      </rPr>
      <t xml:space="preserve">Modifiers: </t>
    </r>
    <r>
      <rPr>
        <sz val="11"/>
        <color theme="1"/>
        <rFont val="Calibri"/>
        <family val="2"/>
        <scheme val="minor"/>
      </rPr>
      <t>As Below</t>
    </r>
  </si>
  <si>
    <t>-4 years</t>
  </si>
  <si>
    <t>- 2 years</t>
  </si>
  <si>
    <t>+2 years</t>
  </si>
  <si>
    <t>-2 years</t>
  </si>
  <si>
    <t>FOR DESIRED POSITION/STATION</t>
  </si>
  <si>
    <t>Fleet owner/merchant prince</t>
  </si>
  <si>
    <t>Owning 2 ships</t>
  </si>
  <si>
    <t>Per additional 2 ships</t>
  </si>
  <si>
    <t>Running major corporation planetside</t>
  </si>
  <si>
    <t>+15 years</t>
  </si>
  <si>
    <t>+12 years</t>
  </si>
  <si>
    <t>minimum</t>
  </si>
  <si>
    <t>Self-Employed Character</t>
  </si>
  <si>
    <t>Merchant captan with own ship</t>
  </si>
  <si>
    <t>No payments yet made on ship</t>
  </si>
  <si>
    <t>Some payments made, but less than 1/2</t>
  </si>
  <si>
    <t>More than 1/2 payments made, but not all</t>
  </si>
  <si>
    <t>Small ship requiring less than 5 crew</t>
  </si>
  <si>
    <t>-5 years</t>
  </si>
  <si>
    <t>Planetside Merchant/Trader</t>
  </si>
  <si>
    <t>With large established business</t>
  </si>
  <si>
    <t>With small established business</t>
  </si>
  <si>
    <t>Freelance (no establishment)</t>
  </si>
  <si>
    <t xml:space="preserve">+10 years </t>
  </si>
  <si>
    <t>+5 years</t>
  </si>
  <si>
    <t>No modifier</t>
  </si>
  <si>
    <t>Independent Service Professions</t>
  </si>
  <si>
    <t>(Investigator, Bodyguard)</t>
  </si>
  <si>
    <t>Based aboard own ship</t>
  </si>
  <si>
    <t>Based aboard ship of another</t>
  </si>
  <si>
    <t>Based planetside</t>
  </si>
  <si>
    <t>Treat as</t>
  </si>
  <si>
    <t>merchant captain above</t>
  </si>
  <si>
    <t>Character Employed By Others</t>
  </si>
  <si>
    <t>Merchant captain</t>
  </si>
  <si>
    <t>Merchant 1st officer</t>
  </si>
  <si>
    <t>Merchant ship department head</t>
  </si>
  <si>
    <t>Minor merchant crewman</t>
  </si>
  <si>
    <t>Merchant ship secondary officer</t>
  </si>
  <si>
    <t>Planetside management top position</t>
  </si>
  <si>
    <t>Planetside functionary</t>
  </si>
  <si>
    <t>Service profession under contract</t>
  </si>
  <si>
    <t>+7 years</t>
  </si>
  <si>
    <t>+4 years</t>
  </si>
  <si>
    <t>Planetside middle management</t>
  </si>
  <si>
    <t>FOR TIME SPENT ELSEWHERE</t>
  </si>
  <si>
    <r>
      <t xml:space="preserve">Per 4 </t>
    </r>
    <r>
      <rPr>
        <i/>
        <sz val="11"/>
        <color theme="1"/>
        <rFont val="Calibri"/>
        <family val="2"/>
        <scheme val="minor"/>
      </rPr>
      <t>full</t>
    </r>
    <r>
      <rPr>
        <sz val="11"/>
        <color theme="1"/>
        <rFont val="Calibri"/>
        <family val="2"/>
        <scheme val="minor"/>
      </rPr>
      <t xml:space="preserve"> years in Star Fleet</t>
    </r>
  </si>
  <si>
    <t>TECHNICAL SKILL ADVANCEMENT</t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</si>
  <si>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As Below</t>
    </r>
  </si>
  <si>
    <t>For Service</t>
  </si>
  <si>
    <t>Per 2 full years of ticketed service</t>
  </si>
  <si>
    <t>1 roll</t>
  </si>
  <si>
    <t>For Attribute Scores</t>
  </si>
  <si>
    <t>2 rolls</t>
  </si>
  <si>
    <t>STREET SKILL ADVANCEMENT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</si>
  <si>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1 Per 3 Full Years Served</t>
    </r>
  </si>
  <si>
    <r>
      <rPr>
        <b/>
        <sz val="11"/>
        <color theme="1"/>
        <rFont val="Calibri"/>
        <family val="2"/>
        <scheme val="minor"/>
      </rPr>
      <t xml:space="preserve">Rating: </t>
    </r>
    <r>
      <rPr>
        <sz val="11"/>
        <color theme="1"/>
        <rFont val="Calibri"/>
        <family val="2"/>
        <scheme val="minor"/>
      </rPr>
      <t>1D10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</si>
  <si>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Any "Street" Skill</t>
    </r>
  </si>
  <si>
    <t>CHARACTER AGE</t>
  </si>
  <si>
    <t>Age when entering Advancement Lane</t>
  </si>
  <si>
    <t>18</t>
  </si>
  <si>
    <t>Modifiers</t>
  </si>
  <si>
    <t>Per Year Specialized Labor</t>
  </si>
  <si>
    <t>Per Year Unspecialized Labor</t>
  </si>
  <si>
    <t>Basic Training</t>
  </si>
  <si>
    <t>Specialty Training</t>
  </si>
  <si>
    <t>2</t>
  </si>
  <si>
    <t>1.5</t>
  </si>
  <si>
    <t>Per Year Spent Training</t>
  </si>
  <si>
    <t>ATTRIBUTES</t>
  </si>
  <si>
    <t>*Social Science, Native Culture/History</t>
  </si>
  <si>
    <t>*Marksmanship, Archaic Weapon</t>
  </si>
  <si>
    <t>Space Science, Astrogation</t>
  </si>
  <si>
    <t>*Languages</t>
  </si>
  <si>
    <t>Deflector Shields Technology</t>
  </si>
  <si>
    <t>Small Equipment Systems Technology</t>
  </si>
  <si>
    <t>Transporter Systems Technolgy</t>
  </si>
  <si>
    <t>*Medical Sciences</t>
  </si>
  <si>
    <t>Physical Sciences</t>
  </si>
  <si>
    <t>Pathology</t>
  </si>
  <si>
    <t>Life Sciences, Bionics</t>
  </si>
  <si>
    <t>Chemistry</t>
  </si>
  <si>
    <t>~25</t>
  </si>
  <si>
    <t>~10</t>
  </si>
  <si>
    <t>one at 5 extra</t>
  </si>
  <si>
    <t>total points</t>
  </si>
  <si>
    <t>POST ACADEMY EXPERIENCE AND SKILLS</t>
  </si>
  <si>
    <t>NUMBER OF TOURS SERVED</t>
  </si>
  <si>
    <t>Die Roll: 1D10/2, Round Down</t>
  </si>
  <si>
    <t>(if result is 0, make it 1)</t>
  </si>
  <si>
    <t>TABLE OF MODIFIERS FOR TOURS SERVED</t>
  </si>
  <si>
    <t>For Attributes</t>
  </si>
  <si>
    <t>LUC 60+</t>
  </si>
  <si>
    <t>INT 60+</t>
  </si>
  <si>
    <t>-1 tour</t>
  </si>
  <si>
    <t>+1 tour</t>
  </si>
  <si>
    <t>For Destined Rank</t>
  </si>
  <si>
    <t>Ensign</t>
  </si>
  <si>
    <t>Lieutenant, jg, or Lieutenant</t>
  </si>
  <si>
    <t>Lieutenant Commander or Commander</t>
  </si>
  <si>
    <t>Captain</t>
  </si>
  <si>
    <t>Commodore or above</t>
  </si>
  <si>
    <t>No Modifier</t>
  </si>
  <si>
    <t>+2 tours</t>
  </si>
  <si>
    <t>+3 tours</t>
  </si>
  <si>
    <t>FIRST TOUR ASSIGNMENT TABLE</t>
  </si>
  <si>
    <t>Posting</t>
  </si>
  <si>
    <t>FIRST TOUR ASSIGNMENT</t>
  </si>
  <si>
    <r>
      <rPr>
        <b/>
        <sz val="11"/>
        <color theme="1"/>
        <rFont val="Calibri"/>
        <family val="2"/>
        <scheme val="minor"/>
      </rPr>
      <t>Die Roll:</t>
    </r>
    <r>
      <rPr>
        <sz val="11"/>
        <color theme="1"/>
        <rFont val="Calibri"/>
        <family val="2"/>
        <scheme val="minor"/>
      </rPr>
      <t xml:space="preserve"> D100</t>
    </r>
  </si>
  <si>
    <t>10 or less</t>
  </si>
  <si>
    <t>11 - 20</t>
  </si>
  <si>
    <t>21 - 30</t>
  </si>
  <si>
    <t>31 - 60</t>
  </si>
  <si>
    <t>61 or more</t>
  </si>
  <si>
    <t>Galaxy Exploration Command</t>
  </si>
  <si>
    <t>Military Operations Command</t>
  </si>
  <si>
    <t>Colonial Operations Command</t>
  </si>
  <si>
    <t>Merchant Marine Command</t>
  </si>
  <si>
    <t>Modifiers For Tour Assignments</t>
  </si>
  <si>
    <t>For Cadet Cruise Results</t>
  </si>
  <si>
    <t>High Honors</t>
  </si>
  <si>
    <t>Honors</t>
  </si>
  <si>
    <t>-5</t>
  </si>
  <si>
    <t>-20</t>
  </si>
  <si>
    <t>OFFICER EFFICIENCY REPORTS</t>
  </si>
  <si>
    <t>OFFICIER EFFICIENCY REPORT RESULTS TABLE</t>
  </si>
  <si>
    <t>Report</t>
  </si>
  <si>
    <t>11 - 25</t>
  </si>
  <si>
    <t>26 - 75</t>
  </si>
  <si>
    <t>76 - 90</t>
  </si>
  <si>
    <t>91 or more</t>
  </si>
  <si>
    <t>Outstanding</t>
  </si>
  <si>
    <t>Excellent</t>
  </si>
  <si>
    <t>As Expected</t>
  </si>
  <si>
    <t>Fair</t>
  </si>
  <si>
    <t>Poor</t>
  </si>
  <si>
    <t>Modifiers to OER Results</t>
  </si>
  <si>
    <t>TOUR ASSIGNMENTS</t>
  </si>
  <si>
    <t>(modifiers are not applied to roll)</t>
  </si>
  <si>
    <r>
      <rPr>
        <b/>
        <sz val="11"/>
        <color theme="1"/>
        <rFont val="Calibri"/>
        <family val="2"/>
        <scheme val="minor"/>
      </rPr>
      <t xml:space="preserve">Die Roll: </t>
    </r>
    <r>
      <rPr>
        <sz val="11"/>
        <color theme="1"/>
        <rFont val="Calibri"/>
        <family val="2"/>
        <scheme val="minor"/>
      </rPr>
      <t>D100</t>
    </r>
  </si>
  <si>
    <r>
      <rPr>
        <b/>
        <sz val="11"/>
        <color theme="1"/>
        <rFont val="Calibri"/>
        <family val="2"/>
        <scheme val="minor"/>
      </rPr>
      <t>Modifiers To Determine Table:</t>
    </r>
    <r>
      <rPr>
        <sz val="11"/>
        <color theme="1"/>
        <rFont val="Calibri"/>
        <family val="2"/>
        <scheme val="minor"/>
      </rPr>
      <t xml:space="preserve"> As Below</t>
    </r>
  </si>
  <si>
    <t>TOUR ASSIGNMENTS TABLE</t>
  </si>
  <si>
    <t>Assignment</t>
  </si>
  <si>
    <r>
      <rPr>
        <i/>
        <sz val="11"/>
        <color theme="1"/>
        <rFont val="Calibri"/>
        <family val="2"/>
        <scheme val="minor"/>
      </rPr>
      <t>Constitution</t>
    </r>
    <r>
      <rPr>
        <sz val="11"/>
        <color theme="1"/>
        <rFont val="Calibri"/>
        <family val="2"/>
        <scheme val="minor"/>
      </rPr>
      <t xml:space="preserve"> Class Starship</t>
    </r>
  </si>
  <si>
    <t>Star Base Headquarters Command</t>
  </si>
  <si>
    <t>Star Fleet Academy</t>
  </si>
  <si>
    <t>25 or less</t>
  </si>
  <si>
    <t>31 -50</t>
  </si>
  <si>
    <t>51 - 70</t>
  </si>
  <si>
    <t>71 - 75</t>
  </si>
  <si>
    <t>76 - 80</t>
  </si>
  <si>
    <t>81 - 90</t>
  </si>
  <si>
    <t>91 -00</t>
  </si>
  <si>
    <t>Die Roll Tables For Various Modifiers</t>
  </si>
  <si>
    <t>-10 to -20</t>
  </si>
  <si>
    <t>-5 to +5</t>
  </si>
  <si>
    <t>+10 to +20</t>
  </si>
  <si>
    <t>+25</t>
  </si>
  <si>
    <t>01 - 20</t>
  </si>
  <si>
    <t>01 - 30</t>
  </si>
  <si>
    <t>21 -40</t>
  </si>
  <si>
    <t>41 - 60</t>
  </si>
  <si>
    <t>61 - 70</t>
  </si>
  <si>
    <t>71 - 80</t>
  </si>
  <si>
    <t>91 - 00</t>
  </si>
  <si>
    <t>01 -10</t>
  </si>
  <si>
    <t>61 - 80</t>
  </si>
  <si>
    <t>...</t>
  </si>
  <si>
    <t>01 - 10</t>
  </si>
  <si>
    <t>21 - 50</t>
  </si>
  <si>
    <t>51 - 90</t>
  </si>
  <si>
    <t>11 - 50</t>
  </si>
  <si>
    <t>Modifiers For Tour Assignment Rolls</t>
  </si>
  <si>
    <t>For Luck</t>
  </si>
  <si>
    <t>For Officer Efficiency Reports</t>
  </si>
  <si>
    <t xml:space="preserve">Fair </t>
  </si>
  <si>
    <t>0</t>
  </si>
  <si>
    <t>SKILL ADVANCEMENT</t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</si>
  <si>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Only Skills Already Known</t>
    </r>
  </si>
  <si>
    <t>SKILL ADVANCEMENT TABLE FOR POST-ACADEMY EXPERIENCE</t>
  </si>
  <si>
    <t>Per 2 years of service</t>
  </si>
  <si>
    <t>Per tour as Academy instructor</t>
  </si>
  <si>
    <t>Per tour on Star Base duty</t>
  </si>
  <si>
    <t>1 extra roll</t>
  </si>
  <si>
    <t xml:space="preserve">1 extra roll in  </t>
  </si>
  <si>
    <r>
      <t xml:space="preserve">1 extra roll in </t>
    </r>
    <r>
      <rPr>
        <i/>
        <sz val="11"/>
        <color theme="1"/>
        <rFont val="Calibri"/>
        <family val="2"/>
        <scheme val="minor"/>
      </rPr>
      <t>Instruction</t>
    </r>
  </si>
  <si>
    <r>
      <t xml:space="preserve">Per 2 years on </t>
    </r>
    <r>
      <rPr>
        <i/>
        <sz val="11"/>
        <color theme="1"/>
        <rFont val="Calibri"/>
        <family val="2"/>
        <scheme val="minor"/>
      </rPr>
      <t>Constitution</t>
    </r>
    <r>
      <rPr>
        <sz val="11"/>
        <color theme="1"/>
        <rFont val="Calibri"/>
        <family val="2"/>
        <scheme val="minor"/>
      </rPr>
      <t>-class ship</t>
    </r>
  </si>
  <si>
    <r>
      <rPr>
        <i/>
        <sz val="11"/>
        <color theme="1"/>
        <rFont val="Calibri"/>
        <family val="2"/>
        <scheme val="minor"/>
      </rPr>
      <t>Constitution</t>
    </r>
    <r>
      <rPr>
        <sz val="11"/>
        <color theme="1"/>
        <rFont val="Calibri"/>
        <family val="2"/>
        <scheme val="minor"/>
      </rPr>
      <t>-class Starship</t>
    </r>
  </si>
  <si>
    <t>Per tour on Merchant Marine or</t>
  </si>
  <si>
    <t>Star Base duty</t>
  </si>
  <si>
    <r>
      <t xml:space="preserve">or </t>
    </r>
    <r>
      <rPr>
        <i/>
        <sz val="11"/>
        <color theme="1"/>
        <rFont val="Calibri"/>
        <family val="2"/>
        <scheme val="minor"/>
      </rPr>
      <t>Streetwise</t>
    </r>
  </si>
  <si>
    <r>
      <t xml:space="preserve">1 extra roll in </t>
    </r>
    <r>
      <rPr>
        <i/>
        <sz val="11"/>
        <color theme="1"/>
        <rFont val="Calibri"/>
        <family val="2"/>
        <scheme val="minor"/>
      </rPr>
      <t>Carousing</t>
    </r>
  </si>
  <si>
    <t>Add years spent to age when entering Academy</t>
  </si>
  <si>
    <t>AGE FOR THE TRAINING PROCESS</t>
  </si>
  <si>
    <t>Age when entering Academy</t>
  </si>
  <si>
    <t>Modifiers For Training</t>
  </si>
  <si>
    <t>Academy</t>
  </si>
  <si>
    <t>4</t>
  </si>
  <si>
    <t>Branch School</t>
  </si>
  <si>
    <t>Bridge Command</t>
  </si>
  <si>
    <t>Science</t>
  </si>
  <si>
    <t>Medicine</t>
  </si>
  <si>
    <t>2.5</t>
  </si>
  <si>
    <t>3.5</t>
  </si>
  <si>
    <t>Per Cadet Cruise</t>
  </si>
  <si>
    <t>Department Head School</t>
  </si>
  <si>
    <t>Command School</t>
  </si>
  <si>
    <t>Per year of service</t>
  </si>
  <si>
    <t>.5</t>
  </si>
  <si>
    <t>*Marksmanship, Modern Weapon</t>
  </si>
  <si>
    <t>Marksmanship, Archaic Weapon</t>
  </si>
  <si>
    <t>Starship Helm Operations</t>
  </si>
  <si>
    <t>Transporter Operational Procedure</t>
  </si>
  <si>
    <t>Bionics</t>
  </si>
  <si>
    <t>Botany</t>
  </si>
  <si>
    <t>Ecology</t>
  </si>
  <si>
    <t>Exobiology</t>
  </si>
  <si>
    <t>Genetics</t>
  </si>
  <si>
    <t>Zoology</t>
  </si>
  <si>
    <t>*Psychology</t>
  </si>
  <si>
    <t>Surgery</t>
  </si>
  <si>
    <t>Geology</t>
  </si>
  <si>
    <t>Hydrology</t>
  </si>
  <si>
    <t>Meterology</t>
  </si>
  <si>
    <t>Arctic</t>
  </si>
  <si>
    <t>Cool Temperate</t>
  </si>
  <si>
    <t>Warm Temperate</t>
  </si>
  <si>
    <t>Tropical</t>
  </si>
  <si>
    <t>Desert</t>
  </si>
  <si>
    <t>Archaeology</t>
  </si>
  <si>
    <t>Economics</t>
  </si>
  <si>
    <t>Law</t>
  </si>
  <si>
    <t>Assassination</t>
  </si>
  <si>
    <t>Demolitions</t>
  </si>
  <si>
    <t>Disguise</t>
  </si>
  <si>
    <t>Mining</t>
  </si>
  <si>
    <t>RACE</t>
  </si>
  <si>
    <t>STR</t>
  </si>
  <si>
    <t>DEX</t>
  </si>
  <si>
    <t>END</t>
  </si>
  <si>
    <t>INT</t>
  </si>
  <si>
    <t>CHA</t>
  </si>
  <si>
    <t>LUC</t>
  </si>
  <si>
    <t>PSI</t>
  </si>
  <si>
    <t>Net Modifiers</t>
  </si>
  <si>
    <t>Total +</t>
  </si>
  <si>
    <t>Total -</t>
  </si>
  <si>
    <t>Net Modifiers w/o PSI</t>
  </si>
  <si>
    <t>Net Modifiers w/o LUC and PSI</t>
  </si>
  <si>
    <t>Alpha Centaurian</t>
  </si>
  <si>
    <t>-30</t>
  </si>
  <si>
    <t>Checked</t>
  </si>
  <si>
    <t>Andorian</t>
  </si>
  <si>
    <t>-40</t>
  </si>
  <si>
    <t>Arcadian</t>
  </si>
  <si>
    <t>-70</t>
  </si>
  <si>
    <t>Ariolo</t>
  </si>
  <si>
    <t>-90</t>
  </si>
  <si>
    <t>-120</t>
  </si>
  <si>
    <t>Arkenite</t>
  </si>
  <si>
    <t>-80</t>
  </si>
  <si>
    <t>Bzzit Khaht</t>
  </si>
  <si>
    <t>-15</t>
  </si>
  <si>
    <t>-95</t>
  </si>
  <si>
    <t>Caitian</t>
  </si>
  <si>
    <t>-45</t>
  </si>
  <si>
    <t>Cygnian</t>
  </si>
  <si>
    <t>Deltan</t>
  </si>
  <si>
    <t>+50</t>
  </si>
  <si>
    <t>Edoan</t>
  </si>
  <si>
    <t>-35</t>
  </si>
  <si>
    <t>-55</t>
  </si>
  <si>
    <t>Efrosian</t>
  </si>
  <si>
    <t>Human</t>
  </si>
  <si>
    <t>Joridian</t>
  </si>
  <si>
    <t>Kaferian</t>
  </si>
  <si>
    <t>Kasheeta</t>
  </si>
  <si>
    <t>Tellarite</t>
  </si>
  <si>
    <t>Vulcan</t>
  </si>
  <si>
    <t>+40</t>
  </si>
  <si>
    <t>Xelatian</t>
  </si>
  <si>
    <t>-85</t>
  </si>
  <si>
    <t>Zaranite</t>
  </si>
  <si>
    <t>-25</t>
  </si>
  <si>
    <t>Gorn (as NPC)</t>
  </si>
  <si>
    <t>Klingon, Imperial</t>
  </si>
  <si>
    <t>-60</t>
  </si>
  <si>
    <t>-130</t>
  </si>
  <si>
    <t>Klingon, Human Fusion</t>
  </si>
  <si>
    <t>-50</t>
  </si>
  <si>
    <t>-110</t>
  </si>
  <si>
    <t>Klingon, Romulan Fusion</t>
  </si>
  <si>
    <t>Orion, Green</t>
  </si>
  <si>
    <t>+45</t>
  </si>
  <si>
    <t>-75</t>
  </si>
  <si>
    <t>Orion, Grey</t>
  </si>
  <si>
    <t>Orion, Ruddy</t>
  </si>
  <si>
    <t>Romulan</t>
  </si>
  <si>
    <t>STAR FLEET BATTLES</t>
  </si>
  <si>
    <t>Black text: stats based on even modifiers.  Green text: stats based on even/odd modifiers (pre-d20 Modern version of game)</t>
  </si>
  <si>
    <t>Antareans</t>
  </si>
  <si>
    <t>Arcturians</t>
  </si>
  <si>
    <t>Brecon</t>
  </si>
  <si>
    <t>Cygnans</t>
  </si>
  <si>
    <t>Deians</t>
  </si>
  <si>
    <t>Fralli</t>
  </si>
  <si>
    <t>Mantorese</t>
  </si>
  <si>
    <t>Mynieni</t>
  </si>
  <si>
    <t>Prellarians</t>
  </si>
  <si>
    <t>+30</t>
  </si>
  <si>
    <t>Rigellians</t>
  </si>
  <si>
    <t>Bargantine</t>
  </si>
  <si>
    <t>Cromargs</t>
  </si>
  <si>
    <t>Dunkars</t>
  </si>
  <si>
    <t>Hilidarians</t>
  </si>
  <si>
    <t>Slidarians</t>
  </si>
  <si>
    <t>Vergarians</t>
  </si>
  <si>
    <t>Vudar</t>
  </si>
  <si>
    <t>5</t>
  </si>
  <si>
    <t>Yitlians</t>
  </si>
  <si>
    <t>Zoolies</t>
  </si>
  <si>
    <t>Kzinti</t>
  </si>
  <si>
    <t>Kilingon Soldier/Guard</t>
  </si>
  <si>
    <t>Min</t>
  </si>
  <si>
    <t>Max</t>
  </si>
  <si>
    <t>Avg</t>
  </si>
  <si>
    <t>2d10</t>
  </si>
  <si>
    <t>Less PSI</t>
  </si>
  <si>
    <t>Less LUC &amp; PSI</t>
  </si>
  <si>
    <t>Gorn Soldier</t>
  </si>
  <si>
    <t>3d10</t>
  </si>
  <si>
    <t>d100</t>
  </si>
  <si>
    <t>Star Fleet Security</t>
  </si>
  <si>
    <t>1d10</t>
  </si>
  <si>
    <t>PROPOSED SECURITY BRANCH SCHOOL CURRICULUM TABLE</t>
  </si>
  <si>
    <t>Space Science</t>
  </si>
  <si>
    <t>ENDURANCE STATISTICS</t>
  </si>
  <si>
    <t>SKILLS FROM THE EDUCATION</t>
  </si>
  <si>
    <t>Core Curriculum</t>
  </si>
  <si>
    <t>Skills</t>
  </si>
  <si>
    <t>THE BEGINNING</t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</si>
  <si>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5 points each</t>
    </r>
  </si>
  <si>
    <t>Personal Combat, Armed (Dueling Stick)</t>
  </si>
  <si>
    <t>Social Sciences, Romulan Culture/History</t>
  </si>
  <si>
    <t>Beginning Electives</t>
  </si>
  <si>
    <t>Number: 2</t>
  </si>
  <si>
    <t>Choice:</t>
  </si>
  <si>
    <t>Communications System Operation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</si>
  <si>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2</t>
    </r>
  </si>
  <si>
    <t>THE BROADENING</t>
  </si>
  <si>
    <t>Curriculum Skills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</si>
  <si>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As below, depending on specialty choice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</si>
  <si>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As below, depending on specialty choice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</si>
  <si>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Core Curriculum skills from one specialty</t>
    </r>
  </si>
  <si>
    <t xml:space="preserve">ADMINISTRATION SPECIALTIES </t>
  </si>
  <si>
    <t>BUSINESS ADMINISTRATION</t>
  </si>
  <si>
    <t xml:space="preserve">Administration  </t>
  </si>
  <si>
    <t>LAW</t>
  </si>
  <si>
    <t>Romulan Culture/History</t>
  </si>
  <si>
    <t>Romulan Law</t>
  </si>
  <si>
    <t>DIPLOMACY</t>
  </si>
  <si>
    <t>Major</t>
  </si>
  <si>
    <t>Minor</t>
  </si>
  <si>
    <t>one at 20</t>
  </si>
  <si>
    <t>two at 10</t>
  </si>
  <si>
    <t>MILITARY OPERATIONS SPECIALTIES</t>
  </si>
  <si>
    <t>SECURITY</t>
  </si>
  <si>
    <t>Social Science, Romulan Law</t>
  </si>
  <si>
    <t>GROUND FORCES</t>
  </si>
  <si>
    <t>SCIENCE SPECIALTIES</t>
  </si>
  <si>
    <t>COMPUTER SCIENCES</t>
  </si>
  <si>
    <t>Physical Science, Computer Science</t>
  </si>
  <si>
    <t>MEDICAL SCIENCES</t>
  </si>
  <si>
    <t>General Medicine, Romulan</t>
  </si>
  <si>
    <t>Psychology, Romulan</t>
  </si>
  <si>
    <t>SPECIFIC SCIENCES</t>
  </si>
  <si>
    <t>*Science (Except Medical)</t>
  </si>
  <si>
    <t>STARSHIP OPERATIONS SPECIALTIES</t>
  </si>
  <si>
    <t>HELM/NAVIGATION</t>
  </si>
  <si>
    <t>COMMUNICATIONS</t>
  </si>
  <si>
    <t>WEAPON SYSTEMS</t>
  </si>
  <si>
    <t>Cloaking Procedures</t>
  </si>
  <si>
    <t>STARSHIP SUPPORT SPECIALTIES</t>
  </si>
  <si>
    <t>PROPULSION AND POWER</t>
  </si>
  <si>
    <t>SUPPORT SYSTEMS</t>
  </si>
  <si>
    <t>Cloaking Device Technology</t>
  </si>
  <si>
    <t xml:space="preserve">SMALL EQUIPMENT  </t>
  </si>
  <si>
    <t>Outside Electives</t>
  </si>
  <si>
    <t>Rating: 10 points each</t>
  </si>
  <si>
    <t>Choice: Any skill not already known</t>
  </si>
  <si>
    <t>Advanced Training</t>
  </si>
  <si>
    <t>Number: 3</t>
  </si>
  <si>
    <t>Rating: 1D10 increase</t>
  </si>
  <si>
    <t>Choice: Skill previously acquired</t>
  </si>
  <si>
    <t>THE GREAT DUTY</t>
  </si>
  <si>
    <t>OFFICER EFFICIENCY RATINGS</t>
  </si>
  <si>
    <r>
      <rPr>
        <b/>
        <sz val="11"/>
        <color theme="1"/>
        <rFont val="Calibri"/>
        <family val="2"/>
        <scheme val="minor"/>
      </rPr>
      <t>Die Roll:</t>
    </r>
    <r>
      <rPr>
        <sz val="11"/>
        <color theme="1"/>
        <rFont val="Calibri"/>
        <family val="2"/>
        <scheme val="minor"/>
      </rPr>
      <t xml:space="preserve"> D100 roll for each year of training</t>
    </r>
  </si>
  <si>
    <r>
      <rPr>
        <b/>
        <sz val="11"/>
        <color theme="1"/>
        <rFont val="Calibri"/>
        <family val="2"/>
        <scheme val="minor"/>
      </rPr>
      <t>Bonus Points:</t>
    </r>
    <r>
      <rPr>
        <sz val="11"/>
        <color theme="1"/>
        <rFont val="Calibri"/>
        <family val="2"/>
        <scheme val="minor"/>
      </rPr>
      <t xml:space="preserve"> Optional 20 points added to 1 roll</t>
    </r>
  </si>
  <si>
    <r>
      <rPr>
        <b/>
        <sz val="11"/>
        <color theme="1"/>
        <rFont val="Calibri"/>
        <family val="2"/>
        <scheme val="minor"/>
      </rPr>
      <t>Restriction:</t>
    </r>
    <r>
      <rPr>
        <sz val="11"/>
        <color theme="1"/>
        <rFont val="Calibri"/>
        <family val="2"/>
        <scheme val="minor"/>
      </rPr>
      <t xml:space="preserve"> OER may not be more than 99</t>
    </r>
  </si>
  <si>
    <t>FIFTH-YEAR TRAINING</t>
  </si>
  <si>
    <r>
      <rPr>
        <b/>
        <sz val="11"/>
        <color theme="1"/>
        <rFont val="Calibri"/>
        <family val="2"/>
        <scheme val="minor"/>
      </rPr>
      <t xml:space="preserve">Division: </t>
    </r>
    <r>
      <rPr>
        <sz val="11"/>
        <color theme="1"/>
        <rFont val="Calibri"/>
        <family val="2"/>
        <scheme val="minor"/>
      </rPr>
      <t>Division with highest OER</t>
    </r>
  </si>
  <si>
    <r>
      <rPr>
        <b/>
        <sz val="11"/>
        <color theme="1"/>
        <rFont val="Calibri"/>
        <family val="2"/>
        <scheme val="minor"/>
      </rPr>
      <t>OER Dice Roll:</t>
    </r>
    <r>
      <rPr>
        <sz val="11"/>
        <color theme="1"/>
        <rFont val="Calibri"/>
        <family val="2"/>
        <scheme val="minor"/>
      </rPr>
      <t xml:space="preserve"> D100 + 20</t>
    </r>
  </si>
  <si>
    <t>SKILL IMPROVEMENT</t>
  </si>
  <si>
    <t>In Specialty</t>
  </si>
  <si>
    <t>Outside Specialty</t>
  </si>
  <si>
    <t>Because of Duty</t>
  </si>
  <si>
    <t>Skills: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</si>
  <si>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15</t>
    </r>
  </si>
  <si>
    <r>
      <rPr>
        <b/>
        <sz val="11"/>
        <color theme="1"/>
        <rFont val="Calibri"/>
        <family val="2"/>
        <scheme val="minor"/>
      </rPr>
      <t xml:space="preserve">Rating: </t>
    </r>
    <r>
      <rPr>
        <sz val="11"/>
        <color theme="1"/>
        <rFont val="Calibri"/>
        <family val="2"/>
        <scheme val="minor"/>
      </rPr>
      <t>1D10 increases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</si>
  <si>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Specialty skills from The Broadening only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</si>
  <si>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1D10 increases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</si>
  <si>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Any skills already known except specialty skills</t>
    </r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</si>
  <si>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As below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</si>
  <si>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As below</t>
    </r>
  </si>
  <si>
    <t>For One Year in the Military Division</t>
  </si>
  <si>
    <t>For One Year in the Colonization Division</t>
  </si>
  <si>
    <t>one at 10</t>
  </si>
  <si>
    <t>For One Year in Outpost Division</t>
  </si>
  <si>
    <t>For One Year in Exploration Division</t>
  </si>
  <si>
    <t>*Planetary OR Space Sciences</t>
  </si>
  <si>
    <t>THE COMING TOGETHER OF KNOWLEDGE</t>
  </si>
  <si>
    <r>
      <rPr>
        <b/>
        <sz val="11"/>
        <color theme="1"/>
        <rFont val="Calibri"/>
        <family val="2"/>
        <scheme val="minor"/>
      </rPr>
      <t xml:space="preserve">Rating: </t>
    </r>
    <r>
      <rPr>
        <sz val="11"/>
        <color theme="1"/>
        <rFont val="Calibri"/>
        <family val="2"/>
        <scheme val="minor"/>
      </rPr>
      <t>10 each</t>
    </r>
  </si>
  <si>
    <t>Starship Skills</t>
  </si>
  <si>
    <t>Socialization Skills</t>
  </si>
  <si>
    <t>Combat Skills</t>
  </si>
  <si>
    <t>Personal Comat, Unarmed</t>
  </si>
  <si>
    <t>Advanced Training , In Specialty</t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</si>
  <si>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Specialty skills only</t>
    </r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</si>
  <si>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10 plus 1 for each 10 full points of INT above 50</t>
    </r>
  </si>
  <si>
    <t>Advanced Training , Outside Specialty</t>
  </si>
  <si>
    <r>
      <rPr>
        <b/>
        <sz val="11"/>
        <color theme="1"/>
        <rFont val="Calibri"/>
        <family val="2"/>
        <scheme val="minor"/>
      </rPr>
      <t xml:space="preserve">Rating: </t>
    </r>
    <r>
      <rPr>
        <sz val="11"/>
        <color theme="1"/>
        <rFont val="Calibri"/>
        <family val="2"/>
        <scheme val="minor"/>
      </rPr>
      <t>1D10 increase</t>
    </r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</si>
  <si>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10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</si>
  <si>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Skills already known outside specialty</t>
    </r>
  </si>
  <si>
    <t>ADVANCED OFFICER'S TRAINING</t>
  </si>
  <si>
    <t>CORE CURRICULUM</t>
  </si>
  <si>
    <t>SPECIALTY SKILLS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</si>
  <si>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As below, depending on specialty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</si>
  <si>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As below, depending on specialty</t>
    </r>
  </si>
  <si>
    <t>For All Starship Operations Specialists</t>
  </si>
  <si>
    <t>For All Starship Support Specialists</t>
  </si>
  <si>
    <t>For Medical Science Specialists</t>
  </si>
  <si>
    <t>Medical Science</t>
  </si>
  <si>
    <t>For All Science Specialists (Except Medical)</t>
  </si>
  <si>
    <t>For All Military Operations Specialists</t>
  </si>
  <si>
    <t>For All Law Specialists</t>
  </si>
  <si>
    <t>For All Administrative Specialists (Except Law)</t>
  </si>
  <si>
    <t>SERVICE EXPERIENCE</t>
  </si>
  <si>
    <t>LUC 30 or less</t>
  </si>
  <si>
    <t>Secundam</t>
  </si>
  <si>
    <t>Trinam</t>
  </si>
  <si>
    <t>Centurion</t>
  </si>
  <si>
    <t>Sub-Commander</t>
  </si>
  <si>
    <t>Commander</t>
  </si>
  <si>
    <t>TOUR ASSIGNMENT</t>
  </si>
  <si>
    <t>Officier Efficiency Ratings</t>
  </si>
  <si>
    <t>For Experience</t>
  </si>
  <si>
    <t>Per Tour In Division</t>
  </si>
  <si>
    <t>For Intelligence</t>
  </si>
  <si>
    <t>INT 40 or Less</t>
  </si>
  <si>
    <t>LUC 30 or Less</t>
  </si>
  <si>
    <r>
      <rPr>
        <b/>
        <sz val="11"/>
        <color theme="1"/>
        <rFont val="Calibri"/>
        <family val="2"/>
        <scheme val="minor"/>
      </rPr>
      <t>First Tour Assignment:</t>
    </r>
    <r>
      <rPr>
        <sz val="11"/>
        <color theme="1"/>
        <rFont val="Calibri"/>
        <family val="2"/>
        <scheme val="minor"/>
      </rPr>
      <t xml:space="preserve"> Same division as Fifth-Year Training</t>
    </r>
  </si>
  <si>
    <r>
      <rPr>
        <b/>
        <sz val="11"/>
        <color theme="1"/>
        <rFont val="Calibri"/>
        <family val="2"/>
        <scheme val="minor"/>
      </rPr>
      <t>Die Roll:</t>
    </r>
    <r>
      <rPr>
        <sz val="11"/>
        <color theme="1"/>
        <rFont val="Calibri"/>
        <family val="2"/>
        <scheme val="minor"/>
      </rPr>
      <t xml:space="preserve"> D100+10</t>
    </r>
  </si>
  <si>
    <r>
      <rPr>
        <b/>
        <sz val="11"/>
        <color theme="1"/>
        <rFont val="Calibri"/>
        <family val="2"/>
        <scheme val="minor"/>
      </rPr>
      <t>Modifiers:</t>
    </r>
    <r>
      <rPr>
        <sz val="11"/>
        <color theme="1"/>
        <rFont val="Calibri"/>
        <family val="2"/>
        <scheme val="minor"/>
      </rPr>
      <t xml:space="preserve"> As below</t>
    </r>
  </si>
  <si>
    <t>Additional Tours</t>
  </si>
  <si>
    <t xml:space="preserve">roll D100 to determine new posting.  If result is the </t>
  </si>
  <si>
    <t>same posting, reroll.  Modify for LUC score.</t>
  </si>
  <si>
    <t>Additional Tour Assignments</t>
  </si>
  <si>
    <r>
      <rPr>
        <b/>
        <sz val="11"/>
        <color theme="1"/>
        <rFont val="Calibri"/>
        <family val="2"/>
        <scheme val="minor"/>
      </rPr>
      <t xml:space="preserve">Same Posting: </t>
    </r>
    <r>
      <rPr>
        <sz val="11"/>
        <color theme="1"/>
        <rFont val="Calibri"/>
        <family val="2"/>
        <scheme val="minor"/>
      </rPr>
      <t>If OER is 50 or more, the posting is the same</t>
    </r>
  </si>
  <si>
    <r>
      <rPr>
        <b/>
        <sz val="11"/>
        <color theme="1"/>
        <rFont val="Calibri"/>
        <family val="2"/>
        <scheme val="minor"/>
      </rPr>
      <t xml:space="preserve">Alternate Posting: </t>
    </r>
    <r>
      <rPr>
        <sz val="11"/>
        <color theme="1"/>
        <rFont val="Calibri"/>
        <family val="2"/>
        <scheme val="minor"/>
      </rPr>
      <t>If OER is less than 50, roll D100 to determine</t>
    </r>
  </si>
  <si>
    <t>16 - 35</t>
  </si>
  <si>
    <t>01 - 15</t>
  </si>
  <si>
    <t>36 - 60</t>
  </si>
  <si>
    <t>61 - 00</t>
  </si>
  <si>
    <t>Exploration Division</t>
  </si>
  <si>
    <t>Outpost Division</t>
  </si>
  <si>
    <t>Colonization Division</t>
  </si>
  <si>
    <t>Military Division</t>
  </si>
  <si>
    <t>Luck Modifiers to Tour Asignment Rolls</t>
  </si>
  <si>
    <t>TOUR LENGTH</t>
  </si>
  <si>
    <t>TOUR SKILL ADVANCEMENT</t>
  </si>
  <si>
    <t>For Tour Length</t>
  </si>
  <si>
    <t>Per two years of tour length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</si>
  <si>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1 per 2 years served</t>
    </r>
  </si>
  <si>
    <r>
      <rPr>
        <b/>
        <sz val="11"/>
        <color theme="1"/>
        <rFont val="Calibri"/>
        <family val="2"/>
        <scheme val="minor"/>
      </rPr>
      <t xml:space="preserve">Die Roll: </t>
    </r>
    <r>
      <rPr>
        <sz val="11"/>
        <color theme="1"/>
        <rFont val="Calibri"/>
        <family val="2"/>
        <scheme val="minor"/>
      </rPr>
      <t>1D10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</si>
  <si>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Skills already known</t>
    </r>
  </si>
  <si>
    <t>COMBAT STATISTICS</t>
  </si>
  <si>
    <t xml:space="preserve">Advanced Officers Training </t>
  </si>
  <si>
    <t>1 year</t>
  </si>
  <si>
    <t>As determined</t>
  </si>
  <si>
    <t>previously</t>
  </si>
  <si>
    <r>
      <rPr>
        <b/>
        <sz val="11"/>
        <color theme="1"/>
        <rFont val="Calibri"/>
        <family val="2"/>
        <scheme val="minor"/>
      </rPr>
      <t xml:space="preserve">Base Age: </t>
    </r>
    <r>
      <rPr>
        <sz val="11"/>
        <color theme="1"/>
        <rFont val="Calibri"/>
        <family val="2"/>
        <scheme val="minor"/>
      </rPr>
      <t>25</t>
    </r>
  </si>
  <si>
    <t>~15</t>
  </si>
  <si>
    <t>`</t>
  </si>
  <si>
    <t>~50</t>
  </si>
  <si>
    <t>~75</t>
  </si>
  <si>
    <r>
      <rPr>
        <b/>
        <sz val="11"/>
        <color theme="1"/>
        <rFont val="Calibri"/>
        <family val="2"/>
        <scheme val="minor"/>
      </rPr>
      <t>Die Roll:</t>
    </r>
    <r>
      <rPr>
        <sz val="11"/>
        <color theme="1"/>
        <rFont val="Calibri"/>
        <family val="2"/>
        <scheme val="minor"/>
      </rPr>
      <t xml:space="preserve"> 1D10 + 3, round up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</si>
  <si>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One-third from each table</t>
    </r>
  </si>
  <si>
    <t>KLINGON PRE-ACADEMY SKILL LISTS</t>
  </si>
  <si>
    <t>Personal Development</t>
  </si>
  <si>
    <t>Martial Skills</t>
  </si>
  <si>
    <t>Education Background</t>
  </si>
  <si>
    <t>Medical Sciences, General Medicine</t>
  </si>
  <si>
    <t>Medical Sciences, Psychology</t>
  </si>
  <si>
    <t>Social Science, Klingon Culture/History</t>
  </si>
  <si>
    <t>Social Science, Klingon Law</t>
  </si>
  <si>
    <t>Space Science, Astronomy</t>
  </si>
  <si>
    <t>Space Science, Astrophysics</t>
  </si>
  <si>
    <t>*Vehicle Operation (except space vehicles)</t>
  </si>
  <si>
    <t>PRIME LEARNING SKILLS</t>
  </si>
  <si>
    <t>Number: As Below</t>
  </si>
  <si>
    <t>Rating: As Below</t>
  </si>
  <si>
    <t>PRIME LEARNING SKILLS TABLE</t>
  </si>
  <si>
    <t>Sports, Swimming</t>
  </si>
  <si>
    <t>(at least 30</t>
  </si>
  <si>
    <t>in Galacta)</t>
  </si>
  <si>
    <t xml:space="preserve">(in weapon </t>
  </si>
  <si>
    <t>of choice)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</si>
  <si>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4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</si>
  <si>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Only skills already known</t>
    </r>
  </si>
  <si>
    <t>~20</t>
  </si>
  <si>
    <t>SKILL MASTERY SKILS</t>
  </si>
  <si>
    <t>BRANCH SPECIALTIES TABLE</t>
  </si>
  <si>
    <t>Naval Specialties</t>
  </si>
  <si>
    <t>Marine Specialties</t>
  </si>
  <si>
    <t>-</t>
  </si>
  <si>
    <t>Communications</t>
  </si>
  <si>
    <t>Medical</t>
  </si>
  <si>
    <t>Navigation/Helm</t>
  </si>
  <si>
    <t>Sciences</t>
  </si>
  <si>
    <t>Ship's Engineering</t>
  </si>
  <si>
    <t>Weapons/Defense</t>
  </si>
  <si>
    <t>Combat Operations</t>
  </si>
  <si>
    <t>Combat Engineering</t>
  </si>
  <si>
    <t>CURRICULUM</t>
  </si>
  <si>
    <t>Choice: All from one branch</t>
  </si>
  <si>
    <t>COMBAT OPERATIONS SKILL TABLE</t>
  </si>
  <si>
    <t>*Marksmanship, Archaic Weapon (any weapon)</t>
  </si>
  <si>
    <t>*Personal Combat, Armed (any weapon)</t>
  </si>
  <si>
    <t>*Planetary Survival (any type)</t>
  </si>
  <si>
    <t>Snall Unit Tactics</t>
  </si>
  <si>
    <t>Vehicle Operation, Ground Vehicle</t>
  </si>
  <si>
    <t>COMBAT ENGINEERING SKILL TABLE</t>
  </si>
  <si>
    <t>Enviromental Suit Operation</t>
  </si>
  <si>
    <t>Mecanical Engineering</t>
  </si>
  <si>
    <t>Specialities</t>
  </si>
  <si>
    <t>(Any Engineering specialties above may be</t>
  </si>
  <si>
    <t xml:space="preserve">chosen and the skill rating points spread </t>
  </si>
  <si>
    <t>among them)</t>
  </si>
  <si>
    <t>COMMUNICATIONS SKILL TABLE</t>
  </si>
  <si>
    <t>Language, Galacta</t>
  </si>
  <si>
    <t>*Language (other)</t>
  </si>
  <si>
    <t>MEDICAL SKILL TABLE</t>
  </si>
  <si>
    <t>Life Science, Zoology</t>
  </si>
  <si>
    <t>Medical Science, General Medicine (Klingon)</t>
  </si>
  <si>
    <t>Medical Science, Psychology (Klingon)</t>
  </si>
  <si>
    <t>Medical Science, any other</t>
  </si>
  <si>
    <t>NAVIGATION/HELM</t>
  </si>
  <si>
    <t>SCIENCES SKILL TABLE</t>
  </si>
  <si>
    <t>Any other Science Skills</t>
  </si>
  <si>
    <t xml:space="preserve">(Any Science skill may be chosen from Life </t>
  </si>
  <si>
    <t>Sciences, Physical Sciences, and Planetary</t>
  </si>
  <si>
    <t>Sciences.  At least two must have Skil</t>
  </si>
  <si>
    <t>Ratings of 10 or higher)</t>
  </si>
  <si>
    <t>SHIP'S ENGINEERING</t>
  </si>
  <si>
    <t>Physical Science, Physics</t>
  </si>
  <si>
    <t>Specialties (Any Engineering specialties</t>
  </si>
  <si>
    <t>above may be chosen and the Skill Rating</t>
  </si>
  <si>
    <t>points spread among them.)</t>
  </si>
  <si>
    <t>SECURITY SKILL TABLE</t>
  </si>
  <si>
    <t>Social Sciences, Klingon Law</t>
  </si>
  <si>
    <t>WEAPONS/DEFENSE TABLE</t>
  </si>
  <si>
    <t>(INT-50)/10, round down</t>
  </si>
  <si>
    <t>Specialty Skill Table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</si>
  <si>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 xml:space="preserve">3 per year in Skill Mastery branch, plus 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</si>
  <si>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5 already-known skills, remainder from</t>
    </r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</si>
  <si>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2 per year in Skill Mastery branch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</si>
  <si>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Any</t>
    </r>
  </si>
  <si>
    <t>SKILL APPLICATION SKILLS</t>
  </si>
  <si>
    <t>ASSIGNMENT</t>
  </si>
  <si>
    <t>SKILL APPLICATION CRUISE ASSIGNMENT</t>
  </si>
  <si>
    <t>26 - 40</t>
  </si>
  <si>
    <t>41 - 65</t>
  </si>
  <si>
    <t>66 - 80</t>
  </si>
  <si>
    <t>81 or more</t>
  </si>
  <si>
    <t>Imperial Klingon Expeditionary Forces</t>
  </si>
  <si>
    <t>Imperial Navy or Marines</t>
  </si>
  <si>
    <t>Sector Naval Garrison or Marine Outpost</t>
  </si>
  <si>
    <t>Exploration/Colonization Fleet</t>
  </si>
  <si>
    <t>Merchant/Courier Fleet</t>
  </si>
  <si>
    <t>Die Modifiers</t>
  </si>
  <si>
    <t>Character is member of Imperial Race</t>
  </si>
  <si>
    <t>LUC 40 or more</t>
  </si>
  <si>
    <t>LUC 35 - 39</t>
  </si>
  <si>
    <t>LUC 20 or less</t>
  </si>
  <si>
    <t>INT 70 or more</t>
  </si>
  <si>
    <t>Failed to pass last Skill Assignment</t>
  </si>
  <si>
    <t>Each negative Security Notation</t>
  </si>
  <si>
    <t>Each positive Security Notation</t>
  </si>
  <si>
    <r>
      <t xml:space="preserve">Unsuccessful </t>
    </r>
    <r>
      <rPr>
        <i/>
        <sz val="11"/>
        <color theme="1"/>
        <rFont val="Calibri"/>
        <family val="2"/>
        <scheme val="minor"/>
      </rPr>
      <t>Bribery</t>
    </r>
    <r>
      <rPr>
        <sz val="11"/>
        <color theme="1"/>
        <rFont val="Calibri"/>
        <family val="2"/>
        <scheme val="minor"/>
      </rPr>
      <t xml:space="preserve"> Skill Roll</t>
    </r>
  </si>
  <si>
    <r>
      <t xml:space="preserve">Successful </t>
    </r>
    <r>
      <rPr>
        <i/>
        <sz val="11"/>
        <color theme="1"/>
        <rFont val="Calibri"/>
        <family val="2"/>
        <scheme val="minor"/>
      </rPr>
      <t>Bribery</t>
    </r>
    <r>
      <rPr>
        <sz val="11"/>
        <color theme="1"/>
        <rFont val="Calibri"/>
        <family val="2"/>
        <scheme val="minor"/>
      </rPr>
      <t xml:space="preserve"> Skill Roll</t>
    </r>
  </si>
  <si>
    <t>-2</t>
  </si>
  <si>
    <t>next higher assignment</t>
  </si>
  <si>
    <t>next lower assignment</t>
  </si>
  <si>
    <t>CRUISE RESULT</t>
  </si>
  <si>
    <t>CRUISE RESULT TABLE</t>
  </si>
  <si>
    <t>5 or less</t>
  </si>
  <si>
    <t>6 - 15</t>
  </si>
  <si>
    <t>16 - 60</t>
  </si>
  <si>
    <t>Passed with Imperial Commendation (see below)</t>
  </si>
  <si>
    <t>Passed with Honors (see below)</t>
  </si>
  <si>
    <t>Passed</t>
  </si>
  <si>
    <t>Failed.  Repeat Skill Application.</t>
  </si>
  <si>
    <t>Second or later cruiser</t>
  </si>
  <si>
    <t>For each negative Security Notation</t>
  </si>
  <si>
    <t>For each positive Security Notation</t>
  </si>
  <si>
    <t>Successful Bribery Skil Roll</t>
  </si>
  <si>
    <t>Unsuccessful Bribery Skill Roll</t>
  </si>
  <si>
    <t>character automatically passes</t>
  </si>
  <si>
    <t>character automatically fails</t>
  </si>
  <si>
    <t>and receives negative security</t>
  </si>
  <si>
    <t>mark</t>
  </si>
  <si>
    <t>SECURITY NOTATION</t>
  </si>
  <si>
    <t>SECURITY NOTATION TABLE</t>
  </si>
  <si>
    <t>Successful Roll</t>
  </si>
  <si>
    <t>Positive Mark</t>
  </si>
  <si>
    <t>Unsuccessful Roll</t>
  </si>
  <si>
    <t>Negative Mark</t>
  </si>
  <si>
    <t>Roll unsuccessful by more than 10</t>
  </si>
  <si>
    <t>No Mark</t>
  </si>
  <si>
    <r>
      <rPr>
        <b/>
        <sz val="11"/>
        <color theme="1"/>
        <rFont val="Calibri"/>
        <family val="2"/>
        <scheme val="minor"/>
      </rPr>
      <t xml:space="preserve">Die Roll: </t>
    </r>
    <r>
      <rPr>
        <sz val="11"/>
        <color theme="1"/>
        <rFont val="Calibri"/>
        <family val="2"/>
        <scheme val="minor"/>
      </rPr>
      <t>Saving Roll against character's CHA score</t>
    </r>
  </si>
  <si>
    <r>
      <rPr>
        <b/>
        <sz val="11"/>
        <color theme="1"/>
        <rFont val="Calibri"/>
        <family val="2"/>
        <scheme val="minor"/>
      </rPr>
      <t>Modifiers:</t>
    </r>
    <r>
      <rPr>
        <sz val="11"/>
        <color theme="1"/>
        <rFont val="Calibri"/>
        <family val="2"/>
        <scheme val="minor"/>
      </rPr>
      <t xml:space="preserve"> None</t>
    </r>
  </si>
  <si>
    <t>SKILLS GAINED</t>
  </si>
  <si>
    <t>2 open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</si>
  <si>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5 per year in Skill Application</t>
    </r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</si>
  <si>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 xml:space="preserve">3 from Skill Mastery Specialty; </t>
    </r>
  </si>
  <si>
    <t>LEADERS OF MEN</t>
  </si>
  <si>
    <t>LEADERS OF MEN CURRICULUM TABLE</t>
  </si>
  <si>
    <t>Choice: Only those already known</t>
  </si>
  <si>
    <t>Automatic one rank promotion</t>
  </si>
  <si>
    <t>25</t>
  </si>
  <si>
    <t>20</t>
  </si>
  <si>
    <t>75</t>
  </si>
  <si>
    <t>LEADERS OF VESSELS CURRICULUM TABLE</t>
  </si>
  <si>
    <t>Social Science, Federation Law</t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</si>
  <si>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Only those already known</t>
    </r>
  </si>
  <si>
    <t>SERVICE EXPERIENCE AND SKILLS</t>
  </si>
  <si>
    <t>MODIFIERS TO TOURS OF DUTY SERVED</t>
  </si>
  <si>
    <t>INT 60 or more</t>
  </si>
  <si>
    <t>LUC 20 or more</t>
  </si>
  <si>
    <t>Lieutenant, j.g. or Lieutenant</t>
  </si>
  <si>
    <t>Admiral or above</t>
  </si>
  <si>
    <t>For Destined Position, Cumulative</t>
  </si>
  <si>
    <t>Captain or First Officer</t>
  </si>
  <si>
    <t>Department Head</t>
  </si>
  <si>
    <t>TOUR ASSIGNMENT TABLE</t>
  </si>
  <si>
    <t>11 - 30</t>
  </si>
  <si>
    <t>31 - 50</t>
  </si>
  <si>
    <t>Imperial Star Fortress Duty</t>
  </si>
  <si>
    <t>Imperial Navy Academy</t>
  </si>
  <si>
    <t>Tour Assignment Modifiers</t>
  </si>
  <si>
    <t>INT 60 -69</t>
  </si>
  <si>
    <t>First Tour Only</t>
  </si>
  <si>
    <t>Graduated with Imperial Commendation</t>
  </si>
  <si>
    <t>Graduated with Honors</t>
  </si>
  <si>
    <t>(1D10-1)/2, Round Down (If result is 0, make it 1)</t>
  </si>
  <si>
    <r>
      <rPr>
        <b/>
        <sz val="11"/>
        <color theme="1"/>
        <rFont val="Calibri"/>
        <family val="2"/>
        <scheme val="minor"/>
      </rPr>
      <t xml:space="preserve">Die Roll: </t>
    </r>
    <r>
      <rPr>
        <sz val="11"/>
        <color theme="1"/>
        <rFont val="Calibri"/>
        <family val="2"/>
        <scheme val="minor"/>
      </rPr>
      <t>(1D10-1)/2 years, Round Down (If result is 0, make it 1)</t>
    </r>
  </si>
  <si>
    <t>SECURITY NOTATION MODIFIERS</t>
  </si>
  <si>
    <t>INT 65 or more</t>
  </si>
  <si>
    <t>Each previous negative Security Notation</t>
  </si>
  <si>
    <t>Each previous positive Security Notation</t>
  </si>
  <si>
    <r>
      <t xml:space="preserve">For every 10 points of </t>
    </r>
    <r>
      <rPr>
        <i/>
        <sz val="11"/>
        <color theme="1"/>
        <rFont val="Calibri"/>
        <family val="2"/>
        <scheme val="minor"/>
      </rPr>
      <t>Security Procedures</t>
    </r>
    <r>
      <rPr>
        <sz val="11"/>
        <color theme="1"/>
        <rFont val="Calibri"/>
        <family val="2"/>
        <scheme val="minor"/>
      </rPr>
      <t xml:space="preserve"> skill</t>
    </r>
  </si>
  <si>
    <t>SERVICE SKILL ADVANCEMENT</t>
  </si>
  <si>
    <t>SERVICE SKILL MODIFIERS</t>
  </si>
  <si>
    <t>Per 2 years served in Imperial Klingon</t>
  </si>
  <si>
    <t>Expeditionary Forces</t>
  </si>
  <si>
    <t>Per year of Imperial Star Fortress Duty</t>
  </si>
  <si>
    <t>2 extra rolls</t>
  </si>
  <si>
    <t>1 extra roll in</t>
  </si>
  <si>
    <r>
      <rPr>
        <i/>
        <sz val="11"/>
        <color theme="1"/>
        <rFont val="Calibri"/>
        <family val="2"/>
        <scheme val="minor"/>
      </rPr>
      <t>Gaming,</t>
    </r>
    <r>
      <rPr>
        <sz val="11"/>
        <color theme="1"/>
        <rFont val="Calibri"/>
        <family val="2"/>
        <scheme val="minor"/>
      </rPr>
      <t xml:space="preserve"> or </t>
    </r>
    <r>
      <rPr>
        <i/>
        <sz val="11"/>
        <color theme="1"/>
        <rFont val="Calibri"/>
        <family val="2"/>
        <scheme val="minor"/>
      </rPr>
      <t>Carousing</t>
    </r>
  </si>
  <si>
    <r>
      <t xml:space="preserve">1 extra roll in </t>
    </r>
    <r>
      <rPr>
        <i/>
        <sz val="11"/>
        <color theme="1"/>
        <rFont val="Calibri"/>
        <family val="2"/>
        <scheme val="minor"/>
      </rPr>
      <t>Streetwise,</t>
    </r>
  </si>
  <si>
    <r>
      <rPr>
        <i/>
        <sz val="11"/>
        <color theme="1"/>
        <rFont val="Calibri"/>
        <family val="2"/>
        <scheme val="minor"/>
      </rPr>
      <t>Streetwise</t>
    </r>
    <r>
      <rPr>
        <sz val="11"/>
        <color theme="1"/>
        <rFont val="Calibri"/>
        <family val="2"/>
        <scheme val="minor"/>
      </rPr>
      <t xml:space="preserve"> or </t>
    </r>
    <r>
      <rPr>
        <i/>
        <sz val="11"/>
        <color theme="1"/>
        <rFont val="Calibri"/>
        <family val="2"/>
        <scheme val="minor"/>
      </rPr>
      <t>Gaming</t>
    </r>
  </si>
  <si>
    <t>Per additional Cadet Cruise beyond the first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</si>
  <si>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Years of Service/2, Round Down</t>
    </r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</si>
  <si>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Any</t>
    </r>
  </si>
  <si>
    <t>50</t>
  </si>
  <si>
    <t>12</t>
  </si>
  <si>
    <t>Prime Learning</t>
  </si>
  <si>
    <t>Skill Mastery</t>
  </si>
  <si>
    <t>Skill Application</t>
  </si>
  <si>
    <t>Leaders of Men School</t>
  </si>
  <si>
    <t>Leaders of Vessels School</t>
  </si>
  <si>
    <t>Per Year of Service</t>
  </si>
  <si>
    <t>+3</t>
  </si>
  <si>
    <t>+1 per course</t>
  </si>
  <si>
    <t>Computer Operations</t>
  </si>
  <si>
    <t>Environmental Suit Operations</t>
  </si>
  <si>
    <t>Any five skills</t>
  </si>
  <si>
    <t>BASIC TRAINING SKILLS TABLE</t>
  </si>
  <si>
    <t>STAR FLEET BASIC TRAINING</t>
  </si>
  <si>
    <t>STAR FLEET SPECIALIST SCHOOL</t>
  </si>
  <si>
    <t>ENGINEERING SPECIALIZATION SCHOOL</t>
  </si>
  <si>
    <t>MEDICINE SPECIALIZATION SCHOOL</t>
  </si>
  <si>
    <t>Life Sciences, Botany</t>
  </si>
  <si>
    <t>Life Sciences, Zoology</t>
  </si>
  <si>
    <t>Medical Sciences, any other</t>
  </si>
  <si>
    <t>Medical Sciences, General Medicine (up to three races)</t>
  </si>
  <si>
    <t>SCIENCE SPECIALIZATION SCHOOL</t>
  </si>
  <si>
    <t>up to 100</t>
  </si>
  <si>
    <t>no more than 30 in any one skill:</t>
  </si>
  <si>
    <t>50 points in any one of the following areas;</t>
  </si>
  <si>
    <t>FLIGHT SPECIALIZATION SCHOOL</t>
  </si>
  <si>
    <t>Planetary Sciences, Meterology</t>
  </si>
  <si>
    <t>Vehicle Operation, Atmospheric</t>
  </si>
  <si>
    <t>SUPPORT SERVICES SPECIALIZATION</t>
  </si>
  <si>
    <t>Transporter Systems Operation</t>
  </si>
  <si>
    <t>Social Sciences, Racial Culture/History (any)</t>
  </si>
  <si>
    <t>OPERATIONS SPECIALIZATION SCHOOL</t>
  </si>
  <si>
    <t>of the above areas</t>
  </si>
  <si>
    <t>20 points in any one</t>
  </si>
  <si>
    <t>or 10 points extra in any of the above areas:</t>
  </si>
  <si>
    <t>30 points in any one of the following areas,</t>
  </si>
  <si>
    <t>NON-COMMISSIONED OFFICERS SCHOOL</t>
  </si>
  <si>
    <t>NON-COMMISSIONED OFFICERS SKILLS TABLE</t>
  </si>
  <si>
    <t>*Planetary Survival (any)</t>
  </si>
  <si>
    <t>1D10</t>
  </si>
  <si>
    <t>SECURITY SPECIALIST SCHOOL</t>
  </si>
  <si>
    <t>Medical Science, Psychology (native)</t>
  </si>
  <si>
    <t>Medical Science, General Medicine (First Aid)</t>
  </si>
  <si>
    <t>~105</t>
  </si>
  <si>
    <t>*Personal Combat, Unarmed</t>
  </si>
  <si>
    <t>OUTSIDE ELECTIVES SKILL TABLE</t>
  </si>
  <si>
    <t xml:space="preserve"> EXPERIENCE AND SKILLS</t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</si>
  <si>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1D10-2, minimum 1</t>
    </r>
  </si>
  <si>
    <t>Per 3 years of service</t>
  </si>
  <si>
    <r>
      <t xml:space="preserve">Per 3 years on </t>
    </r>
    <r>
      <rPr>
        <i/>
        <sz val="11"/>
        <color theme="1"/>
        <rFont val="Calibri"/>
        <family val="2"/>
        <scheme val="minor"/>
      </rPr>
      <t>Constitution</t>
    </r>
    <r>
      <rPr>
        <sz val="11"/>
        <color theme="1"/>
        <rFont val="Calibri"/>
        <family val="2"/>
        <scheme val="minor"/>
      </rPr>
      <t>-class ship</t>
    </r>
  </si>
  <si>
    <t>Star Base duty, or Star Fleet Academy</t>
  </si>
  <si>
    <t>For Crewman Efficiency Reports</t>
  </si>
  <si>
    <t>Per Cadet Cruise after first</t>
  </si>
  <si>
    <t>CREWMAN EFFICIENCY REPORTS</t>
  </si>
  <si>
    <t>CREWMAN EFFICIENCY REPORT RESULTS TABLE</t>
  </si>
  <si>
    <t>Age when entering Star Fleet</t>
  </si>
  <si>
    <t>Add years spent to age when entering Star Fleet</t>
  </si>
  <si>
    <t>Specialist School</t>
  </si>
  <si>
    <t>Non-Commisioned Officers School</t>
  </si>
  <si>
    <t>3</t>
  </si>
  <si>
    <r>
      <rPr>
        <b/>
        <sz val="11"/>
        <rFont val="Calibri"/>
        <family val="2"/>
        <scheme val="minor"/>
      </rPr>
      <t>Die Roll:</t>
    </r>
    <r>
      <rPr>
        <sz val="11"/>
        <rFont val="Calibri"/>
        <family val="2"/>
        <scheme val="minor"/>
      </rPr>
      <t xml:space="preserve"> D100</t>
    </r>
  </si>
  <si>
    <t>16 - 25</t>
  </si>
  <si>
    <t>26 - 50</t>
  </si>
  <si>
    <t>51 - 75</t>
  </si>
  <si>
    <t>76+</t>
  </si>
  <si>
    <r>
      <rPr>
        <b/>
        <sz val="11"/>
        <rFont val="Calibri"/>
        <family val="2"/>
        <scheme val="minor"/>
      </rPr>
      <t>Modifiers:</t>
    </r>
    <r>
      <rPr>
        <sz val="11"/>
        <rFont val="Calibri"/>
        <family val="2"/>
        <scheme val="minor"/>
      </rPr>
      <t xml:space="preserve"> As Below</t>
    </r>
  </si>
  <si>
    <t>POSTING</t>
  </si>
  <si>
    <t>For Attribue Scores</t>
  </si>
  <si>
    <t>RESULTS</t>
  </si>
  <si>
    <t>60+</t>
  </si>
  <si>
    <t>Passed with Honors;</t>
  </si>
  <si>
    <t>Repeat Duty Posting Procedure</t>
  </si>
  <si>
    <t>For Assignment</t>
  </si>
  <si>
    <t>For Any Previous Duty Posting</t>
  </si>
  <si>
    <r>
      <rPr>
        <b/>
        <sz val="11"/>
        <rFont val="Calibri"/>
        <family val="2"/>
        <scheme val="minor"/>
      </rPr>
      <t xml:space="preserve">Modifiers: </t>
    </r>
    <r>
      <rPr>
        <sz val="11"/>
        <rFont val="Calibri"/>
        <family val="2"/>
        <scheme val="minor"/>
      </rPr>
      <t>As Below</t>
    </r>
  </si>
  <si>
    <r>
      <t xml:space="preserve">Galaxy Exploration Command, </t>
    </r>
    <r>
      <rPr>
        <i/>
        <sz val="11"/>
        <color theme="1"/>
        <rFont val="Calibri"/>
        <family val="2"/>
        <scheme val="minor"/>
      </rPr>
      <t>Const.</t>
    </r>
    <r>
      <rPr>
        <sz val="11"/>
        <color theme="1"/>
        <rFont val="Calibri"/>
        <family val="2"/>
        <scheme val="minor"/>
      </rPr>
      <t>-class Starship</t>
    </r>
  </si>
  <si>
    <r>
      <t xml:space="preserve">Galaxy Exploration Command, </t>
    </r>
    <r>
      <rPr>
        <i/>
        <sz val="11"/>
        <rFont val="Calibri"/>
        <family val="2"/>
        <scheme val="minor"/>
      </rPr>
      <t>Const.</t>
    </r>
    <r>
      <rPr>
        <sz val="11"/>
        <rFont val="Calibri"/>
        <family val="2"/>
        <scheme val="minor"/>
      </rPr>
      <t>-class</t>
    </r>
  </si>
  <si>
    <t>Per Previous Cadet Cruise</t>
  </si>
  <si>
    <t>Passed with High Honors;</t>
  </si>
  <si>
    <t>Promoted to Lieutenant, j.g.</t>
  </si>
  <si>
    <t>Assigned as Ensign</t>
  </si>
  <si>
    <t>Passed; Assigned as Ensign</t>
  </si>
  <si>
    <r>
      <t xml:space="preserve">Galaxy Exploration Command, </t>
    </r>
    <r>
      <rPr>
        <i/>
        <sz val="11"/>
        <color theme="1"/>
        <rFont val="Calibri"/>
        <family val="2"/>
        <scheme val="minor"/>
      </rPr>
      <t/>
    </r>
  </si>
  <si>
    <r>
      <rPr>
        <i/>
        <sz val="11"/>
        <color theme="1"/>
        <rFont val="Calibri"/>
        <family val="2"/>
        <scheme val="minor"/>
      </rPr>
      <t>Const.</t>
    </r>
    <r>
      <rPr>
        <sz val="11"/>
        <color theme="1"/>
        <rFont val="Calibri"/>
        <family val="2"/>
        <scheme val="minor"/>
      </rPr>
      <t>-class Starship</t>
    </r>
  </si>
  <si>
    <r>
      <t xml:space="preserve">1 extra roll in </t>
    </r>
    <r>
      <rPr>
        <i/>
        <sz val="11"/>
        <color theme="1"/>
        <rFont val="Calibri"/>
        <family val="2"/>
        <scheme val="minor"/>
      </rPr>
      <t>Carousing</t>
    </r>
    <r>
      <rPr>
        <sz val="11"/>
        <color theme="1"/>
        <rFont val="Calibri"/>
        <family val="2"/>
        <scheme val="minor"/>
      </rPr>
      <t xml:space="preserve"> or </t>
    </r>
    <r>
      <rPr>
        <i/>
        <sz val="11"/>
        <color theme="1"/>
        <rFont val="Calibri"/>
        <family val="2"/>
        <scheme val="minor"/>
      </rPr>
      <t>Streetwise</t>
    </r>
  </si>
  <si>
    <t>Per Tour of Duty</t>
  </si>
  <si>
    <t>Promoted to Enlisted, 1st Class</t>
  </si>
  <si>
    <t>Promoted to Enlisted, 2nd Class</t>
  </si>
  <si>
    <t xml:space="preserve">Passed; Promoted to </t>
  </si>
  <si>
    <t>SKILL ADVANCEMENT TABLE FOR EXPERIENCE</t>
  </si>
  <si>
    <t>Enlisted, 1st or 2nd Class</t>
  </si>
  <si>
    <t>Petty Officer, 1st or 2nd class</t>
  </si>
  <si>
    <t>Chief Petty Officer</t>
  </si>
  <si>
    <t>Senior or Master Chief Petty Officer</t>
  </si>
  <si>
    <t>Warrant Officer or Chief Warrant Officer</t>
  </si>
  <si>
    <t>Automatic Promotion to Petty Officer, 2nd Class</t>
  </si>
  <si>
    <t>Per tour in Merchant Marine,</t>
  </si>
  <si>
    <r>
      <rPr>
        <b/>
        <sz val="11"/>
        <color theme="1"/>
        <rFont val="Calibri"/>
        <family val="2"/>
        <scheme val="minor"/>
      </rPr>
      <t xml:space="preserve">Length: </t>
    </r>
    <r>
      <rPr>
        <sz val="11"/>
        <color theme="1"/>
        <rFont val="Calibri"/>
        <family val="2"/>
        <scheme val="minor"/>
      </rPr>
      <t>3 years</t>
    </r>
  </si>
  <si>
    <r>
      <rPr>
        <b/>
        <sz val="11"/>
        <color theme="1"/>
        <rFont val="Calibri"/>
        <family val="2"/>
        <scheme val="minor"/>
      </rPr>
      <t xml:space="preserve">Length: </t>
    </r>
    <r>
      <rPr>
        <sz val="11"/>
        <color theme="1"/>
        <rFont val="Calibri"/>
        <family val="2"/>
        <scheme val="minor"/>
      </rPr>
      <t>1D10 divided by 2; minimum of 1 year</t>
    </r>
  </si>
  <si>
    <t>RECRUIT CRUISE RESULTS</t>
  </si>
  <si>
    <t>For Any Previous Cadet Cruise</t>
  </si>
  <si>
    <t>Per Recruit Cruise Posting</t>
  </si>
  <si>
    <t>Initial Commitment (6 years)</t>
  </si>
  <si>
    <t>Remainder of Commitment</t>
  </si>
  <si>
    <t xml:space="preserve">3 years (minus any Recruit </t>
  </si>
  <si>
    <t>Cruises past first)</t>
  </si>
  <si>
    <t>years</t>
  </si>
  <si>
    <t>Repeat Recruit Cruise Procedure</t>
  </si>
  <si>
    <t>Enlisted, 2nd Class</t>
  </si>
  <si>
    <t>Per Previous Recruit Cruise</t>
  </si>
  <si>
    <t>Modifiers For Recruit Cruise</t>
  </si>
  <si>
    <t>RECRUIT CRUISE  TABLE</t>
  </si>
  <si>
    <t>RECRUIT CRUISE RESULT TABLE</t>
  </si>
  <si>
    <t>Modifiers to Recruit Cruise Result</t>
  </si>
  <si>
    <t>For Recruit Cruise</t>
  </si>
  <si>
    <t>Per Recruit Cruise after the first</t>
  </si>
  <si>
    <t>Cloaking Device Operation</t>
  </si>
  <si>
    <t>Holodeck Operation</t>
  </si>
  <si>
    <t>Holodeck Technology</t>
  </si>
  <si>
    <t>Starship Services</t>
  </si>
  <si>
    <t>OFFICER CANDIDATE SCHOOL (COMMAND SCHOOL)</t>
  </si>
  <si>
    <t>Challenge Magazine 60</t>
  </si>
  <si>
    <t>PRE-ACADEMY SKILLS LIST</t>
  </si>
  <si>
    <t>*Instrumental Music</t>
  </si>
  <si>
    <t>Marksmanhip, Modern</t>
  </si>
  <si>
    <t>Personal Combat, Armed</t>
  </si>
  <si>
    <t>Vocal Music</t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</si>
  <si>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1D10+5</t>
    </r>
  </si>
  <si>
    <t>half from Education Background</t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</si>
  <si>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Half from Personal Development;</t>
    </r>
  </si>
  <si>
    <t>PERSONAL DEVELOPMENT</t>
  </si>
  <si>
    <t>EDUCATION BAKGROUND</t>
  </si>
  <si>
    <t>Astronomy/Astrophysics</t>
  </si>
  <si>
    <t>Atmosphere Craft Pilot</t>
  </si>
  <si>
    <t>*Comperative Archaeology</t>
  </si>
  <si>
    <t>Federation History</t>
  </si>
  <si>
    <t>Ground Vehicle Operation</t>
  </si>
  <si>
    <t>Physical Chemistry</t>
  </si>
  <si>
    <t>Planetary Ecology</t>
  </si>
  <si>
    <t>*Racial Culture/History</t>
  </si>
  <si>
    <t>Water Vehicle Operation</t>
  </si>
  <si>
    <r>
      <t>*Medicine</t>
    </r>
    <r>
      <rPr>
        <vertAlign val="superscript"/>
        <sz val="11"/>
        <color theme="1"/>
        <rFont val="Calibri"/>
        <family val="2"/>
        <scheme val="minor"/>
      </rPr>
      <t>1</t>
    </r>
  </si>
  <si>
    <t>the character receives Medicine, (Native) at 40.</t>
  </si>
  <si>
    <t>Enter Star Fleet Academy at 25 instead of 18.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</si>
  <si>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If destined to be medical officer, then </t>
    </r>
  </si>
  <si>
    <t>CORE CURRICULUM SKILLS LIST</t>
  </si>
  <si>
    <t xml:space="preserve">Personal Combat, Unarmed </t>
  </si>
  <si>
    <t>SPECIALIZATION CURRICULUM</t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</si>
  <si>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All from one specialty</t>
    </r>
  </si>
  <si>
    <t>Any Other Science Skills</t>
  </si>
  <si>
    <t>(In any combination, but at least</t>
  </si>
  <si>
    <t>two must be at least 10)</t>
  </si>
  <si>
    <t>SCIENCES</t>
  </si>
  <si>
    <t>ENGINEERING</t>
  </si>
  <si>
    <t>Life Support Technology</t>
  </si>
  <si>
    <t>Ship's Weaponry Technology</t>
  </si>
  <si>
    <t>Starship Engineering (general)</t>
  </si>
  <si>
    <t>Starship Security</t>
  </si>
  <si>
    <t>*Psychology (native)</t>
  </si>
  <si>
    <t>MEDICINE</t>
  </si>
  <si>
    <t>*Medicine (native)</t>
  </si>
  <si>
    <t>*Medicine (non-native)</t>
  </si>
  <si>
    <t>*Psychology (non-native)</t>
  </si>
  <si>
    <t>NAVIGATION</t>
  </si>
  <si>
    <t>Starship Combat Tactics/Strategy</t>
  </si>
  <si>
    <t>Starship Communications Procedures</t>
  </si>
  <si>
    <t>Starship Navigation</t>
  </si>
  <si>
    <t>HELM</t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</si>
  <si>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Specialty skills</t>
    </r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</si>
  <si>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(INT-50)/10, Round Up</t>
    </r>
  </si>
  <si>
    <t>ADDITIONAL SPECIALTY TRAINING</t>
  </si>
  <si>
    <t xml:space="preserve">points </t>
  </si>
  <si>
    <t>(+40)</t>
  </si>
  <si>
    <t>ELECTIVES</t>
  </si>
  <si>
    <t>STAR FLEET ACADEMY</t>
  </si>
  <si>
    <t>CADET CRUISE RESULTS TABLE</t>
  </si>
  <si>
    <t>Modifiers To Cadet Cruise Results</t>
  </si>
  <si>
    <t>CADET CRUISE ASSIGNMENT TABLE</t>
  </si>
  <si>
    <t>Modifiers To Cadet Cruise Assignment</t>
  </si>
  <si>
    <t>Constitution Class Starship</t>
  </si>
  <si>
    <t>Merchant Marine Division</t>
  </si>
  <si>
    <t>Modifiers to Cadet Cruise Assignment</t>
  </si>
  <si>
    <t xml:space="preserve">Failed to pass last </t>
  </si>
  <si>
    <t>cruise</t>
  </si>
  <si>
    <t>Promoted to Lt., j.g.</t>
  </si>
  <si>
    <t>Assignment Roll)</t>
  </si>
  <si>
    <t>(-20 on 1st Post-Academy</t>
  </si>
  <si>
    <t>Assigned as Ensign.</t>
  </si>
  <si>
    <t>(-10 to 1st Post-Academy</t>
  </si>
  <si>
    <t>cruise procedure.</t>
  </si>
  <si>
    <t>Did not pass; Repeat</t>
  </si>
  <si>
    <t>Modifiers to Cadet Cruise Results</t>
  </si>
  <si>
    <t>Second (or later) Cruise</t>
  </si>
  <si>
    <r>
      <t xml:space="preserve">Starship Service </t>
    </r>
    <r>
      <rPr>
        <i/>
        <sz val="11"/>
        <color theme="1"/>
        <rFont val="Calibri"/>
        <family val="2"/>
        <scheme val="minor"/>
      </rPr>
      <t>(Constitution</t>
    </r>
    <r>
      <rPr>
        <sz val="11"/>
        <color theme="1"/>
        <rFont val="Calibri"/>
        <family val="2"/>
        <scheme val="minor"/>
      </rPr>
      <t xml:space="preserve"> Class)</t>
    </r>
  </si>
  <si>
    <t>CADET CRUISE SKILLS</t>
  </si>
  <si>
    <r>
      <rPr>
        <b/>
        <sz val="11"/>
        <color theme="1"/>
        <rFont val="Calibri"/>
        <family val="2"/>
        <scheme val="minor"/>
      </rPr>
      <t>Number</t>
    </r>
    <r>
      <rPr>
        <sz val="11"/>
        <color theme="1"/>
        <rFont val="Calibri"/>
        <family val="2"/>
        <scheme val="minor"/>
      </rPr>
      <t>: 5</t>
    </r>
  </si>
  <si>
    <r>
      <rPr>
        <b/>
        <sz val="11"/>
        <color theme="1"/>
        <rFont val="Calibri"/>
        <family val="2"/>
        <scheme val="minor"/>
      </rPr>
      <t>Choice:</t>
    </r>
    <r>
      <rPr>
        <sz val="11"/>
        <color theme="1"/>
        <rFont val="Calibri"/>
        <family val="2"/>
        <scheme val="minor"/>
      </rPr>
      <t xml:space="preserve"> Any when Cadet Cruise is passed.</t>
    </r>
  </si>
  <si>
    <t>COMMAND SCHOOL CURRICULUM TABLE</t>
  </si>
  <si>
    <t>COMMAND SCHOOL</t>
  </si>
  <si>
    <t>30</t>
  </si>
  <si>
    <t>180</t>
  </si>
  <si>
    <t>As Table except for a cadet M.D.  Cadet M.D.s are promoted</t>
  </si>
  <si>
    <t>to Lt., j.g.</t>
  </si>
  <si>
    <t>POST-ACADEMY EXPERIENCE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</si>
  <si>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1D10/2, Round Down (minimum 1)</t>
    </r>
  </si>
  <si>
    <t>NUMBER OF TERMS SERVED</t>
  </si>
  <si>
    <t>Modifiers To Number of Terms Served</t>
  </si>
  <si>
    <t>Character is preparing to command a ship</t>
  </si>
  <si>
    <t>(Captain or First Officer)</t>
  </si>
  <si>
    <t>Character is preparing to be a Dept. Head</t>
  </si>
  <si>
    <t>Character will enter as an Ensign</t>
  </si>
  <si>
    <t>Lt. j.g. or Lt.</t>
  </si>
  <si>
    <t>Lt. Commander or Commander</t>
  </si>
  <si>
    <t>Character will enter campaign as Dept. Head</t>
  </si>
  <si>
    <t xml:space="preserve">or top command personnel on board a </t>
  </si>
  <si>
    <r>
      <rPr>
        <i/>
        <sz val="11"/>
        <color theme="1"/>
        <rFont val="Calibri"/>
        <family val="2"/>
        <scheme val="minor"/>
      </rPr>
      <t>Constitution</t>
    </r>
    <r>
      <rPr>
        <sz val="11"/>
        <color theme="1"/>
        <rFont val="Calibri"/>
        <family val="2"/>
        <scheme val="minor"/>
      </rPr>
      <t>-Class starship</t>
    </r>
  </si>
  <si>
    <t>-1</t>
  </si>
  <si>
    <t xml:space="preserve">+1 </t>
  </si>
  <si>
    <t>TERM LENGTH AND ASSIGNMENT</t>
  </si>
  <si>
    <r>
      <rPr>
        <b/>
        <sz val="11"/>
        <color theme="1"/>
        <rFont val="Calibri"/>
        <family val="2"/>
        <scheme val="minor"/>
      </rPr>
      <t>Modifiers To Assignment:</t>
    </r>
    <r>
      <rPr>
        <sz val="11"/>
        <color theme="1"/>
        <rFont val="Calibri"/>
        <family val="2"/>
        <scheme val="minor"/>
      </rPr>
      <t xml:space="preserve"> As Below</t>
    </r>
  </si>
  <si>
    <r>
      <t xml:space="preserve">Die Roll: </t>
    </r>
    <r>
      <rPr>
        <sz val="11"/>
        <color theme="1"/>
        <rFont val="Calibri"/>
        <family val="2"/>
        <scheme val="minor"/>
      </rPr>
      <t>D100</t>
    </r>
  </si>
  <si>
    <r>
      <rPr>
        <b/>
        <sz val="11"/>
        <color theme="1"/>
        <rFont val="Calibri"/>
        <family val="2"/>
        <scheme val="minor"/>
      </rPr>
      <t xml:space="preserve">Length: </t>
    </r>
    <r>
      <rPr>
        <sz val="11"/>
        <color theme="1"/>
        <rFont val="Calibri"/>
        <family val="2"/>
        <scheme val="minor"/>
      </rPr>
      <t>1D10 divided by 2; minimum of 2 years</t>
    </r>
  </si>
  <si>
    <t>TERM ASSIGNMENT TABLE</t>
  </si>
  <si>
    <r>
      <t xml:space="preserve">Starship, </t>
    </r>
    <r>
      <rPr>
        <i/>
        <sz val="11"/>
        <color theme="1"/>
        <rFont val="Calibri"/>
        <family val="2"/>
        <scheme val="minor"/>
      </rPr>
      <t>Constitution</t>
    </r>
    <r>
      <rPr>
        <sz val="11"/>
        <color theme="1"/>
        <rFont val="Calibri"/>
        <family val="2"/>
        <scheme val="minor"/>
      </rPr>
      <t>-Class</t>
    </r>
  </si>
  <si>
    <t>Starbase Duty</t>
  </si>
  <si>
    <t>Academy Instructor</t>
  </si>
  <si>
    <t>Modifiers To Assignment</t>
  </si>
  <si>
    <t>(1st assignment only)</t>
  </si>
  <si>
    <t>SERVICE SKILL ROLLS</t>
  </si>
  <si>
    <r>
      <t xml:space="preserve">Streetwise </t>
    </r>
    <r>
      <rPr>
        <sz val="11"/>
        <color theme="1"/>
        <rFont val="Calibri"/>
        <family val="2"/>
        <scheme val="minor"/>
      </rPr>
      <t>or</t>
    </r>
    <r>
      <rPr>
        <i/>
        <sz val="11"/>
        <color theme="1"/>
        <rFont val="Calibri"/>
        <family val="2"/>
        <scheme val="minor"/>
      </rPr>
      <t xml:space="preserve"> Gaming</t>
    </r>
  </si>
  <si>
    <t>Per additional Cadet Cruise</t>
  </si>
  <si>
    <t>beyond first</t>
  </si>
  <si>
    <t>Graduated with High Honors</t>
  </si>
  <si>
    <t>Age when entering Academy (MD)</t>
  </si>
  <si>
    <t>Klingon Culture/History</t>
  </si>
  <si>
    <t>Holodeck Operations Procedures</t>
  </si>
  <si>
    <t>Holodeck Systems Technology</t>
  </si>
  <si>
    <r>
      <t xml:space="preserve">Galaxy Exploration Command, </t>
    </r>
    <r>
      <rPr>
        <i/>
        <sz val="11"/>
        <color theme="1"/>
        <rFont val="Calibri"/>
        <family val="2"/>
        <scheme val="minor"/>
      </rPr>
      <t>Galaxy</t>
    </r>
    <r>
      <rPr>
        <sz val="11"/>
        <color theme="1"/>
        <rFont val="Calibri"/>
        <family val="2"/>
        <scheme val="minor"/>
      </rPr>
      <t>-class Starship</t>
    </r>
  </si>
  <si>
    <r>
      <t xml:space="preserve">Galaxy Exploration Command, </t>
    </r>
    <r>
      <rPr>
        <i/>
        <sz val="11"/>
        <rFont val="Calibri"/>
        <family val="2"/>
        <scheme val="minor"/>
      </rPr>
      <t>Galaxy</t>
    </r>
    <r>
      <rPr>
        <sz val="11"/>
        <rFont val="Calibri"/>
        <family val="2"/>
        <scheme val="minor"/>
      </rPr>
      <t>-class</t>
    </r>
  </si>
  <si>
    <t>Klingon Law</t>
  </si>
  <si>
    <t>Colonial Operations Command*</t>
  </si>
  <si>
    <t>*Roll 1D10.  Result of 1 - 5, Colonial Operations Command;</t>
  </si>
  <si>
    <t>Result of 6 - 10, Terraforming Command</t>
  </si>
  <si>
    <r>
      <t xml:space="preserve">Per 2 years on </t>
    </r>
    <r>
      <rPr>
        <i/>
        <sz val="11"/>
        <color theme="1"/>
        <rFont val="Calibri"/>
        <family val="2"/>
        <scheme val="minor"/>
      </rPr>
      <t>Galaxy</t>
    </r>
    <r>
      <rPr>
        <sz val="11"/>
        <color theme="1"/>
        <rFont val="Calibri"/>
        <family val="2"/>
        <scheme val="minor"/>
      </rPr>
      <t>-class ship</t>
    </r>
  </si>
  <si>
    <t>For Tactical Specialty</t>
  </si>
  <si>
    <t>For Helm/Navigation Specialty</t>
  </si>
  <si>
    <t>Communication System Technology</t>
  </si>
  <si>
    <t>4 at 20</t>
  </si>
  <si>
    <t>each</t>
  </si>
  <si>
    <t>3 at 20</t>
  </si>
  <si>
    <t>3 at 15</t>
  </si>
  <si>
    <t>Medical Sciences, Psychology (any race)</t>
  </si>
  <si>
    <t>COUNSELOR BRANCH SCHOOL CURRICULUM TABLE</t>
  </si>
  <si>
    <r>
      <t>Galaxy</t>
    </r>
    <r>
      <rPr>
        <sz val="11"/>
        <color theme="1"/>
        <rFont val="Calibri"/>
        <family val="2"/>
        <scheme val="minor"/>
      </rPr>
      <t>-class Starship</t>
    </r>
  </si>
  <si>
    <r>
      <rPr>
        <i/>
        <sz val="11"/>
        <color theme="1"/>
        <rFont val="Calibri"/>
        <family val="2"/>
        <scheme val="minor"/>
      </rPr>
      <t>Galaxy</t>
    </r>
    <r>
      <rPr>
        <sz val="11"/>
        <color theme="1"/>
        <rFont val="Calibri"/>
        <family val="2"/>
        <scheme val="minor"/>
      </rPr>
      <t>-class Starship</t>
    </r>
  </si>
  <si>
    <t>Counselor</t>
  </si>
  <si>
    <t>two at 10 extra;</t>
  </si>
  <si>
    <t>three at 5 extra</t>
  </si>
  <si>
    <t>75 points is approx. 1 year</t>
  </si>
  <si>
    <t>Swap?</t>
  </si>
  <si>
    <t>EARLY LIFE</t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</si>
  <si>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Half from each table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</si>
  <si>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1D10 + 5</t>
    </r>
  </si>
  <si>
    <t>EARLY LIFE SKILLS</t>
  </si>
  <si>
    <t>PERSONAL DEVELOPMENT TABLE</t>
  </si>
  <si>
    <t>*Artistic Ability</t>
  </si>
  <si>
    <t>Swimming and Diving</t>
  </si>
  <si>
    <t>EDUCATIONAL BACKGROUND TABLE</t>
  </si>
  <si>
    <t>*Comparative Archaeology</t>
  </si>
  <si>
    <t>*Medicine (race)</t>
  </si>
  <si>
    <t>THE MERCHANT ACADEMY</t>
  </si>
  <si>
    <t>71+</t>
  </si>
  <si>
    <t>Merchant Crew</t>
  </si>
  <si>
    <t>Modifiers to Initial Advancement Lane</t>
  </si>
  <si>
    <t>LUC 70 or more</t>
  </si>
  <si>
    <t>70 or less</t>
  </si>
  <si>
    <r>
      <rPr>
        <b/>
        <sz val="11"/>
        <color theme="1"/>
        <rFont val="Calibri"/>
        <family val="2"/>
        <scheme val="minor"/>
      </rPr>
      <t xml:space="preserve">Rating: </t>
    </r>
    <r>
      <rPr>
        <sz val="11"/>
        <color theme="1"/>
        <rFont val="Calibri"/>
        <family val="2"/>
        <scheme val="minor"/>
      </rPr>
      <t>As Below</t>
    </r>
  </si>
  <si>
    <t>Choose One Specialty:</t>
  </si>
  <si>
    <t>ENGINEERING SKILLS TABLE</t>
  </si>
  <si>
    <t>Starship Engineering</t>
  </si>
  <si>
    <t>HELM/NAVIGATION SKILLS TABLE</t>
  </si>
  <si>
    <t>FINANCIAL/CLERICAL</t>
  </si>
  <si>
    <t>*Language (one or more)</t>
  </si>
  <si>
    <t>MERCHANT CREW</t>
  </si>
  <si>
    <t>MERCHANT CREW SKILL LIST</t>
  </si>
  <si>
    <t>Small Ship Piloting</t>
  </si>
  <si>
    <t>Small Ship Engineering</t>
  </si>
  <si>
    <t>CORE SKILLS TABLE</t>
  </si>
  <si>
    <t>TERMS SERVED</t>
  </si>
  <si>
    <t>Fleet owner (1D10/2+1 ships) *Roll First*</t>
  </si>
  <si>
    <t>Merchant Captain (independent)</t>
  </si>
  <si>
    <t>+9</t>
  </si>
  <si>
    <t>Own ship</t>
  </si>
  <si>
    <t>per extra ship owned</t>
  </si>
  <si>
    <t>+6</t>
  </si>
  <si>
    <t>+4</t>
  </si>
  <si>
    <t>Leasing/purchasing ship</t>
  </si>
  <si>
    <t>Merchant Captain (fleet member)</t>
  </si>
  <si>
    <t>Merchant crewman (department head)</t>
  </si>
  <si>
    <t>Merchant crewman (secondary officer)</t>
  </si>
  <si>
    <t>Merchant crewman (cargo handler)</t>
  </si>
  <si>
    <t>Independent Trader (one man ship)</t>
  </si>
  <si>
    <t>Graduated Merchant Academy</t>
  </si>
  <si>
    <t>Not a Merchant Academy Graduate</t>
  </si>
  <si>
    <t>LUC 80 or more</t>
  </si>
  <si>
    <t>INT 80 or more</t>
  </si>
  <si>
    <r>
      <rPr>
        <b/>
        <sz val="11"/>
        <color theme="1"/>
        <rFont val="Calibri"/>
        <family val="2"/>
        <scheme val="minor"/>
      </rPr>
      <t>Length:</t>
    </r>
    <r>
      <rPr>
        <sz val="11"/>
        <color theme="1"/>
        <rFont val="Calibri"/>
        <family val="2"/>
        <scheme val="minor"/>
      </rPr>
      <t xml:space="preserve"> 1D10/2, Round Down (minimum 1)</t>
    </r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</si>
  <si>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One skill per 2 years of service</t>
    </r>
  </si>
  <si>
    <r>
      <rPr>
        <b/>
        <sz val="11"/>
        <color theme="1"/>
        <rFont val="Calibri"/>
        <family val="2"/>
        <scheme val="minor"/>
      </rPr>
      <t>Rating:</t>
    </r>
    <r>
      <rPr>
        <sz val="11"/>
        <color theme="1"/>
        <rFont val="Calibri"/>
        <family val="2"/>
        <scheme val="minor"/>
      </rPr>
      <t xml:space="preserve"> 1D10+2</t>
    </r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</si>
  <si>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Open</t>
    </r>
  </si>
  <si>
    <t>EXTRA SKILLS</t>
  </si>
  <si>
    <t>EXTRA SKILLS MODIFIER TABLE</t>
  </si>
  <si>
    <t>Modifier</t>
  </si>
  <si>
    <t>Additional Skill Rols</t>
  </si>
  <si>
    <r>
      <rPr>
        <b/>
        <sz val="11"/>
        <color theme="1"/>
        <rFont val="Calibri"/>
        <family val="2"/>
        <scheme val="minor"/>
      </rPr>
      <t xml:space="preserve">Rating: </t>
    </r>
    <r>
      <rPr>
        <sz val="11"/>
        <color theme="1"/>
        <rFont val="Calibri"/>
        <family val="2"/>
        <scheme val="minor"/>
      </rPr>
      <t>1D10+2</t>
    </r>
  </si>
  <si>
    <t>Officer's Core Curriculum</t>
  </si>
  <si>
    <t>X</t>
  </si>
  <si>
    <t>Medicine, General Medicine (First Aid)</t>
  </si>
  <si>
    <r>
      <t xml:space="preserve">Number: </t>
    </r>
    <r>
      <rPr>
        <sz val="11"/>
        <color theme="1"/>
        <rFont val="Calibri"/>
        <family val="2"/>
        <scheme val="minor"/>
      </rPr>
      <t>As Below</t>
    </r>
  </si>
  <si>
    <t>ADDITIONAL BACKGROUND SKILLS</t>
  </si>
  <si>
    <t>PRE-ENTRY SKILL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</si>
  <si>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1</t>
    </r>
  </si>
  <si>
    <t>PRE-ENTRY SKILL TABLE</t>
  </si>
  <si>
    <r>
      <rPr>
        <b/>
        <sz val="11"/>
        <color theme="1"/>
        <rFont val="Calibri"/>
        <family val="2"/>
        <scheme val="minor"/>
      </rPr>
      <t xml:space="preserve">Number: </t>
    </r>
    <r>
      <rPr>
        <sz val="11"/>
        <color theme="1"/>
        <rFont val="Calibri"/>
        <family val="2"/>
        <scheme val="minor"/>
      </rPr>
      <t>INT/10, Round Down</t>
    </r>
  </si>
  <si>
    <t>CHARACTER BACKGROUND PROCEDURE</t>
  </si>
  <si>
    <t>Language, Native</t>
  </si>
  <si>
    <t>Background Skills</t>
  </si>
  <si>
    <t>Distribute 150 skill points between any</t>
  </si>
  <si>
    <t>skills appropriate for your character's</t>
  </si>
  <si>
    <t>background.  No more than 15 in any</t>
  </si>
  <si>
    <t>one skill.  Subject to GM's approval.</t>
  </si>
  <si>
    <t>For Space Sciences Curriculum</t>
  </si>
  <si>
    <t>Space Sciences, Astronomy</t>
  </si>
  <si>
    <t>one at 30 extra;</t>
  </si>
  <si>
    <t>one at 40</t>
  </si>
  <si>
    <t>two at 20</t>
  </si>
  <si>
    <t>total of 30</t>
  </si>
  <si>
    <t>Physical Science</t>
  </si>
  <si>
    <t>Specialties (Any Medical Science)</t>
  </si>
  <si>
    <t>Total of 20</t>
  </si>
  <si>
    <t>2A</t>
  </si>
  <si>
    <t>PRE-MEDICAL SCHOOL</t>
  </si>
  <si>
    <t>PRE-MEDICAL SCHOOL SKILLS TABLE</t>
  </si>
  <si>
    <t>Life Science</t>
  </si>
  <si>
    <t>3A</t>
  </si>
  <si>
    <t>STAR FLEET MEDICAL ACADEMY</t>
  </si>
  <si>
    <t>STAR FLEET MEDICAL ACADEMY SKILLS TABLE</t>
  </si>
  <si>
    <t>Specialties, Life Sciences</t>
  </si>
  <si>
    <t>Total of 40</t>
  </si>
  <si>
    <t>Specialties, Medical Sciences</t>
  </si>
  <si>
    <t>Total of 50</t>
  </si>
  <si>
    <t>Total of 30</t>
  </si>
  <si>
    <t>OFFICER DEVELOPMENT SCHOOL</t>
  </si>
  <si>
    <t>OFFICER DEVELOPMENT SCHOOL SKILLS TABLE</t>
  </si>
  <si>
    <t>3B</t>
  </si>
  <si>
    <r>
      <rPr>
        <b/>
        <sz val="11"/>
        <color theme="1"/>
        <rFont val="Calibri"/>
        <family val="2"/>
        <scheme val="minor"/>
      </rPr>
      <t>2A: Pre-Medical School,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3A: Star Fleet Medical Academy</t>
    </r>
  </si>
  <si>
    <r>
      <t xml:space="preserve">and </t>
    </r>
    <r>
      <rPr>
        <b/>
        <sz val="11"/>
        <color theme="1"/>
        <rFont val="Calibri"/>
        <family val="2"/>
        <scheme val="minor"/>
      </rPr>
      <t>3B: Officer Development School</t>
    </r>
    <r>
      <rPr>
        <sz val="11"/>
        <color theme="1"/>
        <rFont val="Calibri"/>
        <family val="2"/>
        <scheme val="minor"/>
      </rPr>
      <t>.</t>
    </r>
  </si>
  <si>
    <t>3 years</t>
  </si>
  <si>
    <t>For Space Service Curriculum</t>
  </si>
  <si>
    <t>Law (Other)</t>
  </si>
  <si>
    <r>
      <rPr>
        <b/>
        <sz val="11"/>
        <color theme="1"/>
        <rFont val="Calibri"/>
        <family val="2"/>
        <scheme val="minor"/>
      </rPr>
      <t>Number:</t>
    </r>
    <r>
      <rPr>
        <sz val="11"/>
        <color theme="1"/>
        <rFont val="Calibri"/>
        <family val="2"/>
        <scheme val="minor"/>
      </rPr>
      <t xml:space="preserve"> 8</t>
    </r>
  </si>
  <si>
    <t>~40</t>
  </si>
  <si>
    <t>MERCHANT ACADEMY SKILLS TABLE</t>
  </si>
  <si>
    <t>For Business Curriculum</t>
  </si>
  <si>
    <t>Specialties (from above)</t>
  </si>
  <si>
    <t>Racial Law</t>
  </si>
  <si>
    <t>Total of 70</t>
  </si>
  <si>
    <t>Total of 45</t>
  </si>
  <si>
    <t>TWO-YEAR ENGINEERING SCHOOL SKILLS TABLE</t>
  </si>
  <si>
    <t>TWO-YEAR FLIGHT SCHOOL SKILLS TABLE</t>
  </si>
  <si>
    <t>TWO-YEAR BUSINESS SCHOOL SKILLS TABLE</t>
  </si>
  <si>
    <r>
      <rPr>
        <sz val="11"/>
        <color theme="1"/>
        <rFont val="Calibri"/>
        <family val="2"/>
        <scheme val="minor"/>
      </rPr>
      <t>Language, Galacta</t>
    </r>
    <r>
      <rPr>
        <i/>
        <sz val="11"/>
        <color theme="1"/>
        <rFont val="Calibri"/>
        <family val="2"/>
        <scheme val="minor"/>
      </rPr>
      <t xml:space="preserve"> at 40.</t>
    </r>
  </si>
  <si>
    <t>20 total, used</t>
  </si>
  <si>
    <t>One Other</t>
  </si>
  <si>
    <t xml:space="preserve">For characters destined to be medical doctors, proceed to </t>
  </si>
  <si>
    <t xml:space="preserve">All characters destined to serve In Star Fleet receive </t>
  </si>
  <si>
    <t>Psychology, Native or Specialty</t>
  </si>
  <si>
    <t>Basic Training Skills vs. SFA Officer's Core Curriculum Skills</t>
  </si>
  <si>
    <t>Starship Services?</t>
  </si>
  <si>
    <t>Social Sciences, Any</t>
  </si>
  <si>
    <r>
      <rPr>
        <b/>
        <sz val="11"/>
        <color theme="1"/>
        <rFont val="Calibri"/>
        <family val="2"/>
        <scheme val="minor"/>
      </rPr>
      <t xml:space="preserve">Choice: </t>
    </r>
    <r>
      <rPr>
        <sz val="11"/>
        <color theme="1"/>
        <rFont val="Calibri"/>
        <family val="2"/>
        <scheme val="minor"/>
      </rPr>
      <t>All from One School</t>
    </r>
  </si>
  <si>
    <t>"JUNIOR COLLEGE"</t>
  </si>
  <si>
    <t>FEDERATION</t>
  </si>
  <si>
    <t>KLINGON</t>
  </si>
  <si>
    <t>FASA NPCs</t>
  </si>
  <si>
    <t>Math Check</t>
  </si>
  <si>
    <t>OTHER</t>
  </si>
  <si>
    <t>FASA RACES</t>
  </si>
  <si>
    <t>Check against d20 Stats</t>
  </si>
  <si>
    <t>+ = Above Human Average</t>
  </si>
  <si>
    <t>- = Below Human Average</t>
  </si>
  <si>
    <t>Blank = Human Equivalent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</si>
</sst>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Antique Olive"/>
      <family val="2"/>
    </font>
    <font>
      <b/>
      <sz val="18"/>
      <color theme="1"/>
      <name val="Antique Olive"/>
      <family val="2"/>
    </font>
    <font>
      <b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1" fillId="3" borderId="0" xfId="0" applyFont="1" applyFill="1"/>
    <xf numFmtId="0" fontId="4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0" xfId="0" applyFont="1" applyBorder="1"/>
    <xf numFmtId="0" fontId="2" fillId="0" borderId="0" xfId="0" applyFont="1" applyBorder="1"/>
    <xf numFmtId="0" fontId="0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 applyBorder="1"/>
    <xf numFmtId="0" fontId="1" fillId="0" borderId="5" xfId="0" applyFont="1" applyBorder="1"/>
    <xf numFmtId="0" fontId="1" fillId="3" borderId="5" xfId="0" applyFont="1" applyFill="1" applyBorder="1"/>
    <xf numFmtId="0" fontId="0" fillId="3" borderId="0" xfId="0" applyFill="1" applyBorder="1"/>
    <xf numFmtId="0" fontId="0" fillId="3" borderId="5" xfId="0" applyFill="1" applyBorder="1"/>
    <xf numFmtId="0" fontId="1" fillId="3" borderId="0" xfId="0" applyFont="1" applyFill="1" applyBorder="1"/>
    <xf numFmtId="0" fontId="1" fillId="0" borderId="0" xfId="0" applyFont="1" applyFill="1"/>
    <xf numFmtId="0" fontId="0" fillId="0" borderId="0" xfId="0" applyFill="1"/>
    <xf numFmtId="0" fontId="1" fillId="0" borderId="0" xfId="0" applyFont="1" applyFill="1" applyBorder="1"/>
    <xf numFmtId="0" fontId="1" fillId="0" borderId="4" xfId="0" applyFont="1" applyFill="1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4" xfId="0" applyBorder="1"/>
    <xf numFmtId="0" fontId="0" fillId="0" borderId="17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0" xfId="0" applyFill="1" applyBorder="1"/>
    <xf numFmtId="0" fontId="0" fillId="0" borderId="0" xfId="0" applyBorder="1" applyAlignment="1">
      <alignment horizontal="right"/>
    </xf>
    <xf numFmtId="0" fontId="2" fillId="0" borderId="0" xfId="0" applyFont="1" applyFill="1" applyBorder="1"/>
    <xf numFmtId="0" fontId="0" fillId="0" borderId="0" xfId="0" applyFont="1" applyFill="1" applyBorder="1"/>
    <xf numFmtId="49" fontId="0" fillId="0" borderId="0" xfId="0" applyNumberFormat="1"/>
    <xf numFmtId="49" fontId="0" fillId="0" borderId="0" xfId="0" applyNumberFormat="1" applyFill="1" applyBorder="1"/>
    <xf numFmtId="0" fontId="0" fillId="0" borderId="0" xfId="0" applyAlignment="1">
      <alignment horizontal="center"/>
    </xf>
    <xf numFmtId="49" fontId="0" fillId="0" borderId="0" xfId="0" applyNumberFormat="1" applyBorder="1"/>
    <xf numFmtId="49" fontId="0" fillId="0" borderId="7" xfId="0" applyNumberFormat="1" applyBorder="1"/>
    <xf numFmtId="49" fontId="0" fillId="0" borderId="13" xfId="0" applyNumberFormat="1" applyBorder="1"/>
    <xf numFmtId="0" fontId="2" fillId="0" borderId="13" xfId="0" applyFont="1" applyBorder="1"/>
    <xf numFmtId="49" fontId="0" fillId="0" borderId="5" xfId="0" applyNumberFormat="1" applyBorder="1"/>
    <xf numFmtId="49" fontId="0" fillId="0" borderId="8" xfId="0" applyNumberFormat="1" applyBorder="1"/>
    <xf numFmtId="0" fontId="1" fillId="0" borderId="10" xfId="0" applyFont="1" applyBorder="1"/>
    <xf numFmtId="0" fontId="3" fillId="0" borderId="4" xfId="0" applyFont="1" applyBorder="1" applyAlignment="1">
      <alignment horizontal="center"/>
    </xf>
    <xf numFmtId="0" fontId="0" fillId="0" borderId="28" xfId="0" applyBorder="1"/>
    <xf numFmtId="0" fontId="3" fillId="0" borderId="2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0" fillId="0" borderId="13" xfId="0" applyFill="1" applyBorder="1"/>
    <xf numFmtId="0" fontId="0" fillId="0" borderId="30" xfId="0" applyBorder="1"/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0" xfId="0" applyFont="1" applyFill="1" applyBorder="1"/>
    <xf numFmtId="0" fontId="7" fillId="3" borderId="5" xfId="0" applyFont="1" applyFill="1" applyBorder="1"/>
    <xf numFmtId="0" fontId="0" fillId="3" borderId="10" xfId="0" applyFill="1" applyBorder="1"/>
    <xf numFmtId="0" fontId="0" fillId="3" borderId="18" xfId="0" applyFill="1" applyBorder="1"/>
    <xf numFmtId="0" fontId="1" fillId="3" borderId="10" xfId="0" applyFont="1" applyFill="1" applyBorder="1"/>
    <xf numFmtId="0" fontId="1" fillId="3" borderId="18" xfId="0" applyFont="1" applyFill="1" applyBorder="1"/>
    <xf numFmtId="0" fontId="1" fillId="0" borderId="7" xfId="0" applyFont="1" applyBorder="1"/>
    <xf numFmtId="49" fontId="0" fillId="0" borderId="19" xfId="0" applyNumberFormat="1" applyBorder="1"/>
    <xf numFmtId="0" fontId="7" fillId="3" borderId="0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49" fontId="0" fillId="3" borderId="0" xfId="0" applyNumberFormat="1" applyFill="1" applyBorder="1"/>
    <xf numFmtId="49" fontId="0" fillId="3" borderId="5" xfId="0" applyNumberFormat="1" applyFill="1" applyBorder="1"/>
    <xf numFmtId="0" fontId="1" fillId="3" borderId="25" xfId="0" applyFont="1" applyFill="1" applyBorder="1"/>
    <xf numFmtId="0" fontId="1" fillId="3" borderId="21" xfId="0" applyFont="1" applyFill="1" applyBorder="1" applyAlignment="1">
      <alignment horizontal="right"/>
    </xf>
    <xf numFmtId="0" fontId="1" fillId="3" borderId="25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right"/>
    </xf>
    <xf numFmtId="0" fontId="1" fillId="3" borderId="10" xfId="0" applyFont="1" applyFill="1" applyBorder="1" applyAlignment="1">
      <alignment horizontal="right"/>
    </xf>
    <xf numFmtId="0" fontId="1" fillId="3" borderId="18" xfId="0" applyFont="1" applyFill="1" applyBorder="1" applyAlignment="1">
      <alignment horizontal="left"/>
    </xf>
    <xf numFmtId="0" fontId="0" fillId="0" borderId="4" xfId="0" applyFill="1" applyBorder="1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0" fontId="8" fillId="0" borderId="0" xfId="0" applyFont="1"/>
    <xf numFmtId="1" fontId="0" fillId="4" borderId="0" xfId="0" applyNumberForma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49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" fontId="0" fillId="5" borderId="0" xfId="0" applyNumberFormat="1" applyFill="1" applyAlignment="1">
      <alignment horizontal="center"/>
    </xf>
    <xf numFmtId="49" fontId="0" fillId="5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1" fontId="9" fillId="4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1" fillId="0" borderId="0" xfId="0" applyFont="1"/>
    <xf numFmtId="0" fontId="0" fillId="0" borderId="31" xfId="0" applyBorder="1"/>
    <xf numFmtId="0" fontId="0" fillId="0" borderId="32" xfId="0" applyBorder="1"/>
    <xf numFmtId="0" fontId="0" fillId="0" borderId="0" xfId="0" applyAlignment="1">
      <alignment horizontal="left"/>
    </xf>
    <xf numFmtId="1" fontId="1" fillId="3" borderId="0" xfId="0" applyNumberFormat="1" applyFont="1" applyFill="1" applyAlignment="1">
      <alignment horizontal="center"/>
    </xf>
    <xf numFmtId="1" fontId="1" fillId="3" borderId="0" xfId="0" applyNumberFormat="1" applyFont="1" applyFill="1"/>
    <xf numFmtId="1" fontId="0" fillId="3" borderId="0" xfId="0" applyNumberFormat="1" applyFill="1" applyAlignment="1">
      <alignment horizontal="center"/>
    </xf>
    <xf numFmtId="0" fontId="0" fillId="3" borderId="0" xfId="0" applyFill="1"/>
    <xf numFmtId="49" fontId="0" fillId="0" borderId="2" xfId="0" applyNumberFormat="1" applyBorder="1"/>
    <xf numFmtId="49" fontId="0" fillId="0" borderId="3" xfId="0" applyNumberFormat="1" applyBorder="1"/>
    <xf numFmtId="49" fontId="2" fillId="0" borderId="0" xfId="0" applyNumberFormat="1" applyFont="1" applyBorder="1"/>
    <xf numFmtId="49" fontId="0" fillId="0" borderId="5" xfId="0" applyNumberFormat="1" applyBorder="1" applyAlignment="1">
      <alignment horizontal="center"/>
    </xf>
    <xf numFmtId="49" fontId="0" fillId="0" borderId="6" xfId="0" applyNumberFormat="1" applyBorder="1"/>
    <xf numFmtId="49" fontId="0" fillId="0" borderId="18" xfId="0" applyNumberFormat="1" applyBorder="1"/>
    <xf numFmtId="49" fontId="0" fillId="0" borderId="10" xfId="0" applyNumberFormat="1" applyBorder="1"/>
    <xf numFmtId="49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33" xfId="0" applyBorder="1"/>
    <xf numFmtId="0" fontId="0" fillId="0" borderId="29" xfId="0" applyBorder="1"/>
    <xf numFmtId="0" fontId="1" fillId="3" borderId="0" xfId="0" applyFont="1" applyFill="1" applyAlignment="1"/>
    <xf numFmtId="0" fontId="1" fillId="3" borderId="0" xfId="0" applyFont="1" applyFill="1" applyAlignment="1">
      <alignment horizontal="right"/>
    </xf>
    <xf numFmtId="0" fontId="1" fillId="3" borderId="5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0" fillId="0" borderId="0" xfId="0" applyNumberFormat="1"/>
    <xf numFmtId="49" fontId="1" fillId="3" borderId="0" xfId="0" applyNumberFormat="1" applyFont="1" applyFill="1" applyAlignment="1">
      <alignment horizontal="right"/>
    </xf>
    <xf numFmtId="49" fontId="0" fillId="3" borderId="0" xfId="0" applyNumberFormat="1" applyFill="1"/>
    <xf numFmtId="49" fontId="1" fillId="3" borderId="5" xfId="0" applyNumberFormat="1" applyFont="1" applyFill="1" applyBorder="1"/>
    <xf numFmtId="49" fontId="0" fillId="0" borderId="30" xfId="0" applyNumberFormat="1" applyBorder="1"/>
    <xf numFmtId="0" fontId="0" fillId="0" borderId="12" xfId="0" applyFill="1" applyBorder="1"/>
    <xf numFmtId="0" fontId="0" fillId="0" borderId="7" xfId="0" applyFill="1" applyBorder="1"/>
    <xf numFmtId="0" fontId="0" fillId="0" borderId="34" xfId="0" applyBorder="1"/>
    <xf numFmtId="0" fontId="4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/>
    <xf numFmtId="49" fontId="14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14" fillId="0" borderId="7" xfId="0" applyNumberFormat="1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49" fontId="11" fillId="0" borderId="5" xfId="0" applyNumberFormat="1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/>
    </xf>
    <xf numFmtId="0" fontId="4" fillId="0" borderId="28" xfId="0" applyFont="1" applyBorder="1" applyAlignment="1">
      <alignment horizontal="center"/>
    </xf>
    <xf numFmtId="0" fontId="0" fillId="0" borderId="13" xfId="0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0" fillId="0" borderId="0" xfId="0" applyNumberFormat="1" applyFont="1" applyBorder="1"/>
    <xf numFmtId="0" fontId="7" fillId="3" borderId="0" xfId="0" applyFont="1" applyFill="1" applyBorder="1" applyAlignment="1">
      <alignment horizontal="right" vertical="center"/>
    </xf>
    <xf numFmtId="49" fontId="0" fillId="0" borderId="4" xfId="0" applyNumberFormat="1" applyBorder="1"/>
    <xf numFmtId="49" fontId="0" fillId="0" borderId="0" xfId="0" applyNumberFormat="1" applyFont="1"/>
    <xf numFmtId="0" fontId="0" fillId="0" borderId="5" xfId="0" applyFont="1" applyFill="1" applyBorder="1"/>
    <xf numFmtId="0" fontId="0" fillId="6" borderId="0" xfId="0" applyFill="1" applyBorder="1"/>
    <xf numFmtId="0" fontId="6" fillId="0" borderId="0" xfId="0" applyFont="1"/>
    <xf numFmtId="0" fontId="1" fillId="0" borderId="5" xfId="0" applyFont="1" applyFill="1" applyBorder="1"/>
    <xf numFmtId="0" fontId="0" fillId="0" borderId="0" xfId="0" applyFont="1" applyBorder="1" applyAlignment="1"/>
    <xf numFmtId="0" fontId="0" fillId="0" borderId="0" xfId="0" applyFont="1" applyFill="1"/>
    <xf numFmtId="49" fontId="0" fillId="0" borderId="0" xfId="0" applyNumberFormat="1" applyAlignment="1">
      <alignment horizont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49" fontId="1" fillId="0" borderId="0" xfId="0" applyNumberFormat="1" applyFont="1" applyBorder="1"/>
    <xf numFmtId="49" fontId="0" fillId="0" borderId="0" xfId="0" applyNumberFormat="1" applyFont="1" applyFill="1" applyBorder="1"/>
    <xf numFmtId="49" fontId="1" fillId="0" borderId="0" xfId="0" applyNumberFormat="1" applyFont="1" applyFill="1" applyBorder="1"/>
    <xf numFmtId="49" fontId="0" fillId="0" borderId="7" xfId="0" applyNumberFormat="1" applyFill="1" applyBorder="1"/>
    <xf numFmtId="0" fontId="0" fillId="0" borderId="35" xfId="0" applyBorder="1"/>
    <xf numFmtId="0" fontId="0" fillId="0" borderId="36" xfId="0" applyBorder="1"/>
    <xf numFmtId="0" fontId="0" fillId="6" borderId="0" xfId="0" applyFill="1"/>
    <xf numFmtId="0" fontId="2" fillId="0" borderId="4" xfId="0" applyFont="1" applyBorder="1"/>
    <xf numFmtId="0" fontId="4" fillId="0" borderId="2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Alignment="1">
      <alignment horizontal="center"/>
    </xf>
    <xf numFmtId="1" fontId="0" fillId="4" borderId="7" xfId="0" applyNumberFormat="1" applyFill="1" applyBorder="1" applyAlignment="1">
      <alignment horizontal="center"/>
    </xf>
    <xf numFmtId="1" fontId="1" fillId="4" borderId="7" xfId="0" applyNumberFormat="1" applyFont="1" applyFill="1" applyBorder="1" applyAlignment="1">
      <alignment horizontal="center"/>
    </xf>
    <xf numFmtId="49" fontId="0" fillId="4" borderId="7" xfId="0" applyNumberFormat="1" applyFill="1" applyBorder="1" applyAlignment="1">
      <alignment horizontal="center"/>
    </xf>
    <xf numFmtId="2" fontId="0" fillId="4" borderId="7" xfId="0" applyNumberFormat="1" applyFill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10" fillId="0" borderId="5" xfId="0" applyFont="1" applyBorder="1"/>
    <xf numFmtId="0" fontId="11" fillId="0" borderId="5" xfId="0" applyFont="1" applyBorder="1"/>
    <xf numFmtId="0" fontId="10" fillId="0" borderId="8" xfId="0" applyFont="1" applyFill="1" applyBorder="1"/>
    <xf numFmtId="49" fontId="1" fillId="0" borderId="1" xfId="0" applyNumberFormat="1" applyFont="1" applyBorder="1"/>
    <xf numFmtId="0" fontId="10" fillId="0" borderId="4" xfId="0" applyFont="1" applyBorder="1"/>
    <xf numFmtId="0" fontId="11" fillId="0" borderId="4" xfId="0" applyFont="1" applyBorder="1"/>
    <xf numFmtId="0" fontId="10" fillId="0" borderId="6" xfId="0" applyFont="1" applyBorder="1"/>
    <xf numFmtId="49" fontId="0" fillId="0" borderId="7" xfId="0" applyNumberFormat="1" applyBorder="1" applyAlignment="1">
      <alignment horizontal="center"/>
    </xf>
    <xf numFmtId="1" fontId="1" fillId="3" borderId="7" xfId="0" applyNumberFormat="1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0" fontId="0" fillId="4" borderId="5" xfId="0" applyFill="1" applyBorder="1"/>
    <xf numFmtId="0" fontId="0" fillId="5" borderId="5" xfId="0" applyFill="1" applyBorder="1"/>
    <xf numFmtId="49" fontId="0" fillId="4" borderId="5" xfId="0" applyNumberFormat="1" applyFill="1" applyBorder="1"/>
    <xf numFmtId="49" fontId="0" fillId="5" borderId="5" xfId="0" applyNumberFormat="1" applyFill="1" applyBorder="1"/>
    <xf numFmtId="49" fontId="1" fillId="0" borderId="2" xfId="0" applyNumberFormat="1" applyFont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/>
    <xf numFmtId="0" fontId="0" fillId="4" borderId="4" xfId="0" applyFill="1" applyBorder="1"/>
    <xf numFmtId="0" fontId="0" fillId="5" borderId="4" xfId="0" applyFill="1" applyBorder="1"/>
    <xf numFmtId="49" fontId="2" fillId="0" borderId="4" xfId="0" applyNumberFormat="1" applyFont="1" applyBorder="1"/>
    <xf numFmtId="49" fontId="0" fillId="4" borderId="4" xfId="0" applyNumberFormat="1" applyFill="1" applyBorder="1"/>
    <xf numFmtId="49" fontId="0" fillId="5" borderId="4" xfId="0" applyNumberFormat="1" applyFill="1" applyBorder="1"/>
    <xf numFmtId="0" fontId="10" fillId="0" borderId="30" xfId="0" applyFont="1" applyBorder="1"/>
    <xf numFmtId="1" fontId="0" fillId="0" borderId="30" xfId="0" applyNumberFormat="1" applyFill="1" applyBorder="1" applyAlignment="1">
      <alignment horizontal="center"/>
    </xf>
    <xf numFmtId="1" fontId="1" fillId="0" borderId="30" xfId="0" applyNumberFormat="1" applyFont="1" applyFill="1" applyBorder="1" applyAlignment="1">
      <alignment horizontal="center"/>
    </xf>
    <xf numFmtId="49" fontId="0" fillId="0" borderId="30" xfId="0" applyNumberFormat="1" applyFill="1" applyBorder="1" applyAlignment="1">
      <alignment horizontal="center"/>
    </xf>
    <xf numFmtId="2" fontId="0" fillId="0" borderId="30" xfId="0" applyNumberFormat="1" applyFill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10" fillId="0" borderId="30" xfId="0" applyFont="1" applyFill="1" applyBorder="1"/>
    <xf numFmtId="0" fontId="0" fillId="0" borderId="3" xfId="0" applyFill="1" applyBorder="1"/>
    <xf numFmtId="0" fontId="0" fillId="0" borderId="37" xfId="0" applyBorder="1"/>
    <xf numFmtId="0" fontId="7" fillId="0" borderId="1" xfId="0" applyFont="1" applyBorder="1"/>
    <xf numFmtId="0" fontId="0" fillId="0" borderId="39" xfId="0" applyBorder="1"/>
    <xf numFmtId="0" fontId="0" fillId="0" borderId="40" xfId="0" applyBorder="1"/>
    <xf numFmtId="0" fontId="1" fillId="0" borderId="2" xfId="0" applyFont="1" applyBorder="1" applyAlignment="1">
      <alignment horizontal="center"/>
    </xf>
    <xf numFmtId="0" fontId="7" fillId="7" borderId="4" xfId="0" applyFont="1" applyFill="1" applyBorder="1"/>
    <xf numFmtId="49" fontId="1" fillId="7" borderId="4" xfId="0" applyNumberFormat="1" applyFont="1" applyFill="1" applyBorder="1"/>
    <xf numFmtId="49" fontId="1" fillId="7" borderId="0" xfId="0" applyNumberFormat="1" applyFont="1" applyFill="1" applyAlignment="1">
      <alignment horizontal="center"/>
    </xf>
    <xf numFmtId="2" fontId="1" fillId="7" borderId="0" xfId="0" applyNumberFormat="1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/>
    <xf numFmtId="0" fontId="1" fillId="7" borderId="5" xfId="0" applyFont="1" applyFill="1" applyBorder="1"/>
    <xf numFmtId="0" fontId="16" fillId="0" borderId="38" xfId="0" applyFont="1" applyBorder="1"/>
    <xf numFmtId="0" fontId="17" fillId="0" borderId="0" xfId="0" applyFont="1"/>
    <xf numFmtId="49" fontId="17" fillId="0" borderId="0" xfId="0" applyNumberFormat="1" applyFont="1" applyAlignment="1">
      <alignment horizontal="center"/>
    </xf>
    <xf numFmtId="0" fontId="0" fillId="8" borderId="0" xfId="0" applyFill="1"/>
    <xf numFmtId="1" fontId="0" fillId="8" borderId="0" xfId="0" applyNumberFormat="1" applyFill="1" applyAlignment="1">
      <alignment horizontal="center"/>
    </xf>
    <xf numFmtId="0" fontId="0" fillId="9" borderId="0" xfId="0" applyFill="1"/>
    <xf numFmtId="0" fontId="0" fillId="9" borderId="0" xfId="0" applyNumberFormat="1" applyFill="1" applyAlignment="1">
      <alignment horizontal="center"/>
    </xf>
    <xf numFmtId="1" fontId="0" fillId="9" borderId="0" xfId="0" applyNumberFormat="1" applyFill="1" applyAlignment="1">
      <alignment horizontal="center"/>
    </xf>
    <xf numFmtId="0" fontId="0" fillId="10" borderId="0" xfId="0" applyFill="1"/>
    <xf numFmtId="1" fontId="0" fillId="10" borderId="0" xfId="0" applyNumberFormat="1" applyFill="1" applyAlignment="1">
      <alignment horizontal="center"/>
    </xf>
    <xf numFmtId="49" fontId="0" fillId="0" borderId="0" xfId="0" applyNumberFormat="1" applyFill="1"/>
    <xf numFmtId="49" fontId="0" fillId="8" borderId="0" xfId="0" applyNumberFormat="1" applyFill="1"/>
    <xf numFmtId="1" fontId="18" fillId="8" borderId="0" xfId="0" applyNumberFormat="1" applyFont="1" applyFill="1" applyAlignment="1">
      <alignment horizontal="center"/>
    </xf>
    <xf numFmtId="49" fontId="0" fillId="9" borderId="0" xfId="0" applyNumberFormat="1" applyFill="1"/>
    <xf numFmtId="49" fontId="0" fillId="10" borderId="0" xfId="0" applyNumberFormat="1" applyFill="1"/>
    <xf numFmtId="0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left"/>
    </xf>
    <xf numFmtId="0" fontId="5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6"/>
  <sheetViews>
    <sheetView workbookViewId="0">
      <selection activeCell="E25" sqref="E25"/>
    </sheetView>
  </sheetViews>
  <sheetFormatPr defaultRowHeight="15"/>
  <sheetData>
    <row r="2" spans="1:1">
      <c r="A2" t="s">
        <v>131</v>
      </c>
    </row>
    <row r="3" spans="1:1">
      <c r="A3" t="s">
        <v>626</v>
      </c>
    </row>
    <row r="4" spans="1:1">
      <c r="A4" t="s">
        <v>169</v>
      </c>
    </row>
    <row r="5" spans="1:1">
      <c r="A5" t="s">
        <v>19</v>
      </c>
    </row>
    <row r="6" spans="1:1">
      <c r="A6" t="s">
        <v>20</v>
      </c>
    </row>
    <row r="7" spans="1:1">
      <c r="A7" t="s">
        <v>113</v>
      </c>
    </row>
    <row r="8" spans="1:1">
      <c r="A8" t="s">
        <v>1195</v>
      </c>
    </row>
    <row r="9" spans="1:1">
      <c r="A9" t="s">
        <v>779</v>
      </c>
    </row>
    <row r="10" spans="1:1">
      <c r="A10" t="s">
        <v>257</v>
      </c>
    </row>
    <row r="11" spans="1:1">
      <c r="A11" t="s">
        <v>258</v>
      </c>
    </row>
    <row r="12" spans="1:1">
      <c r="A12" t="s">
        <v>9</v>
      </c>
    </row>
    <row r="13" spans="1:1">
      <c r="A13" t="s">
        <v>259</v>
      </c>
    </row>
    <row r="14" spans="1:1">
      <c r="A14" t="s">
        <v>81</v>
      </c>
    </row>
    <row r="15" spans="1:1">
      <c r="A15" t="s">
        <v>51</v>
      </c>
    </row>
    <row r="16" spans="1:1">
      <c r="A16" t="s">
        <v>277</v>
      </c>
    </row>
    <row r="17" spans="1:6">
      <c r="A17" t="s">
        <v>266</v>
      </c>
    </row>
    <row r="18" spans="1:6">
      <c r="A18" t="s">
        <v>627</v>
      </c>
    </row>
    <row r="19" spans="1:6">
      <c r="A19" t="s">
        <v>628</v>
      </c>
    </row>
    <row r="20" spans="1:6">
      <c r="A20" t="s">
        <v>260</v>
      </c>
    </row>
    <row r="21" spans="1:6">
      <c r="A21" t="s">
        <v>263</v>
      </c>
    </row>
    <row r="22" spans="1:6">
      <c r="A22" t="s">
        <v>114</v>
      </c>
    </row>
    <row r="23" spans="1:6">
      <c r="A23" t="s">
        <v>22</v>
      </c>
    </row>
    <row r="24" spans="1:6">
      <c r="A24" t="s">
        <v>1196</v>
      </c>
    </row>
    <row r="25" spans="1:6">
      <c r="A25" t="s">
        <v>1197</v>
      </c>
    </row>
    <row r="26" spans="1:6">
      <c r="A26" t="s">
        <v>54</v>
      </c>
    </row>
    <row r="27" spans="1:6">
      <c r="A27" t="s">
        <v>119</v>
      </c>
      <c r="F27" t="s">
        <v>1198</v>
      </c>
    </row>
    <row r="28" spans="1:6">
      <c r="A28" t="s">
        <v>115</v>
      </c>
    </row>
    <row r="29" spans="1:6">
      <c r="A29" t="s">
        <v>10</v>
      </c>
    </row>
    <row r="30" spans="1:6">
      <c r="A30" t="s">
        <v>23</v>
      </c>
    </row>
    <row r="31" spans="1:6">
      <c r="A31" t="s">
        <v>11</v>
      </c>
    </row>
    <row r="32" spans="1:6">
      <c r="B32" t="s">
        <v>607</v>
      </c>
    </row>
    <row r="33" spans="1:2">
      <c r="B33" t="s">
        <v>608</v>
      </c>
    </row>
    <row r="34" spans="1:2">
      <c r="B34" t="s">
        <v>609</v>
      </c>
    </row>
    <row r="35" spans="1:2">
      <c r="B35" t="s">
        <v>610</v>
      </c>
    </row>
    <row r="36" spans="1:2">
      <c r="B36" t="s">
        <v>611</v>
      </c>
    </row>
    <row r="37" spans="1:2">
      <c r="B37" t="s">
        <v>612</v>
      </c>
    </row>
    <row r="38" spans="1:2">
      <c r="A38" t="s">
        <v>267</v>
      </c>
    </row>
    <row r="39" spans="1:2">
      <c r="A39" t="s">
        <v>603</v>
      </c>
    </row>
    <row r="40" spans="1:2">
      <c r="A40" t="s">
        <v>604</v>
      </c>
    </row>
    <row r="41" spans="1:2">
      <c r="A41" t="s">
        <v>31</v>
      </c>
    </row>
    <row r="42" spans="1:2">
      <c r="A42" t="s">
        <v>471</v>
      </c>
    </row>
    <row r="43" spans="1:2">
      <c r="B43" t="s">
        <v>167</v>
      </c>
    </row>
    <row r="44" spans="1:2">
      <c r="B44" t="s">
        <v>473</v>
      </c>
    </row>
    <row r="45" spans="1:2">
      <c r="B45" t="s">
        <v>101</v>
      </c>
    </row>
    <row r="46" spans="1:2">
      <c r="B46" t="s">
        <v>613</v>
      </c>
    </row>
    <row r="47" spans="1:2">
      <c r="B47" t="s">
        <v>614</v>
      </c>
    </row>
    <row r="48" spans="1:2">
      <c r="A48" t="s">
        <v>629</v>
      </c>
    </row>
    <row r="49" spans="1:2">
      <c r="A49" t="s">
        <v>24</v>
      </c>
    </row>
    <row r="50" spans="1:2">
      <c r="A50" t="s">
        <v>25</v>
      </c>
    </row>
    <row r="51" spans="1:2">
      <c r="A51" t="s">
        <v>26</v>
      </c>
    </row>
    <row r="52" spans="1:2">
      <c r="A52" t="s">
        <v>268</v>
      </c>
    </row>
    <row r="53" spans="1:2">
      <c r="A53" t="s">
        <v>13</v>
      </c>
    </row>
    <row r="54" spans="1:2">
      <c r="B54" t="s">
        <v>475</v>
      </c>
    </row>
    <row r="55" spans="1:2">
      <c r="B55" t="s">
        <v>88</v>
      </c>
    </row>
    <row r="56" spans="1:2">
      <c r="B56" t="s">
        <v>84</v>
      </c>
    </row>
    <row r="57" spans="1:2">
      <c r="B57" t="s">
        <v>85</v>
      </c>
    </row>
    <row r="58" spans="1:2">
      <c r="B58" t="s">
        <v>87</v>
      </c>
    </row>
    <row r="59" spans="1:2">
      <c r="B59" t="s">
        <v>86</v>
      </c>
    </row>
    <row r="60" spans="1:2">
      <c r="B60" t="s">
        <v>215</v>
      </c>
    </row>
    <row r="61" spans="1:2">
      <c r="A61" t="s">
        <v>14</v>
      </c>
    </row>
    <row r="62" spans="1:2">
      <c r="B62" t="s">
        <v>615</v>
      </c>
    </row>
    <row r="63" spans="1:2">
      <c r="B63" t="s">
        <v>616</v>
      </c>
    </row>
    <row r="64" spans="1:2">
      <c r="B64" t="s">
        <v>617</v>
      </c>
    </row>
    <row r="65" spans="1:2">
      <c r="A65" t="s">
        <v>27</v>
      </c>
    </row>
    <row r="66" spans="1:2">
      <c r="B66" t="s">
        <v>618</v>
      </c>
    </row>
    <row r="67" spans="1:2">
      <c r="B67" t="s">
        <v>619</v>
      </c>
    </row>
    <row r="68" spans="1:2">
      <c r="B68" t="s">
        <v>620</v>
      </c>
    </row>
    <row r="69" spans="1:2">
      <c r="B69" t="s">
        <v>621</v>
      </c>
    </row>
    <row r="70" spans="1:2">
      <c r="B70" t="s">
        <v>622</v>
      </c>
    </row>
    <row r="71" spans="1:2">
      <c r="A71" t="s">
        <v>116</v>
      </c>
    </row>
    <row r="72" spans="1:2">
      <c r="A72" t="s">
        <v>309</v>
      </c>
    </row>
    <row r="73" spans="1:2">
      <c r="A73" t="s">
        <v>270</v>
      </c>
    </row>
    <row r="74" spans="1:2">
      <c r="A74" s="97" t="s">
        <v>265</v>
      </c>
    </row>
    <row r="75" spans="1:2">
      <c r="A75" s="97" t="s">
        <v>469</v>
      </c>
    </row>
    <row r="76" spans="1:2">
      <c r="A76" t="s">
        <v>120</v>
      </c>
    </row>
    <row r="77" spans="1:2">
      <c r="A77" t="s">
        <v>78</v>
      </c>
    </row>
    <row r="78" spans="1:2">
      <c r="A78" t="s">
        <v>63</v>
      </c>
    </row>
    <row r="79" spans="1:2">
      <c r="A79" t="s">
        <v>15</v>
      </c>
    </row>
    <row r="80" spans="1:2">
      <c r="B80" t="s">
        <v>623</v>
      </c>
    </row>
    <row r="81" spans="1:2">
      <c r="B81" t="s">
        <v>624</v>
      </c>
    </row>
    <row r="82" spans="1:2">
      <c r="B82" t="s">
        <v>625</v>
      </c>
    </row>
    <row r="83" spans="1:2">
      <c r="B83" t="s">
        <v>225</v>
      </c>
    </row>
    <row r="84" spans="1:2">
      <c r="B84" t="s">
        <v>76</v>
      </c>
    </row>
    <row r="85" spans="1:2">
      <c r="A85" t="s">
        <v>17</v>
      </c>
    </row>
    <row r="86" spans="1:2">
      <c r="B86" t="s">
        <v>70</v>
      </c>
    </row>
    <row r="87" spans="1:2">
      <c r="B87" t="s">
        <v>83</v>
      </c>
    </row>
    <row r="88" spans="1:2">
      <c r="B88" t="s">
        <v>48</v>
      </c>
    </row>
    <row r="89" spans="1:2">
      <c r="B89" t="s">
        <v>80</v>
      </c>
    </row>
    <row r="90" spans="1:2">
      <c r="A90" t="s">
        <v>28</v>
      </c>
    </row>
    <row r="91" spans="1:2">
      <c r="A91" t="s">
        <v>69</v>
      </c>
    </row>
    <row r="92" spans="1:2">
      <c r="A92" t="s">
        <v>605</v>
      </c>
    </row>
    <row r="93" spans="1:2">
      <c r="A93" t="s">
        <v>272</v>
      </c>
    </row>
    <row r="94" spans="1:2">
      <c r="A94" t="s">
        <v>280</v>
      </c>
    </row>
    <row r="95" spans="1:2">
      <c r="A95" t="s">
        <v>273</v>
      </c>
    </row>
    <row r="96" spans="1:2">
      <c r="A96" t="s">
        <v>117</v>
      </c>
    </row>
    <row r="97" spans="1:1">
      <c r="A97" t="s">
        <v>29</v>
      </c>
    </row>
    <row r="98" spans="1:1">
      <c r="A98" t="s">
        <v>118</v>
      </c>
    </row>
    <row r="99" spans="1:1">
      <c r="A99" t="s">
        <v>181</v>
      </c>
    </row>
    <row r="100" spans="1:1">
      <c r="A100" t="s">
        <v>606</v>
      </c>
    </row>
    <row r="101" spans="1:1">
      <c r="A101" t="s">
        <v>275</v>
      </c>
    </row>
    <row r="102" spans="1:1">
      <c r="A102" t="s">
        <v>16</v>
      </c>
    </row>
    <row r="103" spans="1:1">
      <c r="A103" t="s">
        <v>170</v>
      </c>
    </row>
    <row r="104" spans="1:1">
      <c r="A104" t="s">
        <v>30</v>
      </c>
    </row>
    <row r="105" spans="1:1">
      <c r="A105" t="s">
        <v>276</v>
      </c>
    </row>
    <row r="106" spans="1:1">
      <c r="A106" t="s">
        <v>52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5"/>
  <sheetViews>
    <sheetView topLeftCell="A68" workbookViewId="0">
      <selection activeCell="H91" sqref="H91"/>
    </sheetView>
  </sheetViews>
  <sheetFormatPr defaultRowHeight="15"/>
  <sheetData>
    <row r="1" spans="1:7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7" ht="15.75" thickBot="1"/>
    <row r="3" spans="1:7" ht="24" thickTop="1">
      <c r="A3" s="5">
        <v>2</v>
      </c>
      <c r="B3" s="256" t="s">
        <v>1339</v>
      </c>
      <c r="C3" s="256"/>
      <c r="D3" s="256"/>
      <c r="E3" s="256"/>
      <c r="F3" s="256"/>
      <c r="G3" s="258"/>
    </row>
    <row r="4" spans="1:7">
      <c r="A4" s="8"/>
      <c r="B4" t="s">
        <v>6</v>
      </c>
      <c r="F4" s="4"/>
      <c r="G4" s="19"/>
    </row>
    <row r="5" spans="1:7">
      <c r="A5" s="8"/>
      <c r="B5" t="s">
        <v>1340</v>
      </c>
      <c r="G5" s="10"/>
    </row>
    <row r="6" spans="1:7">
      <c r="A6" s="8"/>
      <c r="B6" t="s">
        <v>1341</v>
      </c>
      <c r="G6" s="10"/>
    </row>
    <row r="7" spans="1:7">
      <c r="A7" s="8"/>
      <c r="G7" s="10"/>
    </row>
    <row r="8" spans="1:7">
      <c r="A8" s="8"/>
      <c r="B8" s="1" t="s">
        <v>1342</v>
      </c>
      <c r="G8" s="10"/>
    </row>
    <row r="9" spans="1:7">
      <c r="A9" s="8"/>
      <c r="B9" s="1" t="s">
        <v>1343</v>
      </c>
      <c r="G9" s="10"/>
    </row>
    <row r="10" spans="1:7">
      <c r="A10" s="8"/>
      <c r="B10" t="s">
        <v>131</v>
      </c>
      <c r="G10" s="10"/>
    </row>
    <row r="11" spans="1:7">
      <c r="A11" s="8"/>
      <c r="B11" t="s">
        <v>1344</v>
      </c>
      <c r="G11" s="10"/>
    </row>
    <row r="12" spans="1:7">
      <c r="A12" s="8"/>
      <c r="B12" t="s">
        <v>169</v>
      </c>
      <c r="G12" s="10"/>
    </row>
    <row r="13" spans="1:7">
      <c r="A13" s="8"/>
      <c r="B13" t="s">
        <v>20</v>
      </c>
      <c r="G13" s="10"/>
    </row>
    <row r="14" spans="1:7">
      <c r="A14" s="8"/>
      <c r="B14" t="s">
        <v>22</v>
      </c>
      <c r="G14" s="10"/>
    </row>
    <row r="15" spans="1:7">
      <c r="A15" s="8"/>
      <c r="B15" t="s">
        <v>54</v>
      </c>
      <c r="G15" s="10"/>
    </row>
    <row r="16" spans="1:7">
      <c r="A16" s="8"/>
      <c r="B16" t="s">
        <v>1202</v>
      </c>
      <c r="G16" s="10"/>
    </row>
    <row r="17" spans="1:7">
      <c r="A17" s="8"/>
      <c r="B17" t="s">
        <v>467</v>
      </c>
      <c r="G17" s="10"/>
    </row>
    <row r="18" spans="1:7">
      <c r="A18" s="8"/>
      <c r="B18" t="s">
        <v>23</v>
      </c>
      <c r="G18" s="10"/>
    </row>
    <row r="19" spans="1:7">
      <c r="A19" s="8"/>
      <c r="B19" t="s">
        <v>465</v>
      </c>
      <c r="G19" s="10"/>
    </row>
    <row r="20" spans="1:7">
      <c r="A20" s="8"/>
      <c r="B20" t="s">
        <v>287</v>
      </c>
      <c r="G20" s="10"/>
    </row>
    <row r="21" spans="1:7">
      <c r="A21" s="8"/>
      <c r="B21" t="s">
        <v>24</v>
      </c>
      <c r="G21" s="10"/>
    </row>
    <row r="22" spans="1:7">
      <c r="A22" s="8"/>
      <c r="B22" t="s">
        <v>25</v>
      </c>
      <c r="G22" s="10"/>
    </row>
    <row r="23" spans="1:7">
      <c r="A23" s="8"/>
      <c r="B23" t="s">
        <v>26</v>
      </c>
      <c r="G23" s="10"/>
    </row>
    <row r="24" spans="1:7">
      <c r="A24" s="8"/>
      <c r="B24" t="s">
        <v>27</v>
      </c>
      <c r="G24" s="10"/>
    </row>
    <row r="25" spans="1:7">
      <c r="A25" s="8"/>
      <c r="B25" t="s">
        <v>29</v>
      </c>
      <c r="G25" s="10"/>
    </row>
    <row r="26" spans="1:7">
      <c r="A26" s="8"/>
      <c r="B26" t="s">
        <v>1345</v>
      </c>
      <c r="G26" s="10"/>
    </row>
    <row r="27" spans="1:7">
      <c r="A27" s="8"/>
      <c r="B27" t="s">
        <v>16</v>
      </c>
      <c r="G27" s="10"/>
    </row>
    <row r="28" spans="1:7">
      <c r="A28" s="8"/>
      <c r="B28" t="s">
        <v>170</v>
      </c>
      <c r="G28" s="10"/>
    </row>
    <row r="29" spans="1:7">
      <c r="A29" s="8"/>
      <c r="B29" t="s">
        <v>1205</v>
      </c>
      <c r="G29" s="10"/>
    </row>
    <row r="30" spans="1:7">
      <c r="A30" s="8"/>
      <c r="G30" s="10"/>
    </row>
    <row r="31" spans="1:7">
      <c r="A31" s="8"/>
      <c r="B31" s="1" t="s">
        <v>1346</v>
      </c>
      <c r="G31" s="10"/>
    </row>
    <row r="32" spans="1:7">
      <c r="A32" s="8"/>
      <c r="B32" t="s">
        <v>1211</v>
      </c>
      <c r="G32" s="10"/>
    </row>
    <row r="33" spans="1:7">
      <c r="A33" s="8"/>
      <c r="B33" t="s">
        <v>1212</v>
      </c>
      <c r="G33" s="10"/>
    </row>
    <row r="34" spans="1:7">
      <c r="A34" s="8"/>
      <c r="B34" t="s">
        <v>608</v>
      </c>
      <c r="G34" s="10"/>
    </row>
    <row r="35" spans="1:7">
      <c r="A35" s="8"/>
      <c r="B35" t="s">
        <v>1347</v>
      </c>
      <c r="G35" s="10"/>
    </row>
    <row r="36" spans="1:7">
      <c r="A36" s="8"/>
      <c r="B36" t="s">
        <v>9</v>
      </c>
      <c r="G36" s="10"/>
    </row>
    <row r="37" spans="1:7">
      <c r="A37" s="8"/>
      <c r="B37" t="s">
        <v>259</v>
      </c>
      <c r="G37" s="10"/>
    </row>
    <row r="38" spans="1:7">
      <c r="A38" s="8"/>
      <c r="B38" t="s">
        <v>260</v>
      </c>
      <c r="G38" s="10"/>
    </row>
    <row r="39" spans="1:7">
      <c r="A39" s="8"/>
      <c r="B39" t="s">
        <v>1214</v>
      </c>
      <c r="G39" s="10"/>
    </row>
    <row r="40" spans="1:7">
      <c r="A40" s="8"/>
      <c r="B40" t="s">
        <v>45</v>
      </c>
      <c r="G40" s="10"/>
    </row>
    <row r="41" spans="1:7">
      <c r="A41" s="8"/>
      <c r="B41" t="s">
        <v>615</v>
      </c>
      <c r="G41" s="10"/>
    </row>
    <row r="42" spans="1:7">
      <c r="A42" s="8"/>
      <c r="B42" t="s">
        <v>1215</v>
      </c>
      <c r="G42" s="10"/>
    </row>
    <row r="43" spans="1:7">
      <c r="A43" s="8"/>
      <c r="B43" t="s">
        <v>1348</v>
      </c>
      <c r="G43" s="10"/>
    </row>
    <row r="44" spans="1:7">
      <c r="A44" s="8"/>
      <c r="B44" t="s">
        <v>1216</v>
      </c>
      <c r="G44" s="10"/>
    </row>
    <row r="45" spans="1:7">
      <c r="A45" s="8"/>
      <c r="B45" t="s">
        <v>215</v>
      </c>
      <c r="G45" s="10"/>
    </row>
    <row r="46" spans="1:7">
      <c r="A46" s="8"/>
      <c r="B46" t="s">
        <v>1217</v>
      </c>
      <c r="G46" s="10"/>
    </row>
    <row r="47" spans="1:7">
      <c r="A47" s="8"/>
      <c r="B47" t="s">
        <v>613</v>
      </c>
      <c r="G47" s="10"/>
    </row>
    <row r="48" spans="1:7">
      <c r="A48" s="8"/>
      <c r="B48" t="s">
        <v>1218</v>
      </c>
      <c r="G48" s="10"/>
    </row>
    <row r="49" spans="1:9">
      <c r="A49" s="8"/>
      <c r="B49" t="s">
        <v>120</v>
      </c>
      <c r="G49" s="10"/>
    </row>
    <row r="50" spans="1:9">
      <c r="A50" s="8"/>
      <c r="B50" t="s">
        <v>1219</v>
      </c>
      <c r="G50" s="10"/>
    </row>
    <row r="51" spans="1:9" ht="15.75" thickBot="1">
      <c r="A51" s="14"/>
      <c r="B51" s="15" t="s">
        <v>612</v>
      </c>
      <c r="C51" s="15"/>
      <c r="D51" s="15"/>
      <c r="E51" s="15"/>
      <c r="F51" s="15"/>
      <c r="G51" s="16"/>
    </row>
    <row r="52" spans="1:9" ht="16.5" thickTop="1" thickBot="1"/>
    <row r="53" spans="1:9" ht="24" thickTop="1">
      <c r="A53" s="5">
        <v>4</v>
      </c>
      <c r="B53" s="256" t="s">
        <v>231</v>
      </c>
      <c r="C53" s="256"/>
      <c r="D53" s="256"/>
      <c r="E53" s="256"/>
      <c r="F53" s="256"/>
      <c r="G53" s="256"/>
      <c r="H53" s="8"/>
      <c r="I53" s="9"/>
    </row>
    <row r="54" spans="1:9">
      <c r="A54" s="8"/>
      <c r="B54" s="46" t="s">
        <v>533</v>
      </c>
      <c r="C54" s="9"/>
      <c r="D54" s="9"/>
      <c r="E54" s="9"/>
      <c r="F54" s="9"/>
      <c r="G54" s="9"/>
      <c r="H54" s="8"/>
    </row>
    <row r="55" spans="1:9">
      <c r="A55" s="8"/>
      <c r="B55" s="46" t="s">
        <v>195</v>
      </c>
      <c r="C55" s="9"/>
      <c r="D55" s="9"/>
      <c r="E55" s="9"/>
      <c r="F55" s="9"/>
      <c r="G55" s="9"/>
      <c r="H55" s="8"/>
      <c r="I55" s="9"/>
    </row>
    <row r="56" spans="1:9">
      <c r="A56" s="8"/>
      <c r="B56" s="9"/>
      <c r="C56" s="9"/>
      <c r="D56" s="9"/>
      <c r="E56" s="9"/>
      <c r="F56" s="9"/>
      <c r="G56" s="9"/>
      <c r="H56" s="8"/>
    </row>
    <row r="57" spans="1:9">
      <c r="A57" s="8"/>
      <c r="B57" s="261" t="s">
        <v>233</v>
      </c>
      <c r="C57" s="261"/>
      <c r="D57" s="261"/>
      <c r="E57" s="261"/>
      <c r="F57" s="261"/>
      <c r="G57" s="261"/>
      <c r="H57" s="8"/>
    </row>
    <row r="58" spans="1:9">
      <c r="A58" s="8"/>
      <c r="B58" s="48" t="s">
        <v>152</v>
      </c>
      <c r="C58" s="12"/>
      <c r="D58" s="12"/>
      <c r="E58" s="12" t="s">
        <v>237</v>
      </c>
      <c r="F58" s="48"/>
      <c r="H58" s="8"/>
    </row>
    <row r="59" spans="1:9">
      <c r="A59" s="8"/>
      <c r="B59" s="177" t="s">
        <v>1354</v>
      </c>
      <c r="C59" s="121"/>
      <c r="D59" s="121"/>
      <c r="E59" s="50" t="s">
        <v>247</v>
      </c>
      <c r="F59" s="53"/>
      <c r="G59" s="50"/>
      <c r="H59" s="8"/>
    </row>
    <row r="60" spans="1:9">
      <c r="A60" s="8"/>
      <c r="B60" s="53" t="s">
        <v>1350</v>
      </c>
      <c r="C60" s="53"/>
      <c r="D60" s="53"/>
      <c r="E60" s="50" t="s">
        <v>1351</v>
      </c>
      <c r="F60" s="53"/>
      <c r="G60" s="50"/>
      <c r="H60" s="165"/>
    </row>
    <row r="61" spans="1:9">
      <c r="A61" s="8"/>
      <c r="B61" s="53"/>
      <c r="C61" s="53"/>
      <c r="D61" s="53"/>
      <c r="E61" s="50"/>
      <c r="F61" s="53"/>
      <c r="G61" s="50"/>
      <c r="H61" s="165"/>
    </row>
    <row r="62" spans="1:9">
      <c r="A62" s="8"/>
      <c r="B62" s="176" t="s">
        <v>1352</v>
      </c>
      <c r="C62" s="53"/>
      <c r="D62" s="53"/>
      <c r="E62" s="50"/>
      <c r="F62" s="53"/>
      <c r="G62" s="50"/>
      <c r="H62" s="165"/>
    </row>
    <row r="63" spans="1:9">
      <c r="A63" s="8"/>
      <c r="B63" s="53" t="s">
        <v>200</v>
      </c>
      <c r="C63" s="53"/>
      <c r="D63" s="53"/>
      <c r="E63" s="50" t="s">
        <v>206</v>
      </c>
      <c r="F63" s="53"/>
      <c r="G63" s="50"/>
      <c r="H63" s="165"/>
    </row>
    <row r="64" spans="1:9">
      <c r="A64" s="8"/>
      <c r="B64" s="53" t="s">
        <v>198</v>
      </c>
      <c r="C64" s="53"/>
      <c r="D64" s="53"/>
      <c r="E64" s="50" t="s">
        <v>516</v>
      </c>
      <c r="F64" s="53"/>
      <c r="G64" s="50"/>
      <c r="H64" s="165"/>
    </row>
    <row r="65" spans="1:9">
      <c r="A65" s="8"/>
      <c r="B65" s="53" t="s">
        <v>1353</v>
      </c>
      <c r="C65" s="53"/>
      <c r="D65" s="53"/>
      <c r="E65" s="50" t="s">
        <v>207</v>
      </c>
      <c r="F65" s="53"/>
      <c r="G65" s="50"/>
      <c r="H65" s="165"/>
    </row>
    <row r="66" spans="1:9">
      <c r="A66" s="8"/>
      <c r="B66" s="53" t="s">
        <v>391</v>
      </c>
      <c r="C66" s="53"/>
      <c r="D66" s="53"/>
      <c r="E66" s="50" t="s">
        <v>206</v>
      </c>
      <c r="F66" s="53"/>
      <c r="G66" s="50"/>
      <c r="H66" s="165"/>
    </row>
    <row r="67" spans="1:9">
      <c r="A67" s="8"/>
      <c r="B67" s="53" t="s">
        <v>203</v>
      </c>
      <c r="C67" s="53"/>
      <c r="D67" s="53"/>
      <c r="E67" s="50" t="s">
        <v>516</v>
      </c>
      <c r="F67" s="53"/>
      <c r="G67" s="50"/>
      <c r="H67" s="165"/>
    </row>
    <row r="68" spans="1:9" ht="15.75" thickBot="1">
      <c r="A68" s="14"/>
      <c r="B68" s="54" t="s">
        <v>202</v>
      </c>
      <c r="C68" s="54"/>
      <c r="D68" s="54"/>
      <c r="E68" s="54" t="s">
        <v>207</v>
      </c>
      <c r="F68" s="54"/>
      <c r="G68" s="54"/>
      <c r="H68" s="165"/>
      <c r="I68" s="9"/>
    </row>
    <row r="69" spans="1:9" ht="16.5" thickTop="1" thickBot="1">
      <c r="A69" s="9"/>
      <c r="B69" s="53"/>
      <c r="C69" s="53"/>
      <c r="D69" s="53"/>
      <c r="E69" s="53"/>
      <c r="F69" s="53"/>
      <c r="G69" s="53"/>
      <c r="H69" s="53"/>
    </row>
    <row r="70" spans="1:9" ht="24" thickTop="1">
      <c r="A70" s="5">
        <v>5</v>
      </c>
      <c r="B70" s="256" t="s">
        <v>1349</v>
      </c>
      <c r="C70" s="256"/>
      <c r="D70" s="256"/>
      <c r="E70" s="256"/>
      <c r="F70" s="256"/>
      <c r="G70" s="258"/>
      <c r="H70" s="8"/>
    </row>
    <row r="71" spans="1:9">
      <c r="A71" s="8"/>
      <c r="B71" s="51" t="s">
        <v>211</v>
      </c>
      <c r="G71" s="10"/>
      <c r="H71" t="s">
        <v>1436</v>
      </c>
    </row>
    <row r="72" spans="1:9">
      <c r="A72" s="8"/>
      <c r="B72" s="51" t="s">
        <v>36</v>
      </c>
      <c r="G72" s="10"/>
    </row>
    <row r="73" spans="1:9">
      <c r="A73" s="8"/>
      <c r="B73" s="51" t="s">
        <v>1355</v>
      </c>
      <c r="G73" s="10"/>
    </row>
    <row r="74" spans="1:9">
      <c r="A74" s="8"/>
      <c r="B74" s="51"/>
      <c r="G74" s="10"/>
    </row>
    <row r="75" spans="1:9">
      <c r="A75" s="8"/>
      <c r="B75" s="178" t="s">
        <v>1366</v>
      </c>
      <c r="C75" s="1"/>
      <c r="F75" s="4">
        <f>SUM(F76:F84)</f>
        <v>120</v>
      </c>
      <c r="G75" s="19" t="s">
        <v>126</v>
      </c>
    </row>
    <row r="76" spans="1:9">
      <c r="A76" s="8"/>
      <c r="B76" s="51" t="s">
        <v>131</v>
      </c>
      <c r="F76">
        <v>20</v>
      </c>
      <c r="G76" s="10"/>
    </row>
    <row r="77" spans="1:9">
      <c r="A77" s="8"/>
      <c r="B77" s="51" t="s">
        <v>45</v>
      </c>
      <c r="F77">
        <v>20</v>
      </c>
      <c r="G77" s="10"/>
    </row>
    <row r="78" spans="1:9">
      <c r="A78" s="8"/>
      <c r="B78" s="51" t="s">
        <v>54</v>
      </c>
      <c r="F78">
        <v>10</v>
      </c>
      <c r="G78" s="10"/>
    </row>
    <row r="79" spans="1:9">
      <c r="A79" s="8"/>
      <c r="B79" s="51" t="s">
        <v>24</v>
      </c>
      <c r="F79">
        <v>10</v>
      </c>
      <c r="G79" s="10"/>
    </row>
    <row r="80" spans="1:9">
      <c r="A80" s="8"/>
      <c r="B80" s="51" t="s">
        <v>613</v>
      </c>
      <c r="F80">
        <v>10</v>
      </c>
      <c r="G80" s="10"/>
    </row>
    <row r="81" spans="1:7">
      <c r="A81" s="8"/>
      <c r="B81" s="51" t="s">
        <v>63</v>
      </c>
      <c r="F81">
        <v>10</v>
      </c>
      <c r="G81" s="10"/>
    </row>
    <row r="82" spans="1:7">
      <c r="A82" s="8"/>
      <c r="B82" s="51" t="s">
        <v>1244</v>
      </c>
      <c r="F82">
        <v>10</v>
      </c>
      <c r="G82" s="10"/>
    </row>
    <row r="83" spans="1:7">
      <c r="A83" s="8"/>
      <c r="B83" s="51" t="s">
        <v>181</v>
      </c>
      <c r="F83">
        <v>20</v>
      </c>
      <c r="G83" s="10"/>
    </row>
    <row r="84" spans="1:7">
      <c r="A84" s="8"/>
      <c r="B84" s="51" t="s">
        <v>170</v>
      </c>
      <c r="F84">
        <v>10</v>
      </c>
      <c r="G84" s="10"/>
    </row>
    <row r="85" spans="1:7">
      <c r="A85" s="8"/>
      <c r="G85" s="10"/>
    </row>
    <row r="86" spans="1:7">
      <c r="A86" s="8"/>
      <c r="B86" s="178" t="s">
        <v>1356</v>
      </c>
      <c r="G86" s="10"/>
    </row>
    <row r="87" spans="1:7">
      <c r="A87" s="8"/>
      <c r="G87" s="10"/>
    </row>
    <row r="88" spans="1:7">
      <c r="A88" s="8"/>
      <c r="B88" s="1" t="s">
        <v>1357</v>
      </c>
      <c r="F88" s="4">
        <f>SUM(F89:F101)</f>
        <v>160</v>
      </c>
      <c r="G88" s="19" t="s">
        <v>126</v>
      </c>
    </row>
    <row r="89" spans="1:7">
      <c r="A89" s="8"/>
      <c r="B89" t="s">
        <v>259</v>
      </c>
      <c r="F89">
        <v>10</v>
      </c>
      <c r="G89" s="10"/>
    </row>
    <row r="90" spans="1:7">
      <c r="A90" s="8"/>
      <c r="B90" t="s">
        <v>266</v>
      </c>
      <c r="F90">
        <v>10</v>
      </c>
      <c r="G90" s="10"/>
    </row>
    <row r="91" spans="1:7">
      <c r="A91" s="8"/>
      <c r="B91" t="s">
        <v>260</v>
      </c>
      <c r="F91">
        <v>10</v>
      </c>
      <c r="G91" s="10"/>
    </row>
    <row r="92" spans="1:7">
      <c r="A92" s="8"/>
      <c r="B92" t="s">
        <v>1089</v>
      </c>
      <c r="F92">
        <v>10</v>
      </c>
      <c r="G92" s="10"/>
    </row>
    <row r="93" spans="1:7">
      <c r="A93" s="8"/>
      <c r="B93" t="s">
        <v>267</v>
      </c>
      <c r="F93">
        <v>10</v>
      </c>
      <c r="G93" s="10"/>
    </row>
    <row r="94" spans="1:7">
      <c r="A94" s="8"/>
      <c r="B94" t="s">
        <v>31</v>
      </c>
      <c r="F94">
        <v>10</v>
      </c>
      <c r="G94" s="10"/>
    </row>
    <row r="95" spans="1:7">
      <c r="A95" s="8"/>
      <c r="B95" t="s">
        <v>215</v>
      </c>
      <c r="F95">
        <v>10</v>
      </c>
      <c r="G95" s="10"/>
    </row>
    <row r="96" spans="1:7">
      <c r="A96" s="8"/>
      <c r="B96" t="s">
        <v>78</v>
      </c>
      <c r="F96">
        <v>20</v>
      </c>
      <c r="G96" s="10"/>
    </row>
    <row r="97" spans="1:7">
      <c r="A97" s="8"/>
      <c r="B97" t="s">
        <v>1358</v>
      </c>
      <c r="F97">
        <v>30</v>
      </c>
      <c r="G97" s="10"/>
    </row>
    <row r="98" spans="1:7">
      <c r="A98" s="8"/>
      <c r="B98" t="s">
        <v>272</v>
      </c>
      <c r="F98">
        <v>10</v>
      </c>
      <c r="G98" s="10"/>
    </row>
    <row r="99" spans="1:7">
      <c r="A99" s="8"/>
      <c r="B99" t="s">
        <v>274</v>
      </c>
      <c r="F99">
        <v>10</v>
      </c>
      <c r="G99" s="10"/>
    </row>
    <row r="100" spans="1:7">
      <c r="A100" s="8"/>
      <c r="B100" t="s">
        <v>275</v>
      </c>
      <c r="F100">
        <v>10</v>
      </c>
      <c r="G100" s="10"/>
    </row>
    <row r="101" spans="1:7">
      <c r="A101" s="8"/>
      <c r="B101" t="s">
        <v>276</v>
      </c>
      <c r="F101">
        <v>10</v>
      </c>
      <c r="G101" s="10"/>
    </row>
    <row r="102" spans="1:7">
      <c r="A102" s="8"/>
      <c r="G102" s="10"/>
    </row>
    <row r="103" spans="1:7">
      <c r="A103" s="8"/>
      <c r="B103" s="1" t="s">
        <v>1359</v>
      </c>
      <c r="F103" s="4">
        <f>SUM(F104:F113)</f>
        <v>140</v>
      </c>
      <c r="G103" s="19" t="s">
        <v>126</v>
      </c>
    </row>
    <row r="104" spans="1:7">
      <c r="A104" s="8"/>
      <c r="B104" t="s">
        <v>1211</v>
      </c>
      <c r="F104">
        <v>20</v>
      </c>
      <c r="G104" s="10"/>
    </row>
    <row r="105" spans="1:7">
      <c r="A105" s="8"/>
      <c r="B105" t="s">
        <v>9</v>
      </c>
      <c r="F105">
        <v>10</v>
      </c>
      <c r="G105" s="10"/>
    </row>
    <row r="106" spans="1:7">
      <c r="A106" s="8"/>
      <c r="B106" t="s">
        <v>259</v>
      </c>
      <c r="F106">
        <v>10</v>
      </c>
      <c r="G106" s="10"/>
    </row>
    <row r="107" spans="1:7">
      <c r="A107" s="8"/>
      <c r="B107" t="s">
        <v>266</v>
      </c>
      <c r="F107">
        <v>10</v>
      </c>
      <c r="G107" s="10"/>
    </row>
    <row r="108" spans="1:7">
      <c r="A108" s="8"/>
      <c r="B108" t="s">
        <v>309</v>
      </c>
      <c r="F108">
        <v>10</v>
      </c>
      <c r="G108" s="10"/>
    </row>
    <row r="109" spans="1:7">
      <c r="A109" s="8"/>
      <c r="B109" t="s">
        <v>63</v>
      </c>
      <c r="F109">
        <v>20</v>
      </c>
      <c r="G109" s="10"/>
    </row>
    <row r="110" spans="1:7">
      <c r="A110" s="8"/>
      <c r="B110" t="s">
        <v>605</v>
      </c>
      <c r="F110">
        <v>20</v>
      </c>
      <c r="G110" s="10"/>
    </row>
    <row r="111" spans="1:7">
      <c r="A111" s="8"/>
      <c r="B111" t="s">
        <v>1245</v>
      </c>
      <c r="F111">
        <v>20</v>
      </c>
      <c r="G111" s="10"/>
    </row>
    <row r="112" spans="1:7">
      <c r="A112" s="8"/>
      <c r="B112" t="s">
        <v>272</v>
      </c>
      <c r="F112">
        <v>10</v>
      </c>
      <c r="G112" s="10"/>
    </row>
    <row r="113" spans="1:7">
      <c r="A113" s="8"/>
      <c r="B113" t="s">
        <v>276</v>
      </c>
      <c r="F113">
        <v>10</v>
      </c>
      <c r="G113" s="10"/>
    </row>
    <row r="114" spans="1:7">
      <c r="A114" s="8"/>
      <c r="G114" s="10"/>
    </row>
    <row r="115" spans="1:7">
      <c r="A115" s="8"/>
      <c r="B115" s="1" t="s">
        <v>1360</v>
      </c>
      <c r="F115" s="4">
        <f>SUM(F116:F123)</f>
        <v>140</v>
      </c>
      <c r="G115" s="19" t="s">
        <v>126</v>
      </c>
    </row>
    <row r="116" spans="1:7">
      <c r="A116" s="8"/>
      <c r="B116" t="s">
        <v>131</v>
      </c>
      <c r="F116">
        <v>20</v>
      </c>
      <c r="G116" s="10"/>
    </row>
    <row r="117" spans="1:7">
      <c r="A117" s="8"/>
      <c r="B117" t="s">
        <v>1214</v>
      </c>
      <c r="F117">
        <v>10</v>
      </c>
      <c r="G117" s="10"/>
    </row>
    <row r="118" spans="1:7">
      <c r="A118" s="8"/>
      <c r="B118" t="s">
        <v>45</v>
      </c>
      <c r="F118">
        <v>10</v>
      </c>
      <c r="G118" s="10"/>
    </row>
    <row r="119" spans="1:7">
      <c r="A119" s="8"/>
      <c r="B119" t="s">
        <v>54</v>
      </c>
      <c r="F119">
        <v>10</v>
      </c>
      <c r="G119" s="10"/>
    </row>
    <row r="120" spans="1:7">
      <c r="A120" s="8"/>
      <c r="B120" t="s">
        <v>1361</v>
      </c>
      <c r="F120">
        <v>40</v>
      </c>
      <c r="G120" s="10"/>
    </row>
    <row r="121" spans="1:7">
      <c r="A121" s="8"/>
      <c r="B121" t="s">
        <v>23</v>
      </c>
      <c r="F121">
        <v>10</v>
      </c>
      <c r="G121" s="10"/>
    </row>
    <row r="122" spans="1:7">
      <c r="A122" s="8"/>
      <c r="B122" t="s">
        <v>24</v>
      </c>
      <c r="F122">
        <v>20</v>
      </c>
      <c r="G122" s="10"/>
    </row>
    <row r="123" spans="1:7">
      <c r="A123" s="8"/>
      <c r="B123" t="s">
        <v>170</v>
      </c>
      <c r="F123">
        <v>20</v>
      </c>
      <c r="G123" s="10"/>
    </row>
    <row r="124" spans="1:7" ht="15.75" thickBot="1">
      <c r="A124" s="8"/>
      <c r="G124" s="10"/>
    </row>
    <row r="125" spans="1:7">
      <c r="A125" s="133"/>
      <c r="B125" s="59" t="s">
        <v>1252</v>
      </c>
      <c r="C125" s="28"/>
      <c r="D125" s="28"/>
      <c r="E125" s="28"/>
      <c r="F125" s="90" t="s">
        <v>887</v>
      </c>
      <c r="G125" s="91" t="s">
        <v>126</v>
      </c>
    </row>
    <row r="126" spans="1:7">
      <c r="A126" s="8"/>
      <c r="B126" s="9" t="s">
        <v>825</v>
      </c>
      <c r="C126" s="9"/>
      <c r="D126" s="9"/>
      <c r="E126" s="9"/>
      <c r="F126" s="9"/>
      <c r="G126" s="10"/>
    </row>
    <row r="127" spans="1:7">
      <c r="A127" s="8"/>
      <c r="B127" s="9" t="s">
        <v>7</v>
      </c>
      <c r="C127" s="9"/>
      <c r="D127" s="9"/>
      <c r="E127" s="9"/>
      <c r="F127" s="9"/>
      <c r="G127" s="10"/>
    </row>
    <row r="128" spans="1:7" ht="15.75" thickBot="1">
      <c r="A128" s="61"/>
      <c r="B128" s="31" t="s">
        <v>124</v>
      </c>
      <c r="C128" s="31"/>
      <c r="D128" s="31"/>
      <c r="E128" s="31"/>
      <c r="F128" s="31"/>
      <c r="G128" s="37"/>
    </row>
    <row r="129" spans="1:8" ht="15.75" thickBot="1">
      <c r="A129" s="61"/>
      <c r="B129" s="31"/>
      <c r="C129" s="31"/>
      <c r="D129" s="31"/>
      <c r="E129" s="31"/>
      <c r="F129" s="31"/>
      <c r="G129" s="37"/>
    </row>
    <row r="130" spans="1:8">
      <c r="A130" s="8"/>
      <c r="B130" s="1" t="s">
        <v>1249</v>
      </c>
      <c r="F130" s="4"/>
      <c r="G130" s="19"/>
    </row>
    <row r="131" spans="1:8">
      <c r="A131" s="8"/>
      <c r="B131" t="s">
        <v>1248</v>
      </c>
      <c r="G131" s="10"/>
    </row>
    <row r="132" spans="1:8">
      <c r="A132" s="8"/>
      <c r="B132" t="s">
        <v>450</v>
      </c>
      <c r="G132" s="10"/>
    </row>
    <row r="133" spans="1:8" ht="15.75" thickBot="1">
      <c r="A133" s="14"/>
      <c r="B133" s="15" t="s">
        <v>1247</v>
      </c>
      <c r="C133" s="15"/>
      <c r="D133" s="15"/>
      <c r="E133" s="15"/>
      <c r="F133" s="15"/>
      <c r="G133" s="16"/>
    </row>
    <row r="134" spans="1:8" ht="16.5" thickTop="1" thickBot="1">
      <c r="H134" s="9"/>
    </row>
    <row r="135" spans="1:8" ht="24" thickTop="1">
      <c r="A135" s="5">
        <v>6</v>
      </c>
      <c r="B135" s="256" t="s">
        <v>1362</v>
      </c>
      <c r="C135" s="256"/>
      <c r="D135" s="256"/>
      <c r="E135" s="256"/>
      <c r="F135" s="256"/>
      <c r="G135" s="258"/>
      <c r="H135" s="8"/>
    </row>
    <row r="136" spans="1:8">
      <c r="A136" s="8"/>
      <c r="B136" s="51" t="s">
        <v>211</v>
      </c>
      <c r="G136" s="10"/>
    </row>
    <row r="137" spans="1:8">
      <c r="A137" s="8"/>
      <c r="B137" s="51" t="s">
        <v>36</v>
      </c>
      <c r="G137" s="10"/>
    </row>
    <row r="138" spans="1:8">
      <c r="A138" s="8"/>
      <c r="B138" s="51" t="s">
        <v>1355</v>
      </c>
      <c r="G138" s="10"/>
    </row>
    <row r="139" spans="1:8">
      <c r="A139" s="8"/>
      <c r="G139" s="10"/>
    </row>
    <row r="140" spans="1:8">
      <c r="A140" s="8"/>
      <c r="B140" s="178" t="s">
        <v>1363</v>
      </c>
      <c r="F140" s="4">
        <f>SUM(F141:F151)</f>
        <v>170</v>
      </c>
      <c r="G140" s="19" t="s">
        <v>126</v>
      </c>
    </row>
    <row r="141" spans="1:8">
      <c r="A141" s="8"/>
      <c r="B141" s="51" t="s">
        <v>169</v>
      </c>
      <c r="F141">
        <v>10</v>
      </c>
      <c r="G141" s="10"/>
    </row>
    <row r="142" spans="1:8">
      <c r="A142" s="8"/>
      <c r="B142" s="51" t="s">
        <v>20</v>
      </c>
      <c r="F142">
        <v>25</v>
      </c>
      <c r="G142" s="10"/>
    </row>
    <row r="143" spans="1:8">
      <c r="A143" s="8"/>
      <c r="B143" s="51" t="s">
        <v>45</v>
      </c>
      <c r="F143">
        <v>10</v>
      </c>
      <c r="G143" s="10"/>
    </row>
    <row r="144" spans="1:8">
      <c r="A144" s="8"/>
      <c r="B144" s="51" t="s">
        <v>22</v>
      </c>
      <c r="F144">
        <v>20</v>
      </c>
      <c r="G144" s="10"/>
    </row>
    <row r="145" spans="1:9">
      <c r="A145" s="8"/>
      <c r="B145" s="51" t="s">
        <v>24</v>
      </c>
      <c r="F145">
        <v>10</v>
      </c>
      <c r="G145" s="10"/>
    </row>
    <row r="146" spans="1:9">
      <c r="A146" s="8"/>
      <c r="B146" s="51" t="s">
        <v>1364</v>
      </c>
      <c r="F146">
        <v>10</v>
      </c>
      <c r="G146" s="10"/>
    </row>
    <row r="147" spans="1:9">
      <c r="A147" s="8"/>
      <c r="B147" s="51" t="s">
        <v>1365</v>
      </c>
      <c r="F147">
        <v>10</v>
      </c>
      <c r="G147" s="10"/>
    </row>
    <row r="148" spans="1:9">
      <c r="A148" s="8"/>
      <c r="B148" s="51" t="s">
        <v>1198</v>
      </c>
      <c r="F148">
        <v>20</v>
      </c>
      <c r="G148" s="10"/>
    </row>
    <row r="149" spans="1:9">
      <c r="A149" s="8"/>
      <c r="B149" s="51" t="s">
        <v>29</v>
      </c>
      <c r="F149">
        <v>20</v>
      </c>
      <c r="G149" s="10"/>
    </row>
    <row r="150" spans="1:9">
      <c r="A150" s="8"/>
      <c r="B150" s="51" t="s">
        <v>181</v>
      </c>
      <c r="F150">
        <v>10</v>
      </c>
      <c r="G150" s="10"/>
    </row>
    <row r="151" spans="1:9" ht="15.75" thickBot="1">
      <c r="A151" s="14"/>
      <c r="B151" s="179" t="s">
        <v>170</v>
      </c>
      <c r="C151" s="15"/>
      <c r="D151" s="15"/>
      <c r="E151" s="15"/>
      <c r="F151" s="15">
        <v>25</v>
      </c>
      <c r="G151" s="16"/>
    </row>
    <row r="152" spans="1:9" ht="16.5" thickTop="1" thickBot="1">
      <c r="A152" s="15"/>
    </row>
    <row r="153" spans="1:9" ht="24" thickTop="1">
      <c r="A153" s="5">
        <v>7</v>
      </c>
      <c r="B153" s="256" t="s">
        <v>1367</v>
      </c>
      <c r="C153" s="256"/>
      <c r="D153" s="256"/>
      <c r="E153" s="256"/>
      <c r="F153" s="256"/>
      <c r="G153" s="258"/>
      <c r="H153" s="7"/>
    </row>
    <row r="154" spans="1:9">
      <c r="A154" s="8"/>
      <c r="B154" s="93" t="s">
        <v>1284</v>
      </c>
      <c r="C154" s="50"/>
      <c r="D154" s="50"/>
      <c r="H154" s="10"/>
    </row>
    <row r="155" spans="1:9">
      <c r="A155" s="8"/>
      <c r="B155" s="50" t="s">
        <v>1283</v>
      </c>
      <c r="C155" s="50"/>
      <c r="D155" s="50"/>
      <c r="H155" s="10"/>
    </row>
    <row r="156" spans="1:9">
      <c r="A156" s="8"/>
      <c r="B156" s="50" t="s">
        <v>1385</v>
      </c>
      <c r="C156" s="50"/>
      <c r="D156" s="50"/>
      <c r="H156" s="10"/>
    </row>
    <row r="157" spans="1:9">
      <c r="A157" s="8"/>
      <c r="B157" s="50"/>
      <c r="C157" s="50"/>
      <c r="D157" s="50"/>
      <c r="H157" s="10"/>
    </row>
    <row r="158" spans="1:9">
      <c r="A158" s="8"/>
      <c r="B158" s="93" t="s">
        <v>1285</v>
      </c>
      <c r="C158" s="50"/>
      <c r="D158" s="50"/>
      <c r="H158" s="10"/>
    </row>
    <row r="159" spans="1:9">
      <c r="A159" s="8"/>
      <c r="B159" s="50" t="s">
        <v>1368</v>
      </c>
      <c r="C159" s="50"/>
      <c r="D159" s="50"/>
      <c r="E159" s="50"/>
      <c r="F159" s="50"/>
      <c r="G159" s="50" t="s">
        <v>1370</v>
      </c>
      <c r="H159" s="57"/>
      <c r="I159" s="50"/>
    </row>
    <row r="160" spans="1:9">
      <c r="A160" s="8"/>
      <c r="B160" s="50"/>
      <c r="C160" s="50" t="s">
        <v>1372</v>
      </c>
      <c r="D160" s="50"/>
      <c r="E160" s="50"/>
      <c r="F160" s="50"/>
      <c r="G160" s="50" t="s">
        <v>171</v>
      </c>
      <c r="H160" s="57"/>
      <c r="I160" s="50"/>
    </row>
    <row r="161" spans="1:9">
      <c r="A161" s="8"/>
      <c r="B161" s="50" t="s">
        <v>1369</v>
      </c>
      <c r="C161" s="50"/>
      <c r="D161" s="50"/>
      <c r="E161" s="50"/>
      <c r="F161" s="50"/>
      <c r="G161" s="50" t="s">
        <v>1373</v>
      </c>
      <c r="H161" s="57"/>
      <c r="I161" s="50"/>
    </row>
    <row r="162" spans="1:9">
      <c r="A162" s="8"/>
      <c r="B162" s="50"/>
      <c r="C162" s="50" t="s">
        <v>1371</v>
      </c>
      <c r="D162" s="50"/>
      <c r="E162" s="50"/>
      <c r="F162" s="50"/>
      <c r="G162" s="50" t="s">
        <v>1374</v>
      </c>
      <c r="H162" s="57"/>
      <c r="I162" s="50"/>
    </row>
    <row r="163" spans="1:9">
      <c r="A163" s="8"/>
      <c r="B163" s="50" t="s">
        <v>1375</v>
      </c>
      <c r="C163" s="50"/>
      <c r="D163" s="50"/>
      <c r="E163" s="50"/>
      <c r="F163" s="50"/>
      <c r="G163" s="50" t="s">
        <v>496</v>
      </c>
      <c r="H163" s="57"/>
      <c r="I163" s="50"/>
    </row>
    <row r="164" spans="1:9">
      <c r="A164" s="8"/>
      <c r="B164" s="50" t="s">
        <v>1376</v>
      </c>
      <c r="C164" s="50"/>
      <c r="D164" s="50"/>
      <c r="E164" s="50"/>
      <c r="F164" s="50"/>
      <c r="G164" s="50" t="s">
        <v>1374</v>
      </c>
      <c r="H164" s="57"/>
      <c r="I164" s="50"/>
    </row>
    <row r="165" spans="1:9">
      <c r="A165" s="8"/>
      <c r="B165" s="50" t="s">
        <v>429</v>
      </c>
      <c r="C165" s="50"/>
      <c r="D165" s="50"/>
      <c r="E165" s="50"/>
      <c r="F165" s="50"/>
      <c r="G165" s="50"/>
      <c r="H165" s="57"/>
      <c r="I165" s="50"/>
    </row>
    <row r="166" spans="1:9">
      <c r="A166" s="8"/>
      <c r="B166" s="50" t="s">
        <v>1377</v>
      </c>
      <c r="C166" s="50"/>
      <c r="D166" s="50"/>
      <c r="E166" s="50"/>
      <c r="F166" s="50"/>
      <c r="G166" s="50" t="s">
        <v>360</v>
      </c>
      <c r="H166" s="57"/>
      <c r="I166" s="50"/>
    </row>
    <row r="167" spans="1:9">
      <c r="A167" s="8"/>
      <c r="B167" s="50" t="s">
        <v>1378</v>
      </c>
      <c r="C167" s="50"/>
      <c r="D167" s="50"/>
      <c r="E167" s="50"/>
      <c r="F167" s="50"/>
      <c r="G167" s="50" t="s">
        <v>171</v>
      </c>
      <c r="H167" s="57"/>
      <c r="I167" s="50"/>
    </row>
    <row r="168" spans="1:9">
      <c r="A168" s="8"/>
      <c r="B168" s="50" t="s">
        <v>1379</v>
      </c>
      <c r="C168" s="50"/>
      <c r="D168" s="50"/>
      <c r="E168" s="50"/>
      <c r="F168" s="50"/>
      <c r="G168" s="50" t="s">
        <v>496</v>
      </c>
      <c r="H168" s="57"/>
      <c r="I168" s="50"/>
    </row>
    <row r="169" spans="1:9">
      <c r="A169" s="8"/>
      <c r="B169" s="50" t="s">
        <v>1380</v>
      </c>
      <c r="C169" s="50"/>
      <c r="D169" s="50"/>
      <c r="E169" s="50"/>
      <c r="F169" s="50"/>
      <c r="G169" s="50" t="s">
        <v>171</v>
      </c>
      <c r="H169" s="57"/>
      <c r="I169" s="50"/>
    </row>
    <row r="170" spans="1:9">
      <c r="A170" s="8"/>
      <c r="C170" s="50" t="s">
        <v>1371</v>
      </c>
      <c r="D170" s="50"/>
      <c r="E170" s="50"/>
      <c r="F170" s="50"/>
      <c r="G170" s="50" t="s">
        <v>1374</v>
      </c>
      <c r="H170" s="57"/>
      <c r="I170" s="50"/>
    </row>
    <row r="171" spans="1:9">
      <c r="A171" s="8"/>
      <c r="B171" s="50" t="s">
        <v>1375</v>
      </c>
      <c r="C171" s="50"/>
      <c r="D171" s="50"/>
      <c r="E171" s="50"/>
      <c r="F171" s="50"/>
      <c r="G171" s="50" t="s">
        <v>496</v>
      </c>
      <c r="H171" s="57"/>
      <c r="I171" s="50"/>
    </row>
    <row r="172" spans="1:9">
      <c r="A172" s="8"/>
      <c r="B172" s="50" t="s">
        <v>1381</v>
      </c>
      <c r="C172" s="50"/>
      <c r="D172" s="50"/>
      <c r="E172" s="50"/>
      <c r="F172" s="50"/>
      <c r="G172" s="50" t="s">
        <v>1295</v>
      </c>
      <c r="H172" s="57"/>
      <c r="I172" s="50"/>
    </row>
    <row r="173" spans="1:9">
      <c r="A173" s="8"/>
      <c r="B173" s="50" t="s">
        <v>1382</v>
      </c>
      <c r="C173" s="50"/>
      <c r="D173" s="50"/>
      <c r="E173" s="50"/>
      <c r="F173" s="50"/>
      <c r="G173" s="50" t="s">
        <v>171</v>
      </c>
      <c r="H173" s="57"/>
      <c r="I173" s="50"/>
    </row>
    <row r="174" spans="1:9">
      <c r="A174" s="8"/>
      <c r="B174" s="50" t="s">
        <v>1383</v>
      </c>
      <c r="C174" s="50"/>
      <c r="D174" s="50"/>
      <c r="E174" s="50"/>
      <c r="F174" s="50"/>
      <c r="G174" s="50" t="s">
        <v>994</v>
      </c>
      <c r="H174" s="57"/>
      <c r="I174" s="50"/>
    </row>
    <row r="175" spans="1:9">
      <c r="A175" s="8"/>
      <c r="B175" s="50" t="s">
        <v>388</v>
      </c>
      <c r="C175" s="50"/>
      <c r="D175" s="50"/>
      <c r="E175" s="50"/>
      <c r="F175" s="50"/>
      <c r="G175" s="50" t="s">
        <v>1295</v>
      </c>
      <c r="H175" s="57"/>
      <c r="I175" s="50"/>
    </row>
    <row r="176" spans="1:9">
      <c r="A176" s="8"/>
      <c r="B176" s="50" t="s">
        <v>200</v>
      </c>
      <c r="C176" s="50"/>
      <c r="D176" s="50"/>
      <c r="E176" s="50"/>
      <c r="F176" s="50"/>
      <c r="G176" s="50" t="s">
        <v>171</v>
      </c>
      <c r="H176" s="57"/>
      <c r="I176" s="50"/>
    </row>
    <row r="177" spans="1:9">
      <c r="A177" s="8"/>
      <c r="B177" s="50" t="s">
        <v>1384</v>
      </c>
      <c r="C177" s="50"/>
      <c r="D177" s="50"/>
      <c r="E177" s="50"/>
      <c r="F177" s="50"/>
      <c r="G177" s="50" t="s">
        <v>994</v>
      </c>
      <c r="H177" s="57"/>
      <c r="I177" s="50"/>
    </row>
    <row r="178" spans="1:9">
      <c r="A178" s="8"/>
      <c r="B178" s="50" t="s">
        <v>203</v>
      </c>
      <c r="C178" s="50"/>
      <c r="D178" s="50"/>
      <c r="E178" s="50"/>
      <c r="F178" s="50"/>
      <c r="G178" s="50" t="s">
        <v>1295</v>
      </c>
      <c r="H178" s="57"/>
      <c r="I178" s="50"/>
    </row>
    <row r="179" spans="1:9">
      <c r="A179" s="8"/>
      <c r="B179" s="50" t="s">
        <v>391</v>
      </c>
      <c r="C179" s="50"/>
      <c r="D179" s="50"/>
      <c r="E179" s="50"/>
      <c r="F179" s="50"/>
      <c r="G179" s="50" t="s">
        <v>171</v>
      </c>
      <c r="H179" s="57"/>
      <c r="I179" s="50"/>
    </row>
    <row r="180" spans="1:9" ht="15.75" thickBot="1">
      <c r="A180" s="61"/>
      <c r="B180" s="55"/>
      <c r="C180" s="55"/>
      <c r="D180" s="55"/>
      <c r="E180" s="55"/>
      <c r="F180" s="55"/>
      <c r="G180" s="55"/>
      <c r="H180" s="81"/>
      <c r="I180" s="50"/>
    </row>
    <row r="181" spans="1:9">
      <c r="A181" s="8"/>
      <c r="B181" s="93" t="s">
        <v>571</v>
      </c>
      <c r="C181" s="50"/>
      <c r="D181" s="50"/>
      <c r="E181" s="50"/>
      <c r="F181" s="50"/>
      <c r="G181" s="50"/>
      <c r="H181" s="57"/>
      <c r="I181" s="50"/>
    </row>
    <row r="182" spans="1:9">
      <c r="A182" s="8"/>
      <c r="B182" s="50" t="s">
        <v>1386</v>
      </c>
      <c r="C182" s="50"/>
      <c r="D182" s="50"/>
      <c r="E182" s="50"/>
      <c r="F182" s="50"/>
      <c r="G182" s="50"/>
      <c r="H182" s="57"/>
      <c r="I182" s="50"/>
    </row>
    <row r="183" spans="1:9">
      <c r="A183" s="8"/>
      <c r="B183" s="50" t="s">
        <v>1387</v>
      </c>
      <c r="C183" s="50"/>
      <c r="D183" s="50"/>
      <c r="E183" s="50"/>
      <c r="F183" s="50"/>
      <c r="G183" s="50"/>
      <c r="H183" s="57"/>
      <c r="I183" s="50"/>
    </row>
    <row r="184" spans="1:9">
      <c r="A184" s="8"/>
      <c r="B184" s="50" t="s">
        <v>1388</v>
      </c>
      <c r="C184" s="50"/>
      <c r="D184" s="50"/>
      <c r="E184" s="50"/>
      <c r="F184" s="50"/>
      <c r="G184" s="50"/>
      <c r="H184" s="57"/>
      <c r="I184" s="50"/>
    </row>
    <row r="185" spans="1:9" ht="15.75" thickBot="1">
      <c r="A185" s="61"/>
      <c r="B185" s="55"/>
      <c r="C185" s="55"/>
      <c r="D185" s="55"/>
      <c r="E185" s="55"/>
      <c r="F185" s="55"/>
      <c r="G185" s="55"/>
      <c r="H185" s="81"/>
      <c r="I185" s="50"/>
    </row>
    <row r="186" spans="1:9">
      <c r="A186" s="8"/>
      <c r="B186" s="93" t="s">
        <v>1389</v>
      </c>
      <c r="C186" s="50"/>
      <c r="D186" s="50"/>
      <c r="E186" s="50"/>
      <c r="F186" s="50"/>
      <c r="G186" s="50"/>
      <c r="H186" s="57"/>
      <c r="I186" s="50"/>
    </row>
    <row r="187" spans="1:9">
      <c r="A187" s="8"/>
      <c r="B187" s="50" t="s">
        <v>211</v>
      </c>
      <c r="C187" s="50"/>
      <c r="D187" s="50"/>
      <c r="E187" s="50"/>
      <c r="F187" s="50"/>
      <c r="G187" s="50"/>
      <c r="H187" s="57"/>
      <c r="I187" s="50"/>
    </row>
    <row r="188" spans="1:9">
      <c r="A188" s="8"/>
      <c r="B188" s="50" t="s">
        <v>1393</v>
      </c>
      <c r="C188" s="50"/>
      <c r="D188" s="50"/>
      <c r="E188" s="50"/>
      <c r="F188" s="50"/>
      <c r="G188" s="50"/>
      <c r="H188" s="57"/>
      <c r="I188" s="50"/>
    </row>
    <row r="189" spans="1:9">
      <c r="A189" s="8"/>
      <c r="B189" s="50" t="s">
        <v>124</v>
      </c>
      <c r="C189" s="50"/>
      <c r="D189" s="50"/>
      <c r="E189" s="50"/>
      <c r="F189" s="50"/>
      <c r="G189" s="50"/>
      <c r="H189" s="57"/>
      <c r="I189" s="50"/>
    </row>
    <row r="190" spans="1:9">
      <c r="A190" s="8"/>
      <c r="B190" s="53"/>
      <c r="C190" s="53"/>
      <c r="D190" s="53"/>
      <c r="E190" s="53"/>
      <c r="F190" s="53"/>
      <c r="G190" s="53"/>
      <c r="H190" s="57"/>
      <c r="I190" s="50"/>
    </row>
    <row r="191" spans="1:9">
      <c r="A191" s="8"/>
      <c r="B191" s="93" t="s">
        <v>1390</v>
      </c>
      <c r="C191" s="50"/>
      <c r="D191" s="50"/>
      <c r="E191" s="50"/>
      <c r="F191" s="50"/>
      <c r="G191" s="50"/>
      <c r="H191" s="57"/>
      <c r="I191" s="50"/>
    </row>
    <row r="192" spans="1:9">
      <c r="A192" s="8"/>
      <c r="B192" s="94" t="s">
        <v>1391</v>
      </c>
      <c r="C192" s="94"/>
      <c r="D192" s="94"/>
      <c r="E192" s="94" t="s">
        <v>1392</v>
      </c>
      <c r="F192" s="50"/>
      <c r="G192" s="50"/>
      <c r="H192" s="57"/>
      <c r="I192" s="50"/>
    </row>
    <row r="193" spans="1:9">
      <c r="A193" s="8"/>
      <c r="B193" s="50" t="s">
        <v>988</v>
      </c>
      <c r="C193" s="50"/>
      <c r="D193" s="50"/>
      <c r="E193" s="50" t="s">
        <v>360</v>
      </c>
      <c r="F193" s="50"/>
      <c r="G193" s="50"/>
      <c r="H193" s="57"/>
      <c r="I193" s="50"/>
    </row>
    <row r="194" spans="1:9">
      <c r="A194" s="8"/>
      <c r="B194" s="50" t="s">
        <v>203</v>
      </c>
      <c r="C194" s="50"/>
      <c r="D194" s="50"/>
      <c r="E194" s="50" t="s">
        <v>171</v>
      </c>
      <c r="F194" s="50"/>
      <c r="G194" s="50"/>
      <c r="H194" s="57"/>
      <c r="I194" s="50"/>
    </row>
    <row r="195" spans="1:9">
      <c r="A195" s="8"/>
      <c r="B195" s="50" t="s">
        <v>1353</v>
      </c>
      <c r="C195" s="50"/>
      <c r="D195" s="50"/>
      <c r="E195" s="50" t="s">
        <v>360</v>
      </c>
      <c r="F195" s="50"/>
      <c r="G195" s="50"/>
      <c r="H195" s="57"/>
      <c r="I195" s="50"/>
    </row>
    <row r="196" spans="1:9">
      <c r="A196" s="8"/>
      <c r="B196" s="50" t="s">
        <v>198</v>
      </c>
      <c r="C196" s="50"/>
      <c r="D196" s="50"/>
      <c r="E196" s="50" t="s">
        <v>171</v>
      </c>
      <c r="F196" s="50"/>
      <c r="G196" s="50"/>
      <c r="H196" s="57"/>
      <c r="I196" s="50"/>
    </row>
    <row r="197" spans="1:9" ht="15.75" thickBot="1">
      <c r="A197" s="14"/>
      <c r="B197" s="54"/>
      <c r="C197" s="54"/>
      <c r="D197" s="54"/>
      <c r="E197" s="54"/>
      <c r="F197" s="54"/>
      <c r="G197" s="54"/>
      <c r="H197" s="58"/>
      <c r="I197" s="50"/>
    </row>
    <row r="198" spans="1:9" ht="16.5" thickTop="1" thickBot="1">
      <c r="B198" s="50"/>
      <c r="C198" s="50"/>
      <c r="D198" s="50"/>
      <c r="E198" s="50"/>
      <c r="F198" s="50"/>
      <c r="G198" s="50"/>
      <c r="H198" s="50"/>
      <c r="I198" s="50"/>
    </row>
    <row r="199" spans="1:9" ht="24" thickTop="1">
      <c r="A199" s="5">
        <v>8</v>
      </c>
      <c r="B199" s="256" t="s">
        <v>452</v>
      </c>
      <c r="C199" s="256"/>
      <c r="D199" s="256"/>
      <c r="E199" s="256"/>
      <c r="F199" s="256"/>
      <c r="G199" s="258"/>
      <c r="H199" s="7"/>
      <c r="I199" s="50"/>
    </row>
    <row r="200" spans="1:9">
      <c r="A200" s="8"/>
      <c r="B200" s="11" t="s">
        <v>453</v>
      </c>
      <c r="C200" s="9"/>
      <c r="D200" s="9"/>
      <c r="E200" s="9"/>
      <c r="F200" s="9"/>
      <c r="G200" s="53" t="s">
        <v>454</v>
      </c>
      <c r="H200" s="57"/>
      <c r="I200" s="50"/>
    </row>
    <row r="201" spans="1:9">
      <c r="A201" s="8"/>
      <c r="B201" s="11"/>
      <c r="C201" s="9"/>
      <c r="D201" s="9"/>
      <c r="E201" s="9"/>
      <c r="F201" s="9"/>
      <c r="G201" s="53"/>
      <c r="H201" s="57"/>
      <c r="I201" s="50"/>
    </row>
    <row r="202" spans="1:9">
      <c r="A202" s="8"/>
      <c r="B202" s="93" t="s">
        <v>455</v>
      </c>
      <c r="C202" s="50"/>
      <c r="D202" s="50"/>
      <c r="E202" s="50"/>
      <c r="F202" s="50"/>
      <c r="G202" s="50"/>
      <c r="H202" s="57"/>
      <c r="I202" s="50"/>
    </row>
    <row r="203" spans="1:9">
      <c r="A203" s="8"/>
      <c r="B203" s="50" t="s">
        <v>247</v>
      </c>
      <c r="C203" s="50"/>
      <c r="D203" s="50"/>
      <c r="E203" s="50"/>
      <c r="F203" s="50"/>
      <c r="G203" s="50" t="s">
        <v>360</v>
      </c>
      <c r="H203" s="57" t="s">
        <v>1185</v>
      </c>
      <c r="I203" s="50"/>
    </row>
    <row r="204" spans="1:9">
      <c r="A204" s="8"/>
      <c r="B204" s="50" t="s">
        <v>601</v>
      </c>
      <c r="C204" s="50"/>
      <c r="D204" s="50"/>
      <c r="E204" s="50"/>
      <c r="F204" s="50"/>
      <c r="G204" s="50" t="s">
        <v>171</v>
      </c>
      <c r="H204" s="57"/>
      <c r="I204" s="50"/>
    </row>
    <row r="205" spans="1:9" ht="15.75" thickBot="1">
      <c r="A205" s="14"/>
      <c r="B205" s="54"/>
      <c r="C205" s="54"/>
      <c r="D205" s="54"/>
      <c r="E205" s="54"/>
      <c r="F205" s="54"/>
      <c r="G205" s="54"/>
      <c r="H205" s="58"/>
      <c r="I205" s="50"/>
    </row>
    <row r="206" spans="1:9" ht="15.75" thickTop="1">
      <c r="B206" s="50"/>
      <c r="C206" s="50"/>
      <c r="D206" s="50"/>
      <c r="E206" s="50"/>
      <c r="F206" s="50"/>
      <c r="G206" s="50"/>
      <c r="H206" s="50"/>
      <c r="I206" s="50"/>
    </row>
    <row r="207" spans="1:9">
      <c r="B207" s="50"/>
      <c r="C207" s="50"/>
      <c r="D207" s="50"/>
      <c r="E207" s="50"/>
      <c r="F207" s="50"/>
      <c r="G207" s="50"/>
      <c r="H207" s="50"/>
      <c r="I207" s="50"/>
    </row>
    <row r="208" spans="1:9">
      <c r="B208" s="50"/>
      <c r="C208" s="50"/>
      <c r="D208" s="50"/>
      <c r="E208" s="50"/>
      <c r="F208" s="50"/>
      <c r="G208" s="50"/>
      <c r="H208" s="50"/>
      <c r="I208" s="50"/>
    </row>
    <row r="209" spans="2:9">
      <c r="B209" s="50"/>
      <c r="C209" s="50"/>
      <c r="D209" s="50"/>
      <c r="E209" s="50"/>
      <c r="F209" s="50"/>
      <c r="G209" s="50"/>
      <c r="H209" s="50"/>
      <c r="I209" s="50"/>
    </row>
    <row r="210" spans="2:9">
      <c r="B210" s="50"/>
      <c r="C210" s="50"/>
      <c r="D210" s="50"/>
      <c r="E210" s="50"/>
      <c r="F210" s="50"/>
      <c r="G210" s="50"/>
      <c r="H210" s="50"/>
      <c r="I210" s="50"/>
    </row>
    <row r="211" spans="2:9">
      <c r="B211" s="50"/>
      <c r="C211" s="50"/>
      <c r="D211" s="50"/>
      <c r="E211" s="50"/>
      <c r="F211" s="50"/>
      <c r="G211" s="50"/>
      <c r="H211" s="50"/>
      <c r="I211" s="50"/>
    </row>
    <row r="212" spans="2:9">
      <c r="B212" s="50"/>
      <c r="C212" s="50"/>
      <c r="D212" s="50"/>
      <c r="E212" s="50"/>
      <c r="F212" s="50"/>
      <c r="G212" s="50"/>
      <c r="H212" s="50"/>
      <c r="I212" s="50"/>
    </row>
    <row r="213" spans="2:9">
      <c r="B213" s="50"/>
      <c r="C213" s="50"/>
      <c r="D213" s="50"/>
      <c r="E213" s="50"/>
      <c r="F213" s="50"/>
      <c r="G213" s="50"/>
      <c r="H213" s="50"/>
      <c r="I213" s="50"/>
    </row>
    <row r="214" spans="2:9">
      <c r="B214" s="50"/>
      <c r="C214" s="50"/>
      <c r="D214" s="50"/>
      <c r="E214" s="50"/>
      <c r="F214" s="50"/>
      <c r="G214" s="50"/>
      <c r="H214" s="50"/>
      <c r="I214" s="50"/>
    </row>
    <row r="215" spans="2:9">
      <c r="B215" s="50"/>
      <c r="C215" s="50"/>
      <c r="D215" s="50"/>
      <c r="E215" s="50"/>
      <c r="F215" s="50"/>
      <c r="G215" s="50"/>
      <c r="H215" s="50"/>
      <c r="I215" s="50"/>
    </row>
    <row r="216" spans="2:9">
      <c r="B216" s="50"/>
      <c r="C216" s="50"/>
      <c r="D216" s="50"/>
      <c r="E216" s="50"/>
      <c r="F216" s="50"/>
      <c r="G216" s="50"/>
      <c r="H216" s="50"/>
      <c r="I216" s="50"/>
    </row>
    <row r="217" spans="2:9">
      <c r="B217" s="50"/>
      <c r="C217" s="50"/>
      <c r="D217" s="50"/>
      <c r="E217" s="50"/>
      <c r="F217" s="50"/>
      <c r="G217" s="50"/>
      <c r="H217" s="50"/>
      <c r="I217" s="50"/>
    </row>
    <row r="218" spans="2:9">
      <c r="B218" s="50"/>
      <c r="C218" s="50"/>
      <c r="D218" s="50"/>
      <c r="E218" s="50"/>
      <c r="F218" s="50"/>
      <c r="G218" s="50"/>
      <c r="H218" s="50"/>
      <c r="I218" s="50"/>
    </row>
    <row r="219" spans="2:9">
      <c r="B219" s="50"/>
      <c r="C219" s="50"/>
      <c r="D219" s="50"/>
      <c r="E219" s="50"/>
      <c r="F219" s="50"/>
      <c r="G219" s="50"/>
      <c r="H219" s="50"/>
      <c r="I219" s="50"/>
    </row>
    <row r="220" spans="2:9">
      <c r="B220" s="50"/>
      <c r="C220" s="50"/>
      <c r="D220" s="50"/>
      <c r="E220" s="50"/>
      <c r="F220" s="50"/>
      <c r="G220" s="50"/>
      <c r="H220" s="50"/>
      <c r="I220" s="50"/>
    </row>
    <row r="221" spans="2:9">
      <c r="B221" s="50"/>
      <c r="C221" s="50"/>
      <c r="D221" s="50"/>
      <c r="E221" s="50"/>
      <c r="F221" s="50"/>
      <c r="G221" s="50"/>
      <c r="H221" s="50"/>
      <c r="I221" s="50"/>
    </row>
    <row r="222" spans="2:9">
      <c r="B222" s="50"/>
      <c r="C222" s="50"/>
      <c r="D222" s="50"/>
      <c r="E222" s="50"/>
      <c r="F222" s="50"/>
      <c r="G222" s="50"/>
      <c r="H222" s="50"/>
      <c r="I222" s="50"/>
    </row>
    <row r="223" spans="2:9">
      <c r="B223" s="50"/>
      <c r="C223" s="50"/>
      <c r="D223" s="50"/>
      <c r="E223" s="50"/>
      <c r="F223" s="50"/>
      <c r="G223" s="50"/>
      <c r="H223" s="50"/>
      <c r="I223" s="50"/>
    </row>
    <row r="224" spans="2:9">
      <c r="B224" s="50"/>
      <c r="C224" s="50"/>
      <c r="D224" s="50"/>
      <c r="E224" s="50"/>
      <c r="F224" s="50"/>
      <c r="G224" s="50"/>
      <c r="H224" s="50"/>
      <c r="I224" s="50"/>
    </row>
    <row r="225" spans="2:9">
      <c r="B225" s="50"/>
      <c r="C225" s="50"/>
      <c r="D225" s="50"/>
      <c r="E225" s="50"/>
      <c r="F225" s="50"/>
      <c r="G225" s="50"/>
      <c r="H225" s="50"/>
      <c r="I225" s="50"/>
    </row>
    <row r="226" spans="2:9">
      <c r="B226" s="50"/>
      <c r="C226" s="50"/>
      <c r="D226" s="50"/>
      <c r="E226" s="50"/>
      <c r="F226" s="50"/>
      <c r="G226" s="50"/>
      <c r="H226" s="50"/>
      <c r="I226" s="50"/>
    </row>
    <row r="227" spans="2:9">
      <c r="B227" s="50"/>
      <c r="C227" s="50"/>
      <c r="D227" s="50"/>
      <c r="E227" s="50"/>
      <c r="F227" s="50"/>
      <c r="G227" s="50"/>
      <c r="H227" s="50"/>
      <c r="I227" s="50"/>
    </row>
    <row r="228" spans="2:9">
      <c r="B228" s="50"/>
      <c r="C228" s="50"/>
      <c r="D228" s="50"/>
      <c r="E228" s="50"/>
      <c r="F228" s="50"/>
      <c r="G228" s="50"/>
      <c r="H228" s="50"/>
      <c r="I228" s="50"/>
    </row>
    <row r="229" spans="2:9">
      <c r="B229" s="50"/>
      <c r="C229" s="50"/>
      <c r="D229" s="50"/>
      <c r="E229" s="50"/>
      <c r="F229" s="50"/>
      <c r="G229" s="50"/>
      <c r="H229" s="50"/>
      <c r="I229" s="50"/>
    </row>
    <row r="230" spans="2:9">
      <c r="B230" s="50"/>
      <c r="C230" s="50"/>
      <c r="D230" s="50"/>
      <c r="E230" s="50"/>
      <c r="F230" s="50"/>
      <c r="G230" s="50"/>
      <c r="H230" s="50"/>
      <c r="I230" s="50"/>
    </row>
    <row r="231" spans="2:9">
      <c r="B231" s="50"/>
      <c r="C231" s="50"/>
      <c r="D231" s="50"/>
      <c r="E231" s="50"/>
      <c r="F231" s="50"/>
      <c r="G231" s="50"/>
      <c r="H231" s="50"/>
      <c r="I231" s="50"/>
    </row>
    <row r="232" spans="2:9">
      <c r="B232" s="50"/>
      <c r="C232" s="50"/>
      <c r="D232" s="50"/>
      <c r="E232" s="50"/>
      <c r="F232" s="50"/>
      <c r="G232" s="50"/>
      <c r="H232" s="50"/>
      <c r="I232" s="50"/>
    </row>
    <row r="233" spans="2:9">
      <c r="B233" s="50"/>
      <c r="C233" s="50"/>
      <c r="D233" s="50"/>
      <c r="E233" s="50"/>
      <c r="F233" s="50"/>
      <c r="G233" s="50"/>
      <c r="H233" s="50"/>
      <c r="I233" s="50"/>
    </row>
    <row r="234" spans="2:9">
      <c r="B234" s="50"/>
      <c r="C234" s="50"/>
      <c r="D234" s="50"/>
      <c r="E234" s="50"/>
      <c r="F234" s="50"/>
      <c r="G234" s="50"/>
      <c r="H234" s="50"/>
      <c r="I234" s="50"/>
    </row>
    <row r="235" spans="2:9">
      <c r="B235" s="50"/>
      <c r="C235" s="50"/>
      <c r="D235" s="50"/>
      <c r="E235" s="50"/>
      <c r="F235" s="50"/>
      <c r="G235" s="50"/>
      <c r="H235" s="50"/>
      <c r="I235" s="50"/>
    </row>
    <row r="236" spans="2:9">
      <c r="B236" s="50"/>
      <c r="C236" s="50"/>
      <c r="D236" s="50"/>
      <c r="E236" s="50"/>
      <c r="F236" s="50"/>
      <c r="G236" s="50"/>
      <c r="H236" s="50"/>
      <c r="I236" s="50"/>
    </row>
    <row r="237" spans="2:9">
      <c r="B237" s="50"/>
      <c r="C237" s="50"/>
      <c r="D237" s="50"/>
      <c r="E237" s="50"/>
      <c r="F237" s="50"/>
      <c r="G237" s="50"/>
      <c r="H237" s="50"/>
      <c r="I237" s="50"/>
    </row>
    <row r="238" spans="2:9">
      <c r="B238" s="50"/>
      <c r="C238" s="50"/>
      <c r="D238" s="50"/>
      <c r="E238" s="50"/>
      <c r="F238" s="50"/>
      <c r="G238" s="50"/>
      <c r="H238" s="50"/>
      <c r="I238" s="50"/>
    </row>
    <row r="239" spans="2:9">
      <c r="B239" s="50"/>
      <c r="C239" s="50"/>
      <c r="D239" s="50"/>
      <c r="E239" s="50"/>
      <c r="F239" s="50"/>
      <c r="G239" s="50"/>
      <c r="H239" s="50"/>
      <c r="I239" s="50"/>
    </row>
    <row r="240" spans="2:9">
      <c r="B240" s="50"/>
      <c r="C240" s="50"/>
      <c r="D240" s="50"/>
      <c r="E240" s="50"/>
      <c r="F240" s="50"/>
      <c r="G240" s="50"/>
      <c r="H240" s="50"/>
      <c r="I240" s="50"/>
    </row>
    <row r="241" spans="2:9">
      <c r="B241" s="50"/>
      <c r="C241" s="50"/>
      <c r="D241" s="50"/>
      <c r="E241" s="50"/>
      <c r="F241" s="50"/>
      <c r="G241" s="50"/>
      <c r="H241" s="50"/>
      <c r="I241" s="50"/>
    </row>
    <row r="242" spans="2:9">
      <c r="B242" s="50"/>
      <c r="C242" s="50"/>
      <c r="D242" s="50"/>
      <c r="E242" s="50"/>
      <c r="F242" s="50"/>
      <c r="G242" s="50"/>
      <c r="H242" s="50"/>
      <c r="I242" s="50"/>
    </row>
    <row r="243" spans="2:9">
      <c r="B243" s="50"/>
      <c r="C243" s="50"/>
      <c r="D243" s="50"/>
      <c r="E243" s="50"/>
      <c r="F243" s="50"/>
      <c r="G243" s="50"/>
      <c r="H243" s="50"/>
      <c r="I243" s="50"/>
    </row>
    <row r="244" spans="2:9">
      <c r="B244" s="50"/>
      <c r="C244" s="50"/>
      <c r="D244" s="50"/>
      <c r="E244" s="50"/>
      <c r="F244" s="50"/>
      <c r="G244" s="50"/>
      <c r="H244" s="50"/>
      <c r="I244" s="50"/>
    </row>
    <row r="245" spans="2:9">
      <c r="B245" s="50"/>
      <c r="C245" s="50"/>
      <c r="D245" s="50"/>
      <c r="E245" s="50"/>
      <c r="F245" s="50"/>
      <c r="G245" s="50"/>
      <c r="H245" s="50"/>
      <c r="I245" s="50"/>
    </row>
    <row r="246" spans="2:9">
      <c r="B246" s="50"/>
      <c r="C246" s="50"/>
      <c r="D246" s="50"/>
      <c r="E246" s="50"/>
      <c r="F246" s="50"/>
      <c r="G246" s="50"/>
      <c r="H246" s="50"/>
      <c r="I246" s="50"/>
    </row>
    <row r="247" spans="2:9">
      <c r="B247" s="50"/>
      <c r="C247" s="50"/>
      <c r="D247" s="50"/>
      <c r="E247" s="50"/>
      <c r="F247" s="50"/>
      <c r="G247" s="50"/>
      <c r="H247" s="50"/>
      <c r="I247" s="50"/>
    </row>
    <row r="248" spans="2:9">
      <c r="B248" s="50"/>
      <c r="C248" s="50"/>
      <c r="D248" s="50"/>
      <c r="E248" s="50"/>
      <c r="F248" s="50"/>
      <c r="G248" s="50"/>
      <c r="H248" s="50"/>
      <c r="I248" s="50"/>
    </row>
    <row r="249" spans="2:9">
      <c r="B249" s="50"/>
      <c r="C249" s="50"/>
      <c r="D249" s="50"/>
      <c r="E249" s="50"/>
      <c r="F249" s="50"/>
      <c r="G249" s="50"/>
      <c r="H249" s="50"/>
      <c r="I249" s="50"/>
    </row>
    <row r="250" spans="2:9">
      <c r="B250" s="50"/>
      <c r="C250" s="50"/>
      <c r="D250" s="50"/>
      <c r="E250" s="50"/>
      <c r="F250" s="50"/>
      <c r="G250" s="50"/>
      <c r="H250" s="50"/>
      <c r="I250" s="50"/>
    </row>
    <row r="251" spans="2:9">
      <c r="B251" s="50"/>
      <c r="C251" s="50"/>
      <c r="D251" s="50"/>
      <c r="E251" s="50"/>
      <c r="F251" s="50"/>
      <c r="G251" s="50"/>
      <c r="H251" s="50"/>
      <c r="I251" s="50"/>
    </row>
    <row r="252" spans="2:9">
      <c r="B252" s="50"/>
      <c r="C252" s="50"/>
      <c r="D252" s="50"/>
      <c r="E252" s="50"/>
      <c r="F252" s="50"/>
      <c r="G252" s="50"/>
      <c r="H252" s="50"/>
      <c r="I252" s="50"/>
    </row>
    <row r="253" spans="2:9">
      <c r="B253" s="50"/>
      <c r="C253" s="50"/>
      <c r="D253" s="50"/>
      <c r="E253" s="50"/>
      <c r="F253" s="50"/>
      <c r="G253" s="50"/>
      <c r="H253" s="50"/>
      <c r="I253" s="50"/>
    </row>
    <row r="254" spans="2:9">
      <c r="B254" s="50"/>
      <c r="C254" s="50"/>
      <c r="D254" s="50"/>
      <c r="E254" s="50"/>
      <c r="F254" s="50"/>
      <c r="G254" s="50"/>
      <c r="H254" s="50"/>
      <c r="I254" s="50"/>
    </row>
    <row r="255" spans="2:9">
      <c r="B255" s="50"/>
      <c r="C255" s="50"/>
      <c r="D255" s="50"/>
      <c r="E255" s="50"/>
      <c r="F255" s="50"/>
      <c r="G255" s="50"/>
      <c r="H255" s="50"/>
      <c r="I255" s="50"/>
    </row>
    <row r="256" spans="2:9">
      <c r="B256" s="50"/>
      <c r="C256" s="50"/>
      <c r="D256" s="50"/>
      <c r="E256" s="50"/>
      <c r="F256" s="50"/>
      <c r="G256" s="50"/>
      <c r="H256" s="50"/>
      <c r="I256" s="50"/>
    </row>
    <row r="257" spans="2:9">
      <c r="B257" s="50"/>
      <c r="C257" s="50"/>
      <c r="D257" s="50"/>
      <c r="E257" s="50"/>
      <c r="F257" s="50"/>
      <c r="G257" s="50"/>
      <c r="H257" s="50"/>
      <c r="I257" s="50"/>
    </row>
    <row r="258" spans="2:9">
      <c r="B258" s="50"/>
      <c r="C258" s="50"/>
      <c r="D258" s="50"/>
      <c r="E258" s="50"/>
      <c r="F258" s="50"/>
      <c r="G258" s="50"/>
      <c r="H258" s="50"/>
      <c r="I258" s="50"/>
    </row>
    <row r="259" spans="2:9">
      <c r="B259" s="50"/>
      <c r="C259" s="50"/>
      <c r="D259" s="50"/>
      <c r="E259" s="50"/>
      <c r="F259" s="50"/>
      <c r="G259" s="50"/>
      <c r="H259" s="50"/>
      <c r="I259" s="50"/>
    </row>
    <row r="260" spans="2:9">
      <c r="B260" s="50"/>
      <c r="C260" s="50"/>
      <c r="D260" s="50"/>
      <c r="E260" s="50"/>
      <c r="F260" s="50"/>
      <c r="G260" s="50"/>
      <c r="H260" s="50"/>
      <c r="I260" s="50"/>
    </row>
    <row r="261" spans="2:9">
      <c r="B261" s="50"/>
      <c r="C261" s="50"/>
      <c r="D261" s="50"/>
      <c r="E261" s="50"/>
      <c r="F261" s="50"/>
      <c r="G261" s="50"/>
      <c r="H261" s="50"/>
      <c r="I261" s="50"/>
    </row>
    <row r="262" spans="2:9">
      <c r="B262" s="50"/>
      <c r="C262" s="50"/>
      <c r="D262" s="50"/>
      <c r="E262" s="50"/>
      <c r="F262" s="50"/>
      <c r="G262" s="50"/>
      <c r="H262" s="50"/>
      <c r="I262" s="50"/>
    </row>
    <row r="263" spans="2:9">
      <c r="B263" s="50"/>
      <c r="C263" s="50"/>
      <c r="D263" s="50"/>
      <c r="E263" s="50"/>
      <c r="F263" s="50"/>
      <c r="G263" s="50"/>
      <c r="H263" s="50"/>
      <c r="I263" s="50"/>
    </row>
    <row r="264" spans="2:9">
      <c r="B264" s="50"/>
      <c r="C264" s="50"/>
      <c r="D264" s="50"/>
      <c r="E264" s="50"/>
      <c r="F264" s="50"/>
      <c r="G264" s="50"/>
      <c r="H264" s="50"/>
      <c r="I264" s="50"/>
    </row>
    <row r="265" spans="2:9">
      <c r="B265" s="50"/>
      <c r="C265" s="50"/>
      <c r="D265" s="50"/>
      <c r="E265" s="50"/>
      <c r="F265" s="50"/>
      <c r="G265" s="50"/>
      <c r="H265" s="50"/>
      <c r="I265" s="50"/>
    </row>
    <row r="266" spans="2:9">
      <c r="B266" s="50"/>
      <c r="C266" s="50"/>
      <c r="D266" s="50"/>
      <c r="E266" s="50"/>
      <c r="F266" s="50"/>
      <c r="G266" s="50"/>
      <c r="H266" s="50"/>
      <c r="I266" s="50"/>
    </row>
    <row r="267" spans="2:9">
      <c r="B267" s="50"/>
      <c r="C267" s="50"/>
      <c r="D267" s="50"/>
      <c r="E267" s="50"/>
      <c r="F267" s="50"/>
      <c r="G267" s="50"/>
      <c r="H267" s="50"/>
      <c r="I267" s="50"/>
    </row>
    <row r="268" spans="2:9">
      <c r="B268" s="50"/>
      <c r="C268" s="50"/>
      <c r="D268" s="50"/>
      <c r="E268" s="50"/>
      <c r="F268" s="50"/>
      <c r="G268" s="50"/>
      <c r="H268" s="50"/>
      <c r="I268" s="50"/>
    </row>
    <row r="269" spans="2:9">
      <c r="B269" s="50"/>
      <c r="C269" s="50"/>
      <c r="D269" s="50"/>
      <c r="E269" s="50"/>
      <c r="F269" s="50"/>
      <c r="G269" s="50"/>
      <c r="H269" s="50"/>
      <c r="I269" s="50"/>
    </row>
    <row r="270" spans="2:9">
      <c r="B270" s="50"/>
      <c r="C270" s="50"/>
      <c r="D270" s="50"/>
      <c r="E270" s="50"/>
      <c r="F270" s="50"/>
      <c r="G270" s="50"/>
      <c r="H270" s="50"/>
      <c r="I270" s="50"/>
    </row>
    <row r="271" spans="2:9">
      <c r="B271" s="50"/>
      <c r="C271" s="50"/>
      <c r="D271" s="50"/>
      <c r="E271" s="50"/>
      <c r="F271" s="50"/>
      <c r="G271" s="50"/>
      <c r="H271" s="50"/>
      <c r="I271" s="50"/>
    </row>
    <row r="272" spans="2:9">
      <c r="B272" s="50"/>
      <c r="C272" s="50"/>
      <c r="D272" s="50"/>
      <c r="E272" s="50"/>
      <c r="F272" s="50"/>
      <c r="G272" s="50"/>
      <c r="H272" s="50"/>
      <c r="I272" s="50"/>
    </row>
    <row r="273" spans="2:9">
      <c r="B273" s="50"/>
      <c r="C273" s="50"/>
      <c r="D273" s="50"/>
      <c r="E273" s="50"/>
      <c r="F273" s="50"/>
      <c r="G273" s="50"/>
      <c r="H273" s="50"/>
      <c r="I273" s="50"/>
    </row>
    <row r="274" spans="2:9">
      <c r="B274" s="50"/>
      <c r="C274" s="50"/>
      <c r="D274" s="50"/>
      <c r="E274" s="50"/>
      <c r="F274" s="50"/>
      <c r="G274" s="50"/>
      <c r="H274" s="50"/>
      <c r="I274" s="50"/>
    </row>
    <row r="275" spans="2:9">
      <c r="B275" s="50"/>
      <c r="C275" s="50"/>
      <c r="D275" s="50"/>
      <c r="E275" s="50"/>
      <c r="F275" s="50"/>
      <c r="G275" s="50"/>
      <c r="H275" s="50"/>
      <c r="I275" s="50"/>
    </row>
    <row r="276" spans="2:9">
      <c r="B276" s="50"/>
      <c r="C276" s="50"/>
      <c r="D276" s="50"/>
      <c r="E276" s="50"/>
      <c r="F276" s="50"/>
      <c r="G276" s="50"/>
      <c r="H276" s="50"/>
      <c r="I276" s="50"/>
    </row>
    <row r="277" spans="2:9">
      <c r="B277" s="50"/>
      <c r="C277" s="50"/>
      <c r="D277" s="50"/>
      <c r="E277" s="50"/>
      <c r="F277" s="50"/>
      <c r="G277" s="50"/>
      <c r="H277" s="50"/>
      <c r="I277" s="50"/>
    </row>
    <row r="278" spans="2:9">
      <c r="B278" s="50"/>
      <c r="C278" s="50"/>
      <c r="D278" s="50"/>
      <c r="E278" s="50"/>
      <c r="F278" s="50"/>
      <c r="G278" s="50"/>
      <c r="H278" s="50"/>
      <c r="I278" s="50"/>
    </row>
    <row r="279" spans="2:9">
      <c r="B279" s="50"/>
      <c r="C279" s="50"/>
      <c r="D279" s="50"/>
      <c r="E279" s="50"/>
      <c r="F279" s="50"/>
      <c r="G279" s="50"/>
      <c r="H279" s="50"/>
      <c r="I279" s="50"/>
    </row>
    <row r="280" spans="2:9">
      <c r="B280" s="50"/>
      <c r="C280" s="50"/>
      <c r="D280" s="50"/>
      <c r="E280" s="50"/>
      <c r="F280" s="50"/>
      <c r="G280" s="50"/>
      <c r="H280" s="50"/>
      <c r="I280" s="50"/>
    </row>
    <row r="281" spans="2:9">
      <c r="B281" s="50"/>
      <c r="C281" s="50"/>
      <c r="D281" s="50"/>
      <c r="E281" s="50"/>
      <c r="F281" s="50"/>
      <c r="G281" s="50"/>
      <c r="H281" s="50"/>
      <c r="I281" s="50"/>
    </row>
    <row r="282" spans="2:9">
      <c r="B282" s="50"/>
      <c r="C282" s="50"/>
      <c r="D282" s="50"/>
      <c r="E282" s="50"/>
      <c r="F282" s="50"/>
      <c r="G282" s="50"/>
      <c r="H282" s="50"/>
      <c r="I282" s="50"/>
    </row>
    <row r="283" spans="2:9">
      <c r="B283" s="50"/>
      <c r="C283" s="50"/>
      <c r="D283" s="50"/>
      <c r="E283" s="50"/>
      <c r="F283" s="50"/>
      <c r="G283" s="50"/>
      <c r="H283" s="50"/>
      <c r="I283" s="50"/>
    </row>
    <row r="284" spans="2:9">
      <c r="B284" s="50"/>
      <c r="C284" s="50"/>
      <c r="D284" s="50"/>
      <c r="E284" s="50"/>
      <c r="F284" s="50"/>
      <c r="G284" s="50"/>
      <c r="H284" s="50"/>
      <c r="I284" s="50"/>
    </row>
    <row r="285" spans="2:9">
      <c r="B285" s="50"/>
      <c r="C285" s="50"/>
      <c r="D285" s="50"/>
      <c r="E285" s="50"/>
      <c r="F285" s="50"/>
      <c r="G285" s="50"/>
      <c r="H285" s="50"/>
      <c r="I285" s="50"/>
    </row>
    <row r="286" spans="2:9">
      <c r="B286" s="50"/>
      <c r="C286" s="50"/>
      <c r="D286" s="50"/>
      <c r="E286" s="50"/>
      <c r="F286" s="50"/>
      <c r="G286" s="50"/>
      <c r="H286" s="50"/>
      <c r="I286" s="50"/>
    </row>
    <row r="287" spans="2:9">
      <c r="B287" s="50"/>
      <c r="C287" s="50"/>
      <c r="D287" s="50"/>
      <c r="E287" s="50"/>
      <c r="F287" s="50"/>
      <c r="G287" s="50"/>
      <c r="H287" s="50"/>
      <c r="I287" s="50"/>
    </row>
    <row r="288" spans="2:9">
      <c r="B288" s="50"/>
      <c r="C288" s="50"/>
      <c r="D288" s="50"/>
      <c r="E288" s="50"/>
      <c r="F288" s="50"/>
      <c r="G288" s="50"/>
      <c r="H288" s="50"/>
      <c r="I288" s="50"/>
    </row>
    <row r="289" spans="2:9">
      <c r="B289" s="50"/>
      <c r="C289" s="50"/>
      <c r="D289" s="50"/>
      <c r="E289" s="50"/>
      <c r="F289" s="50"/>
      <c r="G289" s="50"/>
      <c r="H289" s="50"/>
      <c r="I289" s="50"/>
    </row>
    <row r="290" spans="2:9">
      <c r="B290" s="50"/>
      <c r="C290" s="50"/>
      <c r="D290" s="50"/>
      <c r="E290" s="50"/>
      <c r="F290" s="50"/>
      <c r="G290" s="50"/>
      <c r="H290" s="50"/>
      <c r="I290" s="50"/>
    </row>
    <row r="291" spans="2:9">
      <c r="B291" s="50"/>
      <c r="C291" s="50"/>
      <c r="D291" s="50"/>
      <c r="E291" s="50"/>
      <c r="F291" s="50"/>
      <c r="G291" s="50"/>
      <c r="H291" s="50"/>
      <c r="I291" s="50"/>
    </row>
    <row r="292" spans="2:9">
      <c r="B292" s="50"/>
      <c r="C292" s="50"/>
      <c r="D292" s="50"/>
      <c r="E292" s="50"/>
      <c r="F292" s="50"/>
      <c r="G292" s="50"/>
      <c r="H292" s="50"/>
      <c r="I292" s="50"/>
    </row>
    <row r="293" spans="2:9">
      <c r="B293" s="50"/>
      <c r="C293" s="50"/>
      <c r="D293" s="50"/>
      <c r="E293" s="50"/>
      <c r="F293" s="50"/>
      <c r="G293" s="50"/>
      <c r="H293" s="50"/>
      <c r="I293" s="50"/>
    </row>
    <row r="294" spans="2:9">
      <c r="B294" s="50"/>
      <c r="C294" s="50"/>
      <c r="D294" s="50"/>
      <c r="E294" s="50"/>
      <c r="F294" s="50"/>
      <c r="G294" s="50"/>
      <c r="H294" s="50"/>
      <c r="I294" s="50"/>
    </row>
    <row r="295" spans="2:9">
      <c r="B295" s="50"/>
      <c r="C295" s="50"/>
      <c r="D295" s="50"/>
      <c r="E295" s="50"/>
      <c r="F295" s="50"/>
      <c r="G295" s="50"/>
      <c r="H295" s="50"/>
      <c r="I295" s="50"/>
    </row>
    <row r="296" spans="2:9">
      <c r="B296" s="50"/>
      <c r="C296" s="50"/>
      <c r="D296" s="50"/>
      <c r="E296" s="50"/>
      <c r="F296" s="50"/>
      <c r="G296" s="50"/>
      <c r="H296" s="50"/>
      <c r="I296" s="50"/>
    </row>
    <row r="297" spans="2:9">
      <c r="B297" s="50"/>
      <c r="C297" s="50"/>
      <c r="D297" s="50"/>
      <c r="E297" s="50"/>
      <c r="F297" s="50"/>
      <c r="G297" s="50"/>
      <c r="H297" s="50"/>
      <c r="I297" s="50"/>
    </row>
    <row r="298" spans="2:9">
      <c r="B298" s="50"/>
      <c r="C298" s="50"/>
      <c r="D298" s="50"/>
      <c r="E298" s="50"/>
      <c r="F298" s="50"/>
      <c r="G298" s="50"/>
      <c r="H298" s="50"/>
      <c r="I298" s="50"/>
    </row>
    <row r="299" spans="2:9">
      <c r="B299" s="50"/>
      <c r="C299" s="50"/>
      <c r="D299" s="50"/>
      <c r="E299" s="50"/>
      <c r="F299" s="50"/>
      <c r="G299" s="50"/>
      <c r="H299" s="50"/>
      <c r="I299" s="50"/>
    </row>
    <row r="300" spans="2:9">
      <c r="B300" s="50"/>
      <c r="C300" s="50"/>
      <c r="D300" s="50"/>
      <c r="E300" s="50"/>
      <c r="F300" s="50"/>
      <c r="G300" s="50"/>
      <c r="H300" s="50"/>
      <c r="I300" s="50"/>
    </row>
    <row r="301" spans="2:9">
      <c r="B301" s="50"/>
      <c r="C301" s="50"/>
      <c r="D301" s="50"/>
      <c r="E301" s="50"/>
      <c r="F301" s="50"/>
      <c r="G301" s="50"/>
      <c r="H301" s="50"/>
      <c r="I301" s="50"/>
    </row>
    <row r="302" spans="2:9">
      <c r="B302" s="50"/>
      <c r="C302" s="50"/>
      <c r="D302" s="50"/>
      <c r="E302" s="50"/>
      <c r="F302" s="50"/>
      <c r="G302" s="50"/>
      <c r="H302" s="50"/>
      <c r="I302" s="50"/>
    </row>
    <row r="303" spans="2:9">
      <c r="B303" s="50"/>
      <c r="C303" s="50"/>
      <c r="D303" s="50"/>
      <c r="E303" s="50"/>
      <c r="F303" s="50"/>
      <c r="G303" s="50"/>
      <c r="H303" s="50"/>
      <c r="I303" s="50"/>
    </row>
    <row r="304" spans="2:9">
      <c r="B304" s="50"/>
      <c r="C304" s="50"/>
      <c r="D304" s="50"/>
      <c r="E304" s="50"/>
      <c r="F304" s="50"/>
      <c r="G304" s="50"/>
      <c r="H304" s="50"/>
      <c r="I304" s="50"/>
    </row>
    <row r="305" spans="2:9">
      <c r="B305" s="50"/>
      <c r="C305" s="50"/>
      <c r="D305" s="50"/>
      <c r="E305" s="50"/>
      <c r="F305" s="50"/>
      <c r="G305" s="50"/>
      <c r="H305" s="50"/>
      <c r="I305" s="50"/>
    </row>
    <row r="306" spans="2:9">
      <c r="B306" s="50"/>
      <c r="C306" s="50"/>
      <c r="D306" s="50"/>
      <c r="E306" s="50"/>
      <c r="F306" s="50"/>
      <c r="G306" s="50"/>
      <c r="H306" s="50"/>
      <c r="I306" s="50"/>
    </row>
    <row r="307" spans="2:9">
      <c r="B307" s="50"/>
      <c r="C307" s="50"/>
      <c r="D307" s="50"/>
      <c r="E307" s="50"/>
      <c r="F307" s="50"/>
      <c r="G307" s="50"/>
      <c r="H307" s="50"/>
      <c r="I307" s="50"/>
    </row>
    <row r="308" spans="2:9">
      <c r="B308" s="50"/>
      <c r="C308" s="50"/>
      <c r="D308" s="50"/>
      <c r="E308" s="50"/>
      <c r="F308" s="50"/>
      <c r="G308" s="50"/>
      <c r="H308" s="50"/>
      <c r="I308" s="50"/>
    </row>
    <row r="309" spans="2:9">
      <c r="B309" s="50"/>
      <c r="C309" s="50"/>
      <c r="D309" s="50"/>
      <c r="E309" s="50"/>
      <c r="F309" s="50"/>
      <c r="G309" s="50"/>
      <c r="H309" s="50"/>
      <c r="I309" s="50"/>
    </row>
    <row r="310" spans="2:9">
      <c r="B310" s="50"/>
      <c r="C310" s="50"/>
      <c r="D310" s="50"/>
      <c r="E310" s="50"/>
      <c r="F310" s="50"/>
      <c r="G310" s="50"/>
      <c r="H310" s="50"/>
      <c r="I310" s="50"/>
    </row>
    <row r="311" spans="2:9">
      <c r="B311" s="50"/>
      <c r="C311" s="50"/>
      <c r="D311" s="50"/>
      <c r="E311" s="50"/>
      <c r="F311" s="50"/>
      <c r="G311" s="50"/>
      <c r="H311" s="50"/>
      <c r="I311" s="50"/>
    </row>
    <row r="312" spans="2:9">
      <c r="B312" s="50"/>
      <c r="C312" s="50"/>
      <c r="D312" s="50"/>
      <c r="E312" s="50"/>
      <c r="F312" s="50"/>
      <c r="G312" s="50"/>
      <c r="H312" s="50"/>
      <c r="I312" s="50"/>
    </row>
    <row r="313" spans="2:9">
      <c r="B313" s="50"/>
      <c r="C313" s="50"/>
      <c r="D313" s="50"/>
      <c r="E313" s="50"/>
      <c r="F313" s="50"/>
      <c r="G313" s="50"/>
      <c r="H313" s="50"/>
      <c r="I313" s="50"/>
    </row>
    <row r="314" spans="2:9">
      <c r="B314" s="50"/>
      <c r="C314" s="50"/>
      <c r="D314" s="50"/>
      <c r="E314" s="50"/>
      <c r="F314" s="50"/>
      <c r="G314" s="50"/>
      <c r="H314" s="50"/>
      <c r="I314" s="50"/>
    </row>
    <row r="315" spans="2:9">
      <c r="B315" s="50"/>
      <c r="C315" s="50"/>
      <c r="D315" s="50"/>
      <c r="E315" s="50"/>
      <c r="F315" s="50"/>
      <c r="G315" s="50"/>
      <c r="H315" s="50"/>
      <c r="I315" s="50"/>
    </row>
    <row r="316" spans="2:9">
      <c r="B316" s="50"/>
      <c r="C316" s="50"/>
      <c r="D316" s="50"/>
      <c r="E316" s="50"/>
      <c r="F316" s="50"/>
      <c r="G316" s="50"/>
      <c r="H316" s="50"/>
      <c r="I316" s="50"/>
    </row>
    <row r="317" spans="2:9">
      <c r="B317" s="50"/>
      <c r="C317" s="50"/>
      <c r="D317" s="50"/>
      <c r="E317" s="50"/>
      <c r="F317" s="50"/>
      <c r="G317" s="50"/>
      <c r="H317" s="50"/>
      <c r="I317" s="50"/>
    </row>
    <row r="318" spans="2:9">
      <c r="B318" s="50"/>
      <c r="C318" s="50"/>
      <c r="D318" s="50"/>
      <c r="E318" s="50"/>
      <c r="F318" s="50"/>
      <c r="G318" s="50"/>
      <c r="H318" s="50"/>
      <c r="I318" s="50"/>
    </row>
    <row r="319" spans="2:9">
      <c r="B319" s="50"/>
      <c r="C319" s="50"/>
      <c r="D319" s="50"/>
      <c r="E319" s="50"/>
      <c r="F319" s="50"/>
      <c r="G319" s="50"/>
      <c r="H319" s="50"/>
      <c r="I319" s="50"/>
    </row>
    <row r="320" spans="2:9">
      <c r="B320" s="50"/>
      <c r="C320" s="50"/>
      <c r="D320" s="50"/>
      <c r="E320" s="50"/>
      <c r="F320" s="50"/>
      <c r="G320" s="50"/>
      <c r="H320" s="50"/>
      <c r="I320" s="50"/>
    </row>
    <row r="321" spans="2:9">
      <c r="B321" s="50"/>
      <c r="C321" s="50"/>
      <c r="D321" s="50"/>
      <c r="E321" s="50"/>
      <c r="F321" s="50"/>
      <c r="G321" s="50"/>
      <c r="H321" s="50"/>
      <c r="I321" s="50"/>
    </row>
    <row r="322" spans="2:9">
      <c r="B322" s="50"/>
      <c r="C322" s="50"/>
      <c r="D322" s="50"/>
      <c r="E322" s="50"/>
      <c r="F322" s="50"/>
      <c r="G322" s="50"/>
      <c r="H322" s="50"/>
      <c r="I322" s="50"/>
    </row>
    <row r="323" spans="2:9">
      <c r="B323" s="50"/>
      <c r="C323" s="50"/>
      <c r="D323" s="50"/>
      <c r="E323" s="50"/>
      <c r="F323" s="50"/>
      <c r="G323" s="50"/>
      <c r="H323" s="50"/>
      <c r="I323" s="50"/>
    </row>
    <row r="324" spans="2:9">
      <c r="B324" s="50"/>
      <c r="C324" s="50"/>
      <c r="D324" s="50"/>
      <c r="E324" s="50"/>
      <c r="F324" s="50"/>
      <c r="G324" s="50"/>
      <c r="H324" s="50"/>
      <c r="I324" s="50"/>
    </row>
    <row r="325" spans="2:9">
      <c r="B325" s="50"/>
      <c r="C325" s="50"/>
      <c r="D325" s="50"/>
      <c r="E325" s="50"/>
      <c r="F325" s="50"/>
      <c r="G325" s="50"/>
      <c r="H325" s="50"/>
      <c r="I325" s="50"/>
    </row>
    <row r="326" spans="2:9">
      <c r="B326" s="50"/>
      <c r="C326" s="50"/>
      <c r="D326" s="50"/>
      <c r="E326" s="50"/>
      <c r="F326" s="50"/>
      <c r="G326" s="50"/>
      <c r="H326" s="50"/>
      <c r="I326" s="50"/>
    </row>
    <row r="327" spans="2:9">
      <c r="B327" s="50"/>
      <c r="C327" s="50"/>
      <c r="D327" s="50"/>
      <c r="E327" s="50"/>
      <c r="F327" s="50"/>
      <c r="G327" s="50"/>
      <c r="H327" s="50"/>
      <c r="I327" s="50"/>
    </row>
    <row r="328" spans="2:9">
      <c r="B328" s="50"/>
      <c r="C328" s="50"/>
      <c r="D328" s="50"/>
      <c r="E328" s="50"/>
      <c r="F328" s="50"/>
      <c r="G328" s="50"/>
      <c r="H328" s="50"/>
      <c r="I328" s="50"/>
    </row>
    <row r="329" spans="2:9">
      <c r="B329" s="50"/>
      <c r="C329" s="50"/>
      <c r="D329" s="50"/>
      <c r="E329" s="50"/>
      <c r="F329" s="50"/>
      <c r="G329" s="50"/>
      <c r="H329" s="50"/>
      <c r="I329" s="50"/>
    </row>
    <row r="330" spans="2:9">
      <c r="B330" s="50"/>
      <c r="C330" s="50"/>
      <c r="D330" s="50"/>
      <c r="E330" s="50"/>
      <c r="F330" s="50"/>
      <c r="G330" s="50"/>
      <c r="H330" s="50"/>
      <c r="I330" s="50"/>
    </row>
    <row r="331" spans="2:9">
      <c r="B331" s="50"/>
      <c r="C331" s="50"/>
      <c r="D331" s="50"/>
      <c r="E331" s="50"/>
      <c r="F331" s="50"/>
      <c r="G331" s="50"/>
      <c r="H331" s="50"/>
      <c r="I331" s="50"/>
    </row>
    <row r="332" spans="2:9">
      <c r="B332" s="50"/>
      <c r="C332" s="50"/>
      <c r="D332" s="50"/>
      <c r="E332" s="50"/>
      <c r="F332" s="50"/>
      <c r="G332" s="50"/>
      <c r="H332" s="50"/>
      <c r="I332" s="50"/>
    </row>
    <row r="333" spans="2:9">
      <c r="B333" s="50"/>
      <c r="C333" s="50"/>
      <c r="D333" s="50"/>
      <c r="E333" s="50"/>
      <c r="F333" s="50"/>
      <c r="G333" s="50"/>
      <c r="H333" s="50"/>
      <c r="I333" s="50"/>
    </row>
    <row r="334" spans="2:9">
      <c r="B334" s="50"/>
      <c r="C334" s="50"/>
      <c r="D334" s="50"/>
      <c r="E334" s="50"/>
      <c r="F334" s="50"/>
      <c r="G334" s="50"/>
      <c r="H334" s="50"/>
      <c r="I334" s="50"/>
    </row>
    <row r="335" spans="2:9">
      <c r="B335" s="50"/>
      <c r="C335" s="50"/>
      <c r="D335" s="50"/>
      <c r="E335" s="50"/>
      <c r="F335" s="50"/>
      <c r="G335" s="50"/>
      <c r="H335" s="50"/>
      <c r="I335" s="50"/>
    </row>
  </sheetData>
  <mergeCells count="8">
    <mergeCell ref="B153:G153"/>
    <mergeCell ref="B199:G199"/>
    <mergeCell ref="B1:G1"/>
    <mergeCell ref="B3:G3"/>
    <mergeCell ref="B53:G53"/>
    <mergeCell ref="B57:G57"/>
    <mergeCell ref="B70:G70"/>
    <mergeCell ref="B135:G1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6"/>
  <sheetViews>
    <sheetView topLeftCell="A77" workbookViewId="0">
      <selection activeCell="B3" sqref="A3:G3"/>
    </sheetView>
  </sheetViews>
  <sheetFormatPr defaultRowHeight="15"/>
  <cols>
    <col min="2" max="2" width="10.5703125" customWidth="1"/>
    <col min="4" max="4" width="9.140625" customWidth="1"/>
    <col min="8" max="8" width="13" customWidth="1"/>
  </cols>
  <sheetData>
    <row r="1" spans="1:7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7" ht="15.75" thickBot="1"/>
    <row r="3" spans="1:7" ht="24" thickTop="1">
      <c r="A3" s="5">
        <v>2</v>
      </c>
      <c r="B3" s="256" t="s">
        <v>150</v>
      </c>
      <c r="C3" s="256"/>
      <c r="D3" s="256"/>
      <c r="E3" s="256"/>
      <c r="F3" s="256"/>
      <c r="G3" s="258"/>
    </row>
    <row r="4" spans="1:7">
      <c r="A4" s="8"/>
      <c r="B4" s="9" t="s">
        <v>149</v>
      </c>
      <c r="C4" s="9"/>
      <c r="D4" s="9"/>
      <c r="E4" s="9"/>
      <c r="F4" s="9"/>
      <c r="G4" s="10"/>
    </row>
    <row r="5" spans="1:7">
      <c r="A5" s="8"/>
      <c r="B5" s="9" t="s">
        <v>148</v>
      </c>
      <c r="C5" s="9"/>
      <c r="D5" s="9"/>
      <c r="E5" s="9"/>
      <c r="F5" s="9"/>
      <c r="G5" s="10"/>
    </row>
    <row r="6" spans="1:7">
      <c r="A6" s="8"/>
      <c r="B6" s="9"/>
      <c r="C6" s="9"/>
      <c r="D6" s="9"/>
      <c r="E6" s="9"/>
      <c r="F6" s="9"/>
      <c r="G6" s="10"/>
    </row>
    <row r="7" spans="1:7">
      <c r="A7" s="8"/>
      <c r="B7" s="11" t="s">
        <v>151</v>
      </c>
      <c r="C7" s="11"/>
      <c r="D7" s="11"/>
      <c r="E7" s="9"/>
      <c r="F7" s="9"/>
      <c r="G7" s="10"/>
    </row>
    <row r="8" spans="1:7">
      <c r="A8" s="8"/>
      <c r="B8" s="11" t="s">
        <v>152</v>
      </c>
      <c r="C8" s="11"/>
      <c r="D8" s="11" t="s">
        <v>153</v>
      </c>
      <c r="E8" s="9"/>
      <c r="F8" s="9"/>
      <c r="G8" s="10"/>
    </row>
    <row r="9" spans="1:7">
      <c r="A9" s="8"/>
      <c r="B9" s="53" t="s">
        <v>154</v>
      </c>
      <c r="C9" s="53"/>
      <c r="D9" s="53" t="s">
        <v>157</v>
      </c>
      <c r="E9" s="53"/>
      <c r="F9" s="9"/>
      <c r="G9" s="10"/>
    </row>
    <row r="10" spans="1:7">
      <c r="A10" s="8"/>
      <c r="B10" s="53" t="s">
        <v>155</v>
      </c>
      <c r="C10" s="53"/>
      <c r="D10" s="53" t="s">
        <v>158</v>
      </c>
      <c r="E10" s="53"/>
      <c r="F10" s="9"/>
      <c r="G10" s="10"/>
    </row>
    <row r="11" spans="1:7" ht="15.75" thickBot="1">
      <c r="A11" s="14"/>
      <c r="B11" s="54" t="s">
        <v>156</v>
      </c>
      <c r="C11" s="54"/>
      <c r="D11" s="54" t="s">
        <v>159</v>
      </c>
      <c r="E11" s="54"/>
      <c r="F11" s="15"/>
      <c r="G11" s="16"/>
    </row>
    <row r="12" spans="1:7" ht="16.5" thickTop="1" thickBot="1"/>
    <row r="13" spans="1:7" ht="24" thickTop="1">
      <c r="A13" s="5">
        <v>3</v>
      </c>
      <c r="B13" s="256" t="s">
        <v>253</v>
      </c>
      <c r="C13" s="256"/>
      <c r="D13" s="256"/>
      <c r="E13" s="256"/>
      <c r="F13" s="256"/>
      <c r="G13" s="258"/>
    </row>
    <row r="14" spans="1:7" ht="15" customHeight="1">
      <c r="A14" s="63"/>
      <c r="B14" s="25" t="s">
        <v>137</v>
      </c>
      <c r="C14" s="9"/>
      <c r="D14" s="9"/>
      <c r="E14" s="9"/>
      <c r="F14" s="9"/>
      <c r="G14" s="65"/>
    </row>
    <row r="15" spans="1:7" ht="15" customHeight="1">
      <c r="A15" s="63"/>
      <c r="B15" s="46" t="s">
        <v>123</v>
      </c>
      <c r="C15" s="9"/>
      <c r="D15" s="9"/>
      <c r="E15" s="9"/>
      <c r="F15" s="9"/>
      <c r="G15" s="65"/>
    </row>
    <row r="16" spans="1:7" ht="15" customHeight="1">
      <c r="A16" s="63"/>
      <c r="B16" s="46" t="s">
        <v>35</v>
      </c>
      <c r="C16" s="9"/>
      <c r="D16" s="9"/>
      <c r="E16" s="9"/>
      <c r="F16" s="9"/>
      <c r="G16" s="65"/>
    </row>
    <row r="17" spans="1:7" ht="15" customHeight="1">
      <c r="A17" s="63"/>
      <c r="B17" s="9"/>
      <c r="C17" s="9"/>
      <c r="D17" s="9"/>
      <c r="E17" s="9"/>
      <c r="F17" s="9"/>
      <c r="G17" s="65"/>
    </row>
    <row r="18" spans="1:7" ht="15" customHeight="1">
      <c r="A18" s="63"/>
      <c r="B18" s="268" t="s">
        <v>138</v>
      </c>
      <c r="C18" s="268"/>
      <c r="D18" s="268"/>
      <c r="E18" s="268"/>
      <c r="F18" s="268"/>
      <c r="G18" s="65"/>
    </row>
    <row r="19" spans="1:7" ht="15" customHeight="1">
      <c r="A19" s="63"/>
      <c r="B19" s="46" t="s">
        <v>144</v>
      </c>
      <c r="C19" s="9" t="s">
        <v>143</v>
      </c>
      <c r="D19" s="9"/>
      <c r="E19" s="9"/>
      <c r="F19" s="47">
        <v>40</v>
      </c>
      <c r="G19" s="65"/>
    </row>
    <row r="20" spans="1:7" ht="15" customHeight="1">
      <c r="A20" s="63"/>
      <c r="B20" s="46"/>
      <c r="D20" s="9"/>
      <c r="E20" s="48" t="s">
        <v>254</v>
      </c>
      <c r="G20" s="65"/>
    </row>
    <row r="21" spans="1:7" ht="15" customHeight="1">
      <c r="A21" s="63"/>
      <c r="B21" s="46" t="s">
        <v>464</v>
      </c>
      <c r="C21" s="9"/>
      <c r="D21" s="9"/>
      <c r="E21" s="9"/>
      <c r="F21" s="9">
        <v>10</v>
      </c>
      <c r="G21" s="65"/>
    </row>
    <row r="22" spans="1:7" ht="15" customHeight="1">
      <c r="A22" s="63"/>
      <c r="B22" s="64"/>
      <c r="C22" s="64"/>
      <c r="D22" s="64"/>
      <c r="E22" s="64"/>
      <c r="F22" s="64"/>
      <c r="G22" s="65"/>
    </row>
    <row r="23" spans="1:7" ht="15" customHeight="1">
      <c r="A23" s="63"/>
      <c r="B23" s="66" t="s">
        <v>160</v>
      </c>
      <c r="C23" s="64"/>
      <c r="D23" s="64"/>
      <c r="E23" s="64"/>
      <c r="F23" s="82">
        <v>25</v>
      </c>
      <c r="G23" s="83" t="s">
        <v>126</v>
      </c>
    </row>
    <row r="24" spans="1:7">
      <c r="A24" s="8"/>
      <c r="B24" s="51" t="s">
        <v>1</v>
      </c>
      <c r="C24" s="9"/>
      <c r="D24" s="9"/>
      <c r="E24" s="9"/>
      <c r="F24" s="9"/>
      <c r="G24" s="10"/>
    </row>
    <row r="25" spans="1:7">
      <c r="A25" s="8"/>
      <c r="B25" s="51" t="s">
        <v>161</v>
      </c>
      <c r="C25" s="9"/>
      <c r="D25" s="9"/>
      <c r="E25" s="9"/>
      <c r="F25" s="9"/>
      <c r="G25" s="10"/>
    </row>
    <row r="26" spans="1:7">
      <c r="A26" s="8"/>
      <c r="B26" s="9"/>
      <c r="C26" s="9" t="s">
        <v>162</v>
      </c>
      <c r="D26" s="9"/>
      <c r="E26" s="9"/>
      <c r="F26" s="53" t="s">
        <v>171</v>
      </c>
      <c r="G26" s="10"/>
    </row>
    <row r="27" spans="1:7">
      <c r="A27" s="8"/>
      <c r="B27" s="9"/>
      <c r="C27" s="9" t="s">
        <v>163</v>
      </c>
      <c r="D27" s="9"/>
      <c r="E27" s="9"/>
      <c r="F27" s="53">
        <v>-1</v>
      </c>
      <c r="G27" s="10"/>
    </row>
    <row r="28" spans="1:7">
      <c r="A28" s="8"/>
      <c r="B28" s="9" t="s">
        <v>2</v>
      </c>
      <c r="C28" s="9"/>
      <c r="D28" s="9"/>
      <c r="E28" s="9"/>
      <c r="F28" s="9"/>
      <c r="G28" s="10"/>
    </row>
    <row r="29" spans="1:7">
      <c r="A29" s="8"/>
      <c r="B29" s="9" t="s">
        <v>3</v>
      </c>
      <c r="C29" s="9"/>
      <c r="D29" s="9"/>
      <c r="E29" s="9"/>
      <c r="F29" s="9"/>
      <c r="G29" s="10"/>
    </row>
    <row r="30" spans="1:7">
      <c r="A30" s="8"/>
      <c r="B30" s="269" t="s">
        <v>164</v>
      </c>
      <c r="C30" s="269"/>
      <c r="D30" s="269"/>
      <c r="E30" s="269"/>
      <c r="F30" s="269"/>
      <c r="G30" s="270"/>
    </row>
    <row r="31" spans="1:7">
      <c r="A31" s="8"/>
      <c r="B31" s="269"/>
      <c r="C31" s="269"/>
      <c r="D31" s="269"/>
      <c r="E31" s="269"/>
      <c r="F31" s="269"/>
      <c r="G31" s="270"/>
    </row>
    <row r="32" spans="1:7">
      <c r="A32" s="8"/>
      <c r="B32" s="9"/>
      <c r="C32" s="9"/>
      <c r="D32" s="9"/>
      <c r="E32" s="9"/>
      <c r="F32" s="9"/>
      <c r="G32" s="10"/>
    </row>
    <row r="33" spans="1:7">
      <c r="A33" s="8"/>
      <c r="B33" s="261" t="s">
        <v>165</v>
      </c>
      <c r="C33" s="261"/>
      <c r="D33" s="261"/>
      <c r="E33" s="261"/>
      <c r="F33" s="261"/>
      <c r="G33" s="10"/>
    </row>
    <row r="34" spans="1:7">
      <c r="A34" s="8"/>
      <c r="B34" s="11" t="s">
        <v>166</v>
      </c>
      <c r="C34" s="9"/>
      <c r="D34" s="9"/>
      <c r="E34" s="9"/>
      <c r="F34" s="9"/>
      <c r="G34" s="10"/>
    </row>
    <row r="35" spans="1:7">
      <c r="A35" s="8"/>
      <c r="B35" s="13" t="s">
        <v>9</v>
      </c>
      <c r="C35" s="9"/>
      <c r="D35" s="9"/>
      <c r="E35" s="9"/>
      <c r="F35" s="9"/>
      <c r="G35" s="10"/>
    </row>
    <row r="36" spans="1:7">
      <c r="A36" s="8"/>
      <c r="B36" s="9" t="s">
        <v>10</v>
      </c>
      <c r="C36" s="9"/>
      <c r="D36" s="9"/>
      <c r="E36" s="9"/>
      <c r="F36" s="9"/>
      <c r="G36" s="10"/>
    </row>
    <row r="37" spans="1:7">
      <c r="A37" s="8"/>
      <c r="B37" s="9" t="s">
        <v>11</v>
      </c>
      <c r="C37" s="9"/>
      <c r="D37" s="9"/>
      <c r="E37" s="9"/>
      <c r="F37" s="9"/>
      <c r="G37" s="10"/>
    </row>
    <row r="38" spans="1:7">
      <c r="A38" s="8"/>
      <c r="B38" s="9" t="s">
        <v>167</v>
      </c>
      <c r="C38" s="9"/>
      <c r="D38" s="9"/>
      <c r="E38" s="9"/>
      <c r="F38" s="9"/>
      <c r="G38" s="10"/>
    </row>
    <row r="39" spans="1:7">
      <c r="A39" s="8"/>
      <c r="B39" s="9" t="s">
        <v>13</v>
      </c>
      <c r="C39" s="9"/>
      <c r="D39" s="9"/>
      <c r="E39" s="9"/>
      <c r="F39" s="9"/>
      <c r="G39" s="10"/>
    </row>
    <row r="40" spans="1:7">
      <c r="A40" s="8"/>
      <c r="B40" s="9" t="s">
        <v>14</v>
      </c>
      <c r="C40" s="9"/>
      <c r="D40" s="9"/>
      <c r="E40" s="9"/>
      <c r="F40" s="9"/>
      <c r="G40" s="10"/>
    </row>
    <row r="41" spans="1:7">
      <c r="A41" s="8"/>
      <c r="B41" s="9" t="s">
        <v>15</v>
      </c>
      <c r="C41" s="9"/>
      <c r="D41" s="9"/>
      <c r="E41" s="9"/>
      <c r="F41" s="9"/>
      <c r="G41" s="10"/>
    </row>
    <row r="42" spans="1:7">
      <c r="A42" s="8"/>
      <c r="B42" s="9" t="s">
        <v>17</v>
      </c>
      <c r="C42" s="9"/>
      <c r="D42" s="9"/>
      <c r="E42" s="9"/>
      <c r="F42" s="9"/>
      <c r="G42" s="10"/>
    </row>
    <row r="43" spans="1:7">
      <c r="A43" s="8"/>
      <c r="B43" s="9" t="s">
        <v>16</v>
      </c>
      <c r="C43" s="9"/>
      <c r="D43" s="9"/>
      <c r="E43" s="9"/>
      <c r="F43" s="9"/>
      <c r="G43" s="10"/>
    </row>
    <row r="44" spans="1:7">
      <c r="A44" s="8"/>
      <c r="B44" s="11" t="s">
        <v>168</v>
      </c>
      <c r="C44" s="9"/>
      <c r="D44" s="9"/>
      <c r="E44" s="9"/>
      <c r="F44" s="9"/>
      <c r="G44" s="10"/>
    </row>
    <row r="45" spans="1:7">
      <c r="A45" s="8"/>
      <c r="B45" s="9" t="s">
        <v>19</v>
      </c>
      <c r="C45" s="9"/>
      <c r="D45" s="9"/>
      <c r="E45" s="9"/>
      <c r="F45" s="9"/>
      <c r="G45" s="10"/>
    </row>
    <row r="46" spans="1:7">
      <c r="A46" s="8"/>
      <c r="B46" s="9" t="s">
        <v>169</v>
      </c>
      <c r="C46" s="9"/>
      <c r="D46" s="9"/>
      <c r="E46" s="9"/>
      <c r="F46" s="9"/>
      <c r="G46" s="10"/>
    </row>
    <row r="47" spans="1:7">
      <c r="A47" s="8"/>
      <c r="B47" s="9" t="s">
        <v>20</v>
      </c>
      <c r="C47" s="9"/>
      <c r="D47" s="9"/>
      <c r="E47" s="9"/>
      <c r="F47" s="9"/>
      <c r="G47" s="10"/>
    </row>
    <row r="48" spans="1:7">
      <c r="A48" s="8"/>
      <c r="B48" s="46" t="s">
        <v>257</v>
      </c>
      <c r="C48" s="9"/>
      <c r="D48" s="9"/>
      <c r="E48" s="9"/>
      <c r="F48" s="9"/>
      <c r="G48" s="10"/>
    </row>
    <row r="49" spans="1:7">
      <c r="A49" s="8"/>
      <c r="B49" s="46" t="s">
        <v>258</v>
      </c>
      <c r="C49" s="9"/>
      <c r="D49" s="9"/>
      <c r="E49" s="9"/>
      <c r="F49" s="9"/>
      <c r="G49" s="10"/>
    </row>
    <row r="50" spans="1:7">
      <c r="A50" s="8"/>
      <c r="B50" s="46" t="s">
        <v>259</v>
      </c>
      <c r="C50" s="9"/>
      <c r="D50" s="9"/>
      <c r="E50" s="9"/>
      <c r="F50" s="9"/>
      <c r="G50" s="10"/>
    </row>
    <row r="51" spans="1:7">
      <c r="A51" s="8"/>
      <c r="B51" s="9" t="s">
        <v>260</v>
      </c>
      <c r="C51" s="9"/>
      <c r="D51" s="9"/>
      <c r="E51" s="9"/>
      <c r="F51" s="9"/>
      <c r="G51" s="10"/>
    </row>
    <row r="52" spans="1:7">
      <c r="A52" s="8"/>
      <c r="B52" s="9" t="s">
        <v>114</v>
      </c>
      <c r="C52" s="9"/>
      <c r="D52" s="9"/>
      <c r="E52" s="9"/>
      <c r="F52" s="9"/>
      <c r="G52" s="10"/>
    </row>
    <row r="53" spans="1:7">
      <c r="A53" s="8"/>
      <c r="B53" s="9" t="s">
        <v>22</v>
      </c>
      <c r="C53" s="9"/>
      <c r="D53" s="9"/>
      <c r="E53" s="9"/>
      <c r="F53" s="9"/>
      <c r="G53" s="10"/>
    </row>
    <row r="54" spans="1:7">
      <c r="A54" s="8"/>
      <c r="B54" s="9" t="s">
        <v>10</v>
      </c>
      <c r="C54" s="9"/>
      <c r="D54" s="9"/>
      <c r="E54" s="9"/>
      <c r="F54" s="9"/>
      <c r="G54" s="10"/>
    </row>
    <row r="55" spans="1:7">
      <c r="A55" s="8"/>
      <c r="B55" s="9" t="s">
        <v>23</v>
      </c>
      <c r="C55" s="9"/>
      <c r="D55" s="9"/>
      <c r="E55" s="9"/>
      <c r="F55" s="9"/>
      <c r="G55" s="10"/>
    </row>
    <row r="56" spans="1:7">
      <c r="A56" s="8"/>
      <c r="B56" s="9" t="s">
        <v>261</v>
      </c>
      <c r="C56" s="9"/>
      <c r="D56" s="9"/>
      <c r="E56" s="9"/>
      <c r="F56" s="9"/>
      <c r="G56" s="10"/>
    </row>
    <row r="57" spans="1:7">
      <c r="A57" s="8"/>
      <c r="B57" s="9" t="s">
        <v>31</v>
      </c>
      <c r="C57" s="9"/>
      <c r="D57" s="9"/>
      <c r="E57" s="9"/>
      <c r="F57" s="9"/>
      <c r="G57" s="10"/>
    </row>
    <row r="58" spans="1:7">
      <c r="A58" s="8"/>
      <c r="B58" s="9" t="s">
        <v>24</v>
      </c>
      <c r="C58" s="9"/>
      <c r="D58" s="9"/>
      <c r="E58" s="9"/>
      <c r="F58" s="9"/>
      <c r="G58" s="10"/>
    </row>
    <row r="59" spans="1:7">
      <c r="A59" s="8"/>
      <c r="B59" s="9" t="s">
        <v>25</v>
      </c>
      <c r="C59" s="9"/>
      <c r="D59" s="9"/>
      <c r="E59" s="9"/>
      <c r="F59" s="9"/>
      <c r="G59" s="10"/>
    </row>
    <row r="60" spans="1:7">
      <c r="A60" s="8"/>
      <c r="B60" s="9" t="s">
        <v>26</v>
      </c>
      <c r="C60" s="9"/>
      <c r="D60" s="9"/>
      <c r="E60" s="9"/>
      <c r="F60" s="9"/>
      <c r="G60" s="10"/>
    </row>
    <row r="61" spans="1:7">
      <c r="A61" s="8"/>
      <c r="B61" s="46" t="s">
        <v>27</v>
      </c>
      <c r="C61" s="9"/>
      <c r="D61" s="9"/>
      <c r="E61" s="9"/>
      <c r="F61" s="9"/>
      <c r="G61" s="10"/>
    </row>
    <row r="62" spans="1:7">
      <c r="A62" s="8"/>
      <c r="B62" s="9" t="s">
        <v>28</v>
      </c>
      <c r="C62" s="9"/>
      <c r="D62" s="9"/>
      <c r="E62" s="9"/>
      <c r="F62" s="9"/>
      <c r="G62" s="10"/>
    </row>
    <row r="63" spans="1:7">
      <c r="A63" s="8"/>
      <c r="B63" s="46" t="s">
        <v>29</v>
      </c>
      <c r="C63" s="9"/>
      <c r="D63" s="9"/>
      <c r="E63" s="9"/>
      <c r="F63" s="9"/>
      <c r="G63" s="10"/>
    </row>
    <row r="64" spans="1:7">
      <c r="A64" s="8"/>
      <c r="B64" s="9" t="s">
        <v>16</v>
      </c>
      <c r="C64" s="9"/>
      <c r="D64" s="9"/>
      <c r="E64" s="9"/>
      <c r="F64" s="9"/>
      <c r="G64" s="10"/>
    </row>
    <row r="65" spans="1:8">
      <c r="A65" s="8"/>
      <c r="B65" s="9" t="s">
        <v>170</v>
      </c>
      <c r="C65" s="9"/>
      <c r="D65" s="9"/>
      <c r="E65" s="9"/>
      <c r="F65" s="9"/>
      <c r="G65" s="10"/>
    </row>
    <row r="66" spans="1:8" ht="15.75" thickBot="1">
      <c r="A66" s="14"/>
      <c r="B66" s="15" t="s">
        <v>30</v>
      </c>
      <c r="C66" s="15"/>
      <c r="D66" s="15"/>
      <c r="E66" s="15"/>
      <c r="F66" s="15"/>
      <c r="G66" s="16"/>
    </row>
    <row r="67" spans="1:8" ht="16.5" thickTop="1" thickBot="1">
      <c r="A67" s="9"/>
      <c r="B67" s="9"/>
      <c r="C67" s="9"/>
      <c r="D67" s="9"/>
      <c r="E67" s="9"/>
      <c r="F67" s="9"/>
      <c r="G67" s="9"/>
    </row>
    <row r="68" spans="1:8" ht="24" thickTop="1">
      <c r="A68" s="5">
        <v>4</v>
      </c>
      <c r="B68" s="256" t="s">
        <v>231</v>
      </c>
      <c r="C68" s="256"/>
      <c r="D68" s="256"/>
      <c r="E68" s="256"/>
      <c r="F68" s="256"/>
      <c r="G68" s="258"/>
      <c r="H68" s="7"/>
    </row>
    <row r="69" spans="1:8">
      <c r="A69" s="8"/>
      <c r="B69" s="46" t="s">
        <v>147</v>
      </c>
      <c r="C69" s="9"/>
      <c r="D69" s="9"/>
      <c r="E69" s="9"/>
      <c r="F69" s="9"/>
      <c r="G69" s="9"/>
      <c r="H69" s="10"/>
    </row>
    <row r="70" spans="1:8">
      <c r="A70" s="8"/>
      <c r="B70" s="46" t="s">
        <v>232</v>
      </c>
      <c r="C70" s="9"/>
      <c r="D70" s="9"/>
      <c r="E70" s="9"/>
      <c r="F70" s="9"/>
      <c r="G70" s="9"/>
      <c r="H70" s="10"/>
    </row>
    <row r="71" spans="1:8">
      <c r="A71" s="8"/>
      <c r="B71" s="9"/>
      <c r="C71" s="9"/>
      <c r="D71" s="9"/>
      <c r="E71" s="9"/>
      <c r="F71" s="9"/>
      <c r="G71" s="9"/>
      <c r="H71" s="10"/>
    </row>
    <row r="72" spans="1:8">
      <c r="A72" s="8"/>
      <c r="B72" s="261" t="s">
        <v>233</v>
      </c>
      <c r="C72" s="261"/>
      <c r="D72" s="261"/>
      <c r="E72" s="261"/>
      <c r="F72" s="261"/>
      <c r="G72" s="261"/>
      <c r="H72" s="10"/>
    </row>
    <row r="73" spans="1:8">
      <c r="A73" s="8"/>
      <c r="B73" s="25" t="s">
        <v>234</v>
      </c>
      <c r="C73" s="9"/>
      <c r="D73" s="9"/>
      <c r="E73" s="9"/>
      <c r="F73" s="25" t="s">
        <v>237</v>
      </c>
      <c r="H73" s="10"/>
    </row>
    <row r="74" spans="1:8">
      <c r="A74" s="8"/>
      <c r="B74" s="48" t="s">
        <v>235</v>
      </c>
      <c r="C74" s="12" t="s">
        <v>158</v>
      </c>
      <c r="D74" s="12" t="s">
        <v>159</v>
      </c>
      <c r="F74" s="9"/>
      <c r="H74" s="10"/>
    </row>
    <row r="75" spans="1:8">
      <c r="A75" s="8"/>
      <c r="B75" s="53" t="s">
        <v>238</v>
      </c>
      <c r="C75" s="53" t="s">
        <v>241</v>
      </c>
      <c r="D75" s="53" t="s">
        <v>244</v>
      </c>
      <c r="F75" s="53" t="s">
        <v>247</v>
      </c>
      <c r="H75" s="57"/>
    </row>
    <row r="76" spans="1:8">
      <c r="A76" s="8"/>
      <c r="B76" s="53" t="s">
        <v>239</v>
      </c>
      <c r="C76" s="53" t="s">
        <v>242</v>
      </c>
      <c r="D76" s="53" t="s">
        <v>245</v>
      </c>
      <c r="F76" s="53" t="s">
        <v>248</v>
      </c>
      <c r="H76" s="57"/>
    </row>
    <row r="77" spans="1:8">
      <c r="A77" s="8"/>
      <c r="B77" s="53" t="s">
        <v>240</v>
      </c>
      <c r="C77" s="53" t="s">
        <v>243</v>
      </c>
      <c r="D77" s="53" t="s">
        <v>246</v>
      </c>
      <c r="F77" s="53" t="s">
        <v>249</v>
      </c>
      <c r="H77" s="57"/>
    </row>
    <row r="78" spans="1:8" ht="15.75" thickBot="1">
      <c r="A78" s="14"/>
      <c r="B78" s="54"/>
      <c r="C78" s="54"/>
      <c r="D78" s="54"/>
      <c r="E78" s="54"/>
      <c r="F78" s="54"/>
      <c r="G78" s="54"/>
      <c r="H78" s="58"/>
    </row>
    <row r="79" spans="1:8" ht="16.5" thickTop="1" thickBot="1"/>
    <row r="80" spans="1:8" ht="24" thickTop="1">
      <c r="A80" s="5">
        <v>5</v>
      </c>
      <c r="B80" s="256" t="s">
        <v>172</v>
      </c>
      <c r="C80" s="256"/>
      <c r="D80" s="256"/>
      <c r="E80" s="256"/>
      <c r="F80" s="256"/>
      <c r="G80" s="258"/>
      <c r="H80" s="7"/>
    </row>
    <row r="81" spans="1:8" ht="18">
      <c r="A81" s="60" t="s">
        <v>250</v>
      </c>
      <c r="B81" s="11" t="s">
        <v>173</v>
      </c>
      <c r="C81" s="9"/>
      <c r="D81" s="9"/>
      <c r="E81" s="9"/>
      <c r="F81" s="9"/>
      <c r="G81" s="9"/>
      <c r="H81" s="10"/>
    </row>
    <row r="82" spans="1:8">
      <c r="A82" s="8"/>
      <c r="B82" s="9" t="s">
        <v>34</v>
      </c>
      <c r="C82" s="9"/>
      <c r="D82" s="9"/>
      <c r="E82" s="9"/>
      <c r="F82" s="9"/>
      <c r="G82" s="9"/>
      <c r="H82" s="10"/>
    </row>
    <row r="83" spans="1:8">
      <c r="A83" s="8"/>
      <c r="B83" s="9" t="s">
        <v>35</v>
      </c>
      <c r="C83" s="9"/>
      <c r="D83" s="9"/>
      <c r="E83" s="9"/>
      <c r="F83" s="9"/>
      <c r="G83" s="9"/>
      <c r="H83" s="10"/>
    </row>
    <row r="84" spans="1:8">
      <c r="A84" s="8"/>
      <c r="B84" s="9" t="s">
        <v>174</v>
      </c>
      <c r="C84" s="9"/>
      <c r="D84" s="9"/>
      <c r="E84" s="9"/>
      <c r="F84" s="9"/>
      <c r="G84" s="9"/>
      <c r="H84" s="10"/>
    </row>
    <row r="85" spans="1:8">
      <c r="A85" s="8"/>
      <c r="B85" s="9"/>
      <c r="C85" s="9"/>
      <c r="D85" s="9"/>
      <c r="E85" s="9"/>
      <c r="F85" s="9"/>
      <c r="G85" s="9"/>
      <c r="H85" s="10"/>
    </row>
    <row r="86" spans="1:8">
      <c r="A86" s="8"/>
      <c r="B86" s="261" t="s">
        <v>175</v>
      </c>
      <c r="C86" s="261"/>
      <c r="D86" s="261"/>
      <c r="E86" s="261"/>
      <c r="G86" s="22">
        <f>SUM(G88:G107)+10+10</f>
        <v>150</v>
      </c>
      <c r="H86" s="19" t="s">
        <v>126</v>
      </c>
    </row>
    <row r="87" spans="1:8">
      <c r="A87" s="8"/>
      <c r="B87" s="11" t="s">
        <v>37</v>
      </c>
      <c r="C87" s="9"/>
      <c r="D87" s="9"/>
      <c r="E87" s="9"/>
      <c r="G87" s="9"/>
      <c r="H87" s="10"/>
    </row>
    <row r="88" spans="1:8">
      <c r="A88" s="8"/>
      <c r="B88" s="9" t="s">
        <v>9</v>
      </c>
      <c r="C88" s="9"/>
      <c r="D88" s="9"/>
      <c r="E88" s="9"/>
      <c r="G88" s="9">
        <v>15</v>
      </c>
      <c r="H88" s="10"/>
    </row>
    <row r="89" spans="1:8">
      <c r="A89" s="8"/>
      <c r="B89" s="9" t="s">
        <v>10</v>
      </c>
      <c r="C89" s="9"/>
      <c r="D89" s="9"/>
      <c r="E89" s="9"/>
      <c r="G89" s="9" t="s">
        <v>39</v>
      </c>
      <c r="H89" s="10"/>
    </row>
    <row r="90" spans="1:8">
      <c r="A90" s="8"/>
      <c r="B90" s="9" t="s">
        <v>262</v>
      </c>
      <c r="C90" s="9"/>
      <c r="D90" s="9"/>
      <c r="E90" s="9"/>
      <c r="G90" s="9"/>
      <c r="H90" s="10"/>
    </row>
    <row r="91" spans="1:8">
      <c r="A91" s="8"/>
      <c r="B91" s="9" t="s">
        <v>176</v>
      </c>
      <c r="C91" s="9"/>
      <c r="D91" s="9"/>
      <c r="E91" s="9"/>
      <c r="G91" s="9" t="s">
        <v>39</v>
      </c>
      <c r="H91" s="10"/>
    </row>
    <row r="92" spans="1:8">
      <c r="A92" s="8"/>
      <c r="B92" s="9" t="s">
        <v>122</v>
      </c>
      <c r="C92" s="9"/>
      <c r="D92" s="9"/>
      <c r="E92" s="9"/>
      <c r="G92" s="9"/>
      <c r="H92" s="10"/>
    </row>
    <row r="93" spans="1:8">
      <c r="A93" s="8"/>
      <c r="B93" s="9"/>
      <c r="C93" s="9" t="s">
        <v>45</v>
      </c>
      <c r="D93" s="9"/>
      <c r="E93" s="9"/>
      <c r="G93" s="9">
        <v>15</v>
      </c>
      <c r="H93" s="10"/>
    </row>
    <row r="94" spans="1:8">
      <c r="A94" s="8"/>
      <c r="B94" s="9"/>
      <c r="C94" s="12" t="s">
        <v>226</v>
      </c>
      <c r="D94" s="9"/>
      <c r="E94" s="9"/>
      <c r="G94" s="9"/>
      <c r="H94" s="10"/>
    </row>
    <row r="95" spans="1:8">
      <c r="A95" s="8"/>
      <c r="B95" s="9"/>
      <c r="C95" s="12" t="s">
        <v>177</v>
      </c>
      <c r="D95" s="9"/>
      <c r="E95" s="9"/>
      <c r="G95" s="9"/>
      <c r="H95" s="10"/>
    </row>
    <row r="96" spans="1:8">
      <c r="A96" s="8"/>
      <c r="B96" s="11" t="s">
        <v>178</v>
      </c>
      <c r="C96" s="9"/>
      <c r="D96" s="9"/>
      <c r="E96" s="9"/>
      <c r="G96" s="9"/>
      <c r="H96" s="10"/>
    </row>
    <row r="97" spans="1:8">
      <c r="A97" s="8"/>
      <c r="B97" s="9" t="s">
        <v>51</v>
      </c>
      <c r="C97" s="9"/>
      <c r="D97" s="9"/>
      <c r="E97" s="9"/>
      <c r="G97" s="9">
        <v>10</v>
      </c>
      <c r="H97" s="10"/>
    </row>
    <row r="98" spans="1:8">
      <c r="A98" s="8"/>
      <c r="B98" s="9" t="s">
        <v>263</v>
      </c>
      <c r="C98" s="9"/>
      <c r="D98" s="9"/>
      <c r="E98" s="9"/>
      <c r="G98" s="9">
        <v>10</v>
      </c>
      <c r="H98" s="10"/>
    </row>
    <row r="99" spans="1:8">
      <c r="A99" s="8"/>
      <c r="B99" s="9" t="s">
        <v>179</v>
      </c>
      <c r="C99" s="9"/>
      <c r="D99" s="9"/>
      <c r="E99" s="9"/>
      <c r="G99" s="9">
        <v>10</v>
      </c>
      <c r="H99" s="10"/>
    </row>
    <row r="100" spans="1:8">
      <c r="A100" s="8"/>
      <c r="B100" s="9" t="s">
        <v>52</v>
      </c>
      <c r="C100" s="9"/>
      <c r="D100" s="9"/>
      <c r="E100" s="9"/>
      <c r="G100" s="9">
        <v>10</v>
      </c>
      <c r="H100" s="10"/>
    </row>
    <row r="101" spans="1:8">
      <c r="A101" s="8"/>
      <c r="B101" s="11" t="s">
        <v>180</v>
      </c>
      <c r="C101" s="9"/>
      <c r="D101" s="9"/>
      <c r="E101" s="9"/>
      <c r="G101" s="9"/>
      <c r="H101" s="10"/>
    </row>
    <row r="102" spans="1:8">
      <c r="A102" s="8"/>
      <c r="B102" s="9" t="s">
        <v>23</v>
      </c>
      <c r="C102" s="9"/>
      <c r="D102" s="9"/>
      <c r="E102" s="9"/>
      <c r="G102" s="9">
        <v>10</v>
      </c>
      <c r="H102" s="10"/>
    </row>
    <row r="103" spans="1:8">
      <c r="A103" s="8"/>
      <c r="B103" s="9" t="s">
        <v>264</v>
      </c>
      <c r="C103" s="9"/>
      <c r="D103" s="9"/>
      <c r="E103" s="9"/>
      <c r="G103" s="9">
        <v>10</v>
      </c>
      <c r="H103" s="10"/>
    </row>
    <row r="104" spans="1:8">
      <c r="A104" s="8"/>
      <c r="B104" s="9" t="s">
        <v>26</v>
      </c>
      <c r="C104" s="9"/>
      <c r="D104" s="9"/>
      <c r="E104" s="9"/>
      <c r="G104" s="9">
        <v>10</v>
      </c>
      <c r="H104" s="10"/>
    </row>
    <row r="105" spans="1:8">
      <c r="A105" s="8"/>
      <c r="B105" s="9" t="s">
        <v>265</v>
      </c>
      <c r="C105" s="9"/>
      <c r="D105" s="9"/>
      <c r="E105" s="9"/>
      <c r="G105" s="46">
        <v>10</v>
      </c>
      <c r="H105" s="10"/>
    </row>
    <row r="106" spans="1:8">
      <c r="A106" s="8"/>
      <c r="B106" s="9" t="s">
        <v>181</v>
      </c>
      <c r="C106" s="9"/>
      <c r="D106" s="9"/>
      <c r="E106" s="9"/>
      <c r="G106" s="9">
        <v>10</v>
      </c>
      <c r="H106" s="10"/>
    </row>
    <row r="107" spans="1:8">
      <c r="A107" s="8"/>
      <c r="B107" s="9" t="s">
        <v>170</v>
      </c>
      <c r="C107" s="9"/>
      <c r="D107" s="9"/>
      <c r="E107" s="9"/>
      <c r="G107" s="9">
        <v>10</v>
      </c>
      <c r="H107" s="10"/>
    </row>
    <row r="108" spans="1:8" ht="15.75" thickBot="1">
      <c r="A108" s="61"/>
      <c r="B108" s="31"/>
      <c r="C108" s="9"/>
      <c r="D108" s="9"/>
      <c r="E108" s="9"/>
      <c r="F108" s="9"/>
      <c r="G108" s="9"/>
      <c r="H108" s="10"/>
    </row>
    <row r="109" spans="1:8" ht="18">
      <c r="A109" s="62" t="s">
        <v>251</v>
      </c>
      <c r="B109" s="11" t="s">
        <v>59</v>
      </c>
      <c r="C109" s="28"/>
      <c r="D109" s="28"/>
      <c r="E109" s="28"/>
      <c r="F109" s="28"/>
      <c r="G109" s="78">
        <v>20</v>
      </c>
      <c r="H109" s="79" t="s">
        <v>126</v>
      </c>
    </row>
    <row r="110" spans="1:8">
      <c r="A110" s="8"/>
      <c r="B110" s="9" t="s">
        <v>123</v>
      </c>
      <c r="C110" s="9"/>
      <c r="D110" s="9"/>
      <c r="E110" s="9"/>
      <c r="F110" s="9"/>
      <c r="G110" s="9"/>
      <c r="H110" s="10"/>
    </row>
    <row r="111" spans="1:8">
      <c r="A111" s="8"/>
      <c r="B111" s="9" t="s">
        <v>62</v>
      </c>
      <c r="C111" s="9"/>
      <c r="D111" s="9"/>
      <c r="E111" s="9"/>
      <c r="F111" s="9"/>
      <c r="G111" s="9"/>
      <c r="H111" s="10"/>
    </row>
    <row r="112" spans="1:8">
      <c r="A112" s="8"/>
      <c r="B112" s="9" t="s">
        <v>36</v>
      </c>
      <c r="C112" s="9"/>
      <c r="D112" s="9"/>
      <c r="E112" s="9"/>
      <c r="F112" s="9"/>
      <c r="G112" s="9"/>
      <c r="H112" s="10"/>
    </row>
    <row r="113" spans="1:8">
      <c r="A113" s="8"/>
      <c r="B113" s="9"/>
      <c r="C113" s="9"/>
      <c r="D113" s="9"/>
      <c r="E113" s="9"/>
      <c r="F113" s="9"/>
      <c r="G113" s="9"/>
      <c r="H113" s="10"/>
    </row>
    <row r="114" spans="1:8">
      <c r="A114" s="8"/>
      <c r="B114" s="11" t="s">
        <v>182</v>
      </c>
      <c r="C114" s="9"/>
      <c r="D114" s="9"/>
      <c r="E114" s="9"/>
      <c r="F114" s="9"/>
      <c r="G114" s="9"/>
      <c r="H114" s="10"/>
    </row>
    <row r="115" spans="1:8">
      <c r="A115" s="8"/>
      <c r="B115" s="46" t="s">
        <v>169</v>
      </c>
      <c r="C115" s="9"/>
      <c r="D115" s="9"/>
      <c r="E115" s="9"/>
      <c r="F115" s="9"/>
      <c r="G115" s="9"/>
      <c r="H115" s="10"/>
    </row>
    <row r="116" spans="1:8">
      <c r="A116" s="8"/>
      <c r="B116" s="46" t="s">
        <v>20</v>
      </c>
      <c r="C116" s="9"/>
      <c r="D116" s="9"/>
      <c r="E116" s="9"/>
      <c r="F116" s="9"/>
      <c r="G116" s="9"/>
      <c r="H116" s="10"/>
    </row>
    <row r="117" spans="1:8">
      <c r="A117" s="8"/>
      <c r="B117" s="46" t="s">
        <v>54</v>
      </c>
      <c r="C117" s="9"/>
      <c r="D117" s="9"/>
      <c r="E117" s="9"/>
      <c r="F117" s="9"/>
      <c r="G117" s="9"/>
      <c r="H117" s="10"/>
    </row>
    <row r="118" spans="1:8">
      <c r="A118" s="8"/>
      <c r="B118" s="46" t="s">
        <v>24</v>
      </c>
      <c r="C118" s="9"/>
      <c r="D118" s="9"/>
      <c r="E118" s="9"/>
      <c r="F118" s="9"/>
      <c r="G118" s="9"/>
      <c r="H118" s="10"/>
    </row>
    <row r="119" spans="1:8">
      <c r="A119" s="8"/>
      <c r="B119" s="46" t="s">
        <v>17</v>
      </c>
      <c r="C119" s="9"/>
      <c r="D119" s="9"/>
      <c r="E119" s="9"/>
      <c r="F119" s="9"/>
      <c r="G119" s="9"/>
      <c r="H119" s="10"/>
    </row>
    <row r="120" spans="1:8">
      <c r="A120" s="8"/>
      <c r="B120" s="46" t="s">
        <v>28</v>
      </c>
      <c r="C120" s="9"/>
      <c r="D120" s="9"/>
      <c r="E120" s="9"/>
      <c r="F120" s="9"/>
      <c r="G120" s="9"/>
      <c r="H120" s="10"/>
    </row>
    <row r="121" spans="1:8">
      <c r="A121" s="8"/>
      <c r="B121" s="46" t="s">
        <v>29</v>
      </c>
      <c r="C121" s="9"/>
      <c r="D121" s="9"/>
      <c r="E121" s="9"/>
      <c r="F121" s="9"/>
      <c r="G121" s="9"/>
      <c r="H121" s="10"/>
    </row>
    <row r="122" spans="1:8" ht="15.75" thickBot="1">
      <c r="A122" s="8"/>
      <c r="B122" s="70" t="s">
        <v>16</v>
      </c>
      <c r="C122" s="31"/>
      <c r="D122" s="9"/>
      <c r="E122" s="9"/>
      <c r="F122" s="9"/>
      <c r="G122" s="9"/>
      <c r="H122" s="10"/>
    </row>
    <row r="123" spans="1:8" ht="18">
      <c r="A123" s="62" t="s">
        <v>21</v>
      </c>
      <c r="B123" s="11" t="s">
        <v>183</v>
      </c>
      <c r="C123" s="9"/>
      <c r="D123" s="28"/>
      <c r="E123" s="28"/>
      <c r="F123" s="28"/>
      <c r="G123" s="28"/>
      <c r="H123" s="36"/>
    </row>
    <row r="124" spans="1:8">
      <c r="A124" s="8"/>
      <c r="B124" s="9" t="s">
        <v>194</v>
      </c>
      <c r="C124" s="9"/>
      <c r="D124" s="9"/>
      <c r="E124" s="9"/>
      <c r="F124" s="9"/>
      <c r="G124" s="9"/>
      <c r="H124" s="10"/>
    </row>
    <row r="125" spans="1:8">
      <c r="A125" s="8"/>
      <c r="B125" s="9" t="s">
        <v>195</v>
      </c>
      <c r="C125" s="9"/>
      <c r="D125" s="9"/>
      <c r="E125" s="9"/>
      <c r="F125" s="9"/>
      <c r="G125" s="9"/>
      <c r="H125" s="10"/>
    </row>
    <row r="126" spans="1:8">
      <c r="A126" s="8"/>
      <c r="B126" s="9"/>
      <c r="C126" s="9"/>
      <c r="D126" s="9"/>
      <c r="E126" s="9"/>
      <c r="F126" s="9"/>
      <c r="G126" s="9"/>
      <c r="H126" s="10"/>
    </row>
    <row r="127" spans="1:8">
      <c r="A127" s="8"/>
      <c r="B127" s="261" t="s">
        <v>185</v>
      </c>
      <c r="C127" s="261"/>
      <c r="D127" s="261"/>
      <c r="E127" s="261"/>
      <c r="F127" s="261"/>
      <c r="G127" s="9"/>
      <c r="H127" s="10"/>
    </row>
    <row r="128" spans="1:8">
      <c r="A128" s="8"/>
      <c r="B128" s="11" t="s">
        <v>152</v>
      </c>
      <c r="C128" s="11"/>
      <c r="D128" s="11"/>
      <c r="E128" s="11" t="s">
        <v>186</v>
      </c>
      <c r="F128" s="9"/>
      <c r="G128" s="9"/>
      <c r="H128" s="10"/>
    </row>
    <row r="129" spans="1:8">
      <c r="A129" s="8"/>
      <c r="B129" s="9" t="s">
        <v>187</v>
      </c>
      <c r="C129" s="9"/>
      <c r="D129" s="9"/>
      <c r="E129" s="9" t="s">
        <v>188</v>
      </c>
      <c r="F129" s="9"/>
      <c r="G129" s="9"/>
      <c r="H129" s="10"/>
    </row>
    <row r="130" spans="1:8">
      <c r="A130" s="8"/>
      <c r="B130" s="9"/>
      <c r="C130" s="9"/>
      <c r="D130" s="9"/>
      <c r="E130" s="9" t="s">
        <v>189</v>
      </c>
      <c r="F130" s="9"/>
      <c r="G130" s="9"/>
      <c r="H130" s="10"/>
    </row>
    <row r="131" spans="1:8">
      <c r="A131" s="8"/>
      <c r="B131" s="9" t="s">
        <v>190</v>
      </c>
      <c r="C131" s="9"/>
      <c r="D131" s="9"/>
      <c r="E131" s="9" t="s">
        <v>191</v>
      </c>
      <c r="F131" s="9"/>
      <c r="G131" s="9"/>
      <c r="H131" s="10"/>
    </row>
    <row r="132" spans="1:8">
      <c r="A132" s="8"/>
      <c r="B132" s="9"/>
      <c r="C132" s="9"/>
      <c r="D132" s="9"/>
      <c r="E132" s="9" t="s">
        <v>301</v>
      </c>
      <c r="F132" s="9"/>
      <c r="G132" s="9"/>
      <c r="H132" s="10"/>
    </row>
    <row r="133" spans="1:8">
      <c r="A133" s="8"/>
      <c r="B133" s="9" t="s">
        <v>192</v>
      </c>
      <c r="C133" s="9"/>
      <c r="D133" s="9"/>
      <c r="E133" s="9" t="s">
        <v>304</v>
      </c>
      <c r="F133" s="9"/>
      <c r="G133" s="9"/>
      <c r="H133" s="10"/>
    </row>
    <row r="134" spans="1:8">
      <c r="A134" s="8"/>
      <c r="B134" s="9"/>
      <c r="C134" s="9"/>
      <c r="D134" s="9"/>
      <c r="E134" s="9" t="s">
        <v>193</v>
      </c>
      <c r="F134" s="9"/>
      <c r="G134" s="9"/>
      <c r="H134" s="10"/>
    </row>
    <row r="135" spans="1:8">
      <c r="A135" s="8"/>
      <c r="B135" s="9"/>
      <c r="C135" s="9"/>
      <c r="D135" s="9"/>
      <c r="E135" s="9"/>
      <c r="F135" s="9"/>
      <c r="G135" s="9"/>
      <c r="H135" s="10"/>
    </row>
    <row r="136" spans="1:8">
      <c r="A136" s="8"/>
      <c r="B136" s="11" t="s">
        <v>196</v>
      </c>
      <c r="C136" s="9"/>
      <c r="D136" s="9"/>
      <c r="E136" s="9"/>
      <c r="F136" s="9"/>
      <c r="G136" s="9"/>
      <c r="H136" s="10"/>
    </row>
    <row r="137" spans="1:8">
      <c r="A137" s="8"/>
      <c r="B137" s="9" t="s">
        <v>197</v>
      </c>
      <c r="C137" s="9"/>
      <c r="D137" s="9"/>
      <c r="E137" s="53" t="s">
        <v>204</v>
      </c>
      <c r="F137" s="9"/>
      <c r="G137" s="9"/>
      <c r="H137" s="10"/>
    </row>
    <row r="138" spans="1:8">
      <c r="A138" s="8"/>
      <c r="B138" s="9" t="s">
        <v>198</v>
      </c>
      <c r="C138" s="9"/>
      <c r="D138" s="9"/>
      <c r="E138" s="53" t="s">
        <v>205</v>
      </c>
      <c r="F138" s="9"/>
      <c r="G138" s="9"/>
      <c r="H138" s="10"/>
    </row>
    <row r="139" spans="1:8">
      <c r="A139" s="8"/>
      <c r="B139" s="9" t="s">
        <v>199</v>
      </c>
      <c r="C139" s="9"/>
      <c r="D139" s="9"/>
      <c r="E139" s="53" t="s">
        <v>206</v>
      </c>
      <c r="F139" s="9"/>
      <c r="G139" s="9"/>
      <c r="H139" s="10"/>
    </row>
    <row r="140" spans="1:8">
      <c r="A140" s="8"/>
      <c r="B140" s="9" t="s">
        <v>200</v>
      </c>
      <c r="C140" s="9"/>
      <c r="D140" s="9"/>
      <c r="E140" s="53" t="s">
        <v>207</v>
      </c>
      <c r="F140" s="9"/>
      <c r="G140" s="9"/>
      <c r="H140" s="10"/>
    </row>
    <row r="141" spans="1:8">
      <c r="A141" s="8"/>
      <c r="B141" s="9" t="s">
        <v>201</v>
      </c>
      <c r="C141" s="9"/>
      <c r="D141" s="9"/>
      <c r="E141" s="53" t="s">
        <v>205</v>
      </c>
      <c r="F141" s="9"/>
      <c r="G141" s="9"/>
      <c r="H141" s="10"/>
    </row>
    <row r="142" spans="1:8">
      <c r="A142" s="8"/>
      <c r="B142" s="9" t="s">
        <v>202</v>
      </c>
      <c r="C142" s="9"/>
      <c r="D142" s="9"/>
      <c r="E142" s="53" t="s">
        <v>204</v>
      </c>
      <c r="F142" s="9"/>
      <c r="G142" s="9"/>
      <c r="H142" s="10"/>
    </row>
    <row r="143" spans="1:8">
      <c r="A143" s="8"/>
      <c r="B143" s="9" t="s">
        <v>203</v>
      </c>
      <c r="C143" s="9"/>
      <c r="D143" s="9"/>
      <c r="E143" s="53" t="s">
        <v>205</v>
      </c>
      <c r="F143" s="9"/>
      <c r="G143" s="9"/>
      <c r="H143" s="10"/>
    </row>
    <row r="144" spans="1:8" ht="15.75" thickBot="1">
      <c r="A144" s="61"/>
      <c r="B144" s="31"/>
      <c r="C144" s="31"/>
      <c r="D144" s="31"/>
      <c r="E144" s="31"/>
      <c r="F144" s="31"/>
      <c r="G144" s="31"/>
      <c r="H144" s="37"/>
    </row>
    <row r="145" spans="1:8" ht="18">
      <c r="A145" s="60" t="s">
        <v>236</v>
      </c>
      <c r="B145" s="273" t="s">
        <v>210</v>
      </c>
      <c r="C145" s="273"/>
      <c r="D145" s="273"/>
      <c r="E145" s="273"/>
      <c r="F145" s="273"/>
      <c r="G145" s="9"/>
      <c r="H145" s="10"/>
    </row>
    <row r="146" spans="1:8">
      <c r="A146" s="8"/>
      <c r="B146" s="9" t="s">
        <v>211</v>
      </c>
      <c r="C146" s="9"/>
      <c r="D146" s="9"/>
      <c r="E146" s="9"/>
      <c r="F146" s="9"/>
      <c r="G146" s="9"/>
      <c r="H146" s="10"/>
    </row>
    <row r="147" spans="1:8">
      <c r="A147" s="8"/>
      <c r="B147" s="9" t="s">
        <v>35</v>
      </c>
      <c r="C147" s="9"/>
      <c r="D147" s="9"/>
      <c r="E147" s="9"/>
      <c r="F147" s="9"/>
      <c r="G147" s="9"/>
      <c r="H147" s="10"/>
    </row>
    <row r="148" spans="1:8">
      <c r="A148" s="8"/>
      <c r="B148" s="9" t="s">
        <v>212</v>
      </c>
      <c r="C148" s="9"/>
      <c r="D148" s="9"/>
      <c r="E148" s="9"/>
      <c r="F148" s="9"/>
      <c r="G148" s="9"/>
      <c r="H148" s="10"/>
    </row>
    <row r="149" spans="1:8">
      <c r="A149" s="8"/>
      <c r="B149" s="9"/>
      <c r="C149" s="9"/>
      <c r="D149" s="9"/>
      <c r="E149" s="9"/>
      <c r="F149" s="9"/>
      <c r="G149" s="9"/>
      <c r="H149" s="10"/>
    </row>
    <row r="150" spans="1:8">
      <c r="A150" s="8"/>
      <c r="B150" s="261" t="s">
        <v>213</v>
      </c>
      <c r="C150" s="261"/>
      <c r="D150" s="261"/>
      <c r="E150" s="261"/>
      <c r="F150" s="261"/>
      <c r="G150" s="9"/>
      <c r="H150" s="10"/>
    </row>
    <row r="151" spans="1:8">
      <c r="A151" s="8"/>
      <c r="B151" s="11" t="s">
        <v>214</v>
      </c>
      <c r="C151" s="9"/>
      <c r="D151" s="9"/>
      <c r="E151" s="9"/>
      <c r="G151" s="22">
        <f>SUM(G152:G167)+60</f>
        <v>150</v>
      </c>
      <c r="H151" s="19" t="s">
        <v>126</v>
      </c>
    </row>
    <row r="152" spans="1:8">
      <c r="A152" s="8"/>
      <c r="B152" s="49" t="s">
        <v>259</v>
      </c>
      <c r="C152" s="9"/>
      <c r="D152" s="9"/>
      <c r="E152" s="9"/>
      <c r="G152" s="13">
        <v>10</v>
      </c>
      <c r="H152" s="10"/>
    </row>
    <row r="153" spans="1:8">
      <c r="A153" s="8"/>
      <c r="B153" s="49" t="s">
        <v>51</v>
      </c>
      <c r="C153" s="9"/>
      <c r="D153" s="9"/>
      <c r="E153" s="9"/>
      <c r="G153" s="13">
        <v>0</v>
      </c>
      <c r="H153" s="10"/>
    </row>
    <row r="154" spans="1:8">
      <c r="A154" s="8"/>
      <c r="B154" s="49" t="s">
        <v>266</v>
      </c>
      <c r="C154" s="9"/>
      <c r="D154" s="9"/>
      <c r="E154" s="9"/>
      <c r="G154" s="13">
        <v>0</v>
      </c>
      <c r="H154" s="10"/>
    </row>
    <row r="155" spans="1:8">
      <c r="A155" s="8"/>
      <c r="B155" s="49" t="s">
        <v>260</v>
      </c>
      <c r="C155" s="9"/>
      <c r="D155" s="9"/>
      <c r="E155" s="9"/>
      <c r="G155" s="13">
        <v>10</v>
      </c>
      <c r="H155" s="10"/>
    </row>
    <row r="156" spans="1:8">
      <c r="A156" s="8"/>
      <c r="B156" s="49" t="s">
        <v>267</v>
      </c>
      <c r="C156" s="9"/>
      <c r="D156" s="9"/>
      <c r="E156" s="9"/>
      <c r="G156" s="49">
        <v>10</v>
      </c>
      <c r="H156" s="10"/>
    </row>
    <row r="157" spans="1:8">
      <c r="A157" s="8"/>
      <c r="B157" s="49" t="s">
        <v>31</v>
      </c>
      <c r="C157" s="9"/>
      <c r="D157" s="9"/>
      <c r="E157" s="9"/>
      <c r="G157" s="49">
        <v>10</v>
      </c>
      <c r="H157" s="10"/>
    </row>
    <row r="158" spans="1:8">
      <c r="A158" s="8"/>
      <c r="B158" s="49" t="s">
        <v>268</v>
      </c>
      <c r="C158" s="9"/>
      <c r="D158" s="9"/>
      <c r="E158" s="9"/>
      <c r="G158" s="49">
        <v>0</v>
      </c>
      <c r="H158" s="10"/>
    </row>
    <row r="159" spans="1:8">
      <c r="A159" s="8"/>
      <c r="B159" s="49" t="s">
        <v>269</v>
      </c>
      <c r="C159" s="9"/>
      <c r="D159" s="9"/>
      <c r="E159" s="9"/>
      <c r="G159" s="49">
        <v>10</v>
      </c>
      <c r="H159" s="10"/>
    </row>
    <row r="160" spans="1:8">
      <c r="A160" s="8"/>
      <c r="B160" s="49" t="s">
        <v>270</v>
      </c>
      <c r="C160" s="9"/>
      <c r="D160" s="9"/>
      <c r="E160" s="9"/>
      <c r="G160" s="49">
        <v>0</v>
      </c>
      <c r="H160" s="10"/>
    </row>
    <row r="161" spans="1:8">
      <c r="A161" s="8"/>
      <c r="B161" s="49" t="s">
        <v>271</v>
      </c>
      <c r="C161" s="9"/>
      <c r="D161" s="9"/>
      <c r="E161" s="9"/>
      <c r="G161" s="49">
        <v>20</v>
      </c>
      <c r="H161" s="10"/>
    </row>
    <row r="162" spans="1:8">
      <c r="A162" s="8"/>
      <c r="B162" s="49" t="s">
        <v>272</v>
      </c>
      <c r="C162" s="9"/>
      <c r="D162" s="9"/>
      <c r="E162" s="9"/>
      <c r="G162" s="49">
        <v>0</v>
      </c>
      <c r="H162" s="10"/>
    </row>
    <row r="163" spans="1:8">
      <c r="A163" s="8"/>
      <c r="B163" s="49" t="s">
        <v>273</v>
      </c>
      <c r="C163" s="9"/>
      <c r="D163" s="9"/>
      <c r="E163" s="9"/>
      <c r="G163" s="49">
        <v>0</v>
      </c>
      <c r="H163" s="10"/>
    </row>
    <row r="164" spans="1:8">
      <c r="A164" s="8"/>
      <c r="B164" s="49" t="s">
        <v>274</v>
      </c>
      <c r="C164" s="9"/>
      <c r="D164" s="9"/>
      <c r="E164" s="9"/>
      <c r="G164" s="49">
        <v>10</v>
      </c>
      <c r="H164" s="10"/>
    </row>
    <row r="165" spans="1:8">
      <c r="A165" s="8"/>
      <c r="B165" s="49" t="s">
        <v>275</v>
      </c>
      <c r="C165" s="9"/>
      <c r="D165" s="9"/>
      <c r="E165" s="9"/>
      <c r="G165" s="49">
        <v>0</v>
      </c>
      <c r="H165" s="10"/>
    </row>
    <row r="166" spans="1:8">
      <c r="A166" s="8"/>
      <c r="B166" s="49" t="s">
        <v>276</v>
      </c>
      <c r="C166" s="9"/>
      <c r="D166" s="9"/>
      <c r="E166" s="9"/>
      <c r="G166" s="49">
        <v>10</v>
      </c>
      <c r="H166" s="10"/>
    </row>
    <row r="167" spans="1:8">
      <c r="A167" s="8"/>
      <c r="B167" s="9" t="s">
        <v>216</v>
      </c>
      <c r="C167" s="9"/>
      <c r="D167" s="9"/>
      <c r="E167" s="9"/>
      <c r="G167" s="47" t="s">
        <v>217</v>
      </c>
      <c r="H167" s="10"/>
    </row>
    <row r="168" spans="1:8">
      <c r="A168" s="8"/>
      <c r="B168" s="12" t="s">
        <v>218</v>
      </c>
      <c r="C168" s="9"/>
      <c r="D168" s="9"/>
      <c r="E168" s="9"/>
      <c r="G168" s="9"/>
      <c r="H168" s="10"/>
    </row>
    <row r="169" spans="1:8">
      <c r="A169" s="8"/>
      <c r="B169" s="12" t="s">
        <v>219</v>
      </c>
      <c r="C169" s="9"/>
      <c r="D169" s="9"/>
      <c r="E169" s="9"/>
      <c r="G169" s="9"/>
      <c r="H169" s="10"/>
    </row>
    <row r="170" spans="1:8">
      <c r="A170" s="8"/>
      <c r="B170" s="11" t="s">
        <v>220</v>
      </c>
      <c r="C170" s="9"/>
      <c r="D170" s="9"/>
      <c r="E170" s="9"/>
      <c r="G170" s="22">
        <f>SUM(G171:G182)+30</f>
        <v>140</v>
      </c>
      <c r="H170" s="19" t="s">
        <v>126</v>
      </c>
    </row>
    <row r="171" spans="1:8">
      <c r="A171" s="8"/>
      <c r="B171" s="13" t="s">
        <v>9</v>
      </c>
      <c r="C171" s="9"/>
      <c r="D171" s="9"/>
      <c r="E171" s="9"/>
      <c r="G171" s="9">
        <v>10</v>
      </c>
      <c r="H171" s="10"/>
    </row>
    <row r="172" spans="1:8">
      <c r="A172" s="8"/>
      <c r="B172" s="13" t="s">
        <v>277</v>
      </c>
      <c r="C172" s="9"/>
      <c r="D172" s="9"/>
      <c r="E172" s="9"/>
      <c r="G172" s="9">
        <v>10</v>
      </c>
      <c r="H172" s="10"/>
    </row>
    <row r="173" spans="1:8">
      <c r="A173" s="8"/>
      <c r="B173" s="9" t="s">
        <v>179</v>
      </c>
      <c r="C173" s="9"/>
      <c r="D173" s="9"/>
      <c r="E173" s="9"/>
      <c r="G173" s="9">
        <v>10</v>
      </c>
      <c r="H173" s="10"/>
    </row>
    <row r="174" spans="1:8">
      <c r="A174" s="8"/>
      <c r="B174" s="9" t="s">
        <v>278</v>
      </c>
      <c r="C174" s="9"/>
      <c r="D174" s="9"/>
      <c r="E174" s="9"/>
      <c r="G174" s="9"/>
      <c r="H174" s="10"/>
    </row>
    <row r="175" spans="1:8">
      <c r="A175" s="8"/>
      <c r="B175" s="9"/>
      <c r="C175" s="9" t="s">
        <v>70</v>
      </c>
      <c r="D175" s="9"/>
      <c r="E175" s="9"/>
      <c r="G175" s="46">
        <v>20</v>
      </c>
      <c r="H175" s="10"/>
    </row>
    <row r="176" spans="1:8">
      <c r="A176" s="8"/>
      <c r="B176" s="9"/>
      <c r="C176" s="9" t="s">
        <v>221</v>
      </c>
      <c r="D176" s="9"/>
      <c r="E176" s="9"/>
      <c r="G176" s="46">
        <v>20</v>
      </c>
      <c r="H176" s="10"/>
    </row>
    <row r="177" spans="1:8">
      <c r="A177" s="8"/>
      <c r="B177" s="46" t="s">
        <v>69</v>
      </c>
      <c r="C177" s="9"/>
      <c r="D177" s="9"/>
      <c r="E177" s="9"/>
      <c r="G177" s="46">
        <v>0</v>
      </c>
      <c r="H177" s="10"/>
    </row>
    <row r="178" spans="1:8">
      <c r="A178" s="8"/>
      <c r="B178" s="46" t="s">
        <v>279</v>
      </c>
      <c r="C178" s="9"/>
      <c r="D178" s="9"/>
      <c r="E178" s="9"/>
      <c r="G178" s="46">
        <v>20</v>
      </c>
      <c r="H178" s="10"/>
    </row>
    <row r="179" spans="1:8">
      <c r="A179" s="8"/>
      <c r="B179" s="46" t="s">
        <v>272</v>
      </c>
      <c r="C179" s="9"/>
      <c r="D179" s="9"/>
      <c r="E179" s="9"/>
      <c r="G179" s="46">
        <v>10</v>
      </c>
      <c r="H179" s="10"/>
    </row>
    <row r="180" spans="1:8">
      <c r="A180" s="8"/>
      <c r="B180" s="46" t="s">
        <v>280</v>
      </c>
      <c r="C180" s="9"/>
      <c r="D180" s="9"/>
      <c r="E180" s="9"/>
      <c r="G180" s="46">
        <v>0</v>
      </c>
      <c r="H180" s="10"/>
    </row>
    <row r="181" spans="1:8">
      <c r="A181" s="8"/>
      <c r="B181" s="46" t="s">
        <v>276</v>
      </c>
      <c r="C181" s="9"/>
      <c r="D181" s="9"/>
      <c r="E181" s="9"/>
      <c r="G181" s="46">
        <v>10</v>
      </c>
      <c r="H181" s="10"/>
    </row>
    <row r="182" spans="1:8">
      <c r="A182" s="8"/>
      <c r="B182" s="9" t="s">
        <v>216</v>
      </c>
      <c r="C182" s="9"/>
      <c r="D182" s="9"/>
      <c r="E182" s="9"/>
      <c r="G182" s="47" t="s">
        <v>285</v>
      </c>
      <c r="H182" s="10"/>
    </row>
    <row r="183" spans="1:8">
      <c r="A183" s="8"/>
      <c r="B183" s="12" t="s">
        <v>218</v>
      </c>
      <c r="C183" s="9"/>
      <c r="D183" s="9"/>
      <c r="E183" s="9"/>
      <c r="G183" s="9"/>
      <c r="H183" s="10"/>
    </row>
    <row r="184" spans="1:8">
      <c r="A184" s="8"/>
      <c r="B184" s="12" t="s">
        <v>311</v>
      </c>
      <c r="C184" s="9"/>
      <c r="D184" s="9"/>
      <c r="E184" s="9"/>
      <c r="G184" s="9"/>
      <c r="H184" s="10"/>
    </row>
    <row r="185" spans="1:8">
      <c r="A185" s="8"/>
      <c r="B185" s="11" t="s">
        <v>222</v>
      </c>
      <c r="C185" s="9"/>
      <c r="D185" s="9"/>
      <c r="E185" s="9"/>
      <c r="G185" s="22">
        <f>SUM(G186:G199)+40</f>
        <v>140</v>
      </c>
      <c r="H185" s="19" t="s">
        <v>126</v>
      </c>
    </row>
    <row r="186" spans="1:8">
      <c r="A186" s="8"/>
      <c r="B186" s="9" t="s">
        <v>131</v>
      </c>
      <c r="C186" s="9"/>
      <c r="D186" s="9"/>
      <c r="E186" s="9"/>
      <c r="G186" s="9">
        <v>20</v>
      </c>
      <c r="H186" s="10"/>
    </row>
    <row r="187" spans="1:8">
      <c r="A187" s="8"/>
      <c r="B187" s="9" t="s">
        <v>54</v>
      </c>
      <c r="C187" s="9"/>
      <c r="D187" s="9"/>
      <c r="E187" s="9"/>
      <c r="G187" s="9">
        <v>10</v>
      </c>
      <c r="H187" s="10"/>
    </row>
    <row r="188" spans="1:8">
      <c r="A188" s="8"/>
      <c r="B188" s="9" t="s">
        <v>281</v>
      </c>
      <c r="C188" s="9"/>
      <c r="D188" s="9"/>
      <c r="E188" s="9"/>
      <c r="G188" s="9">
        <v>20</v>
      </c>
      <c r="H188" s="10"/>
    </row>
    <row r="189" spans="1:8">
      <c r="A189" s="8"/>
      <c r="B189" s="46" t="s">
        <v>23</v>
      </c>
      <c r="C189" s="9"/>
      <c r="D189" s="9"/>
      <c r="E189" s="9"/>
      <c r="G189" s="46">
        <v>0</v>
      </c>
      <c r="H189" s="10"/>
    </row>
    <row r="190" spans="1:8">
      <c r="A190" s="8"/>
      <c r="B190" s="46" t="s">
        <v>24</v>
      </c>
      <c r="C190" s="9"/>
      <c r="D190" s="9"/>
      <c r="E190" s="9"/>
      <c r="G190" s="46">
        <v>10</v>
      </c>
      <c r="H190" s="10"/>
    </row>
    <row r="191" spans="1:8">
      <c r="A191" s="8"/>
      <c r="B191" s="46" t="s">
        <v>42</v>
      </c>
      <c r="C191" s="9"/>
      <c r="D191" s="9"/>
      <c r="E191" s="9"/>
      <c r="G191" s="9"/>
      <c r="H191" s="10"/>
    </row>
    <row r="192" spans="1:8">
      <c r="A192" s="8"/>
      <c r="B192" s="9"/>
      <c r="C192" s="9" t="s">
        <v>282</v>
      </c>
      <c r="D192" s="9"/>
      <c r="E192" s="9"/>
      <c r="G192" s="46">
        <v>0</v>
      </c>
      <c r="H192" s="10"/>
    </row>
    <row r="193" spans="1:8">
      <c r="A193" s="8"/>
      <c r="B193" s="9"/>
      <c r="C193" s="9" t="s">
        <v>45</v>
      </c>
      <c r="D193" s="9"/>
      <c r="E193" s="9"/>
      <c r="G193" s="46">
        <v>20</v>
      </c>
      <c r="H193" s="10"/>
    </row>
    <row r="194" spans="1:8">
      <c r="A194" s="8"/>
      <c r="B194" s="9"/>
      <c r="C194" s="12" t="s">
        <v>283</v>
      </c>
      <c r="D194" s="9"/>
      <c r="E194" s="9"/>
      <c r="G194" s="9"/>
      <c r="H194" s="10"/>
    </row>
    <row r="195" spans="1:8">
      <c r="A195" s="8"/>
      <c r="B195" s="9"/>
      <c r="C195" s="12" t="s">
        <v>284</v>
      </c>
      <c r="D195" s="9"/>
      <c r="E195" s="9"/>
      <c r="G195" s="9"/>
      <c r="H195" s="10"/>
    </row>
    <row r="196" spans="1:8">
      <c r="A196" s="8"/>
      <c r="B196" s="9"/>
      <c r="C196" s="46" t="s">
        <v>225</v>
      </c>
      <c r="D196" s="9"/>
      <c r="E196" s="9"/>
      <c r="G196" s="9">
        <v>0</v>
      </c>
      <c r="H196" s="10"/>
    </row>
    <row r="197" spans="1:8">
      <c r="A197" s="8"/>
      <c r="B197" s="9" t="s">
        <v>181</v>
      </c>
      <c r="C197" s="9"/>
      <c r="D197" s="9"/>
      <c r="E197" s="9"/>
      <c r="G197" s="46">
        <v>10</v>
      </c>
      <c r="H197" s="10"/>
    </row>
    <row r="198" spans="1:8">
      <c r="A198" s="8"/>
      <c r="B198" s="9" t="s">
        <v>170</v>
      </c>
      <c r="C198" s="9"/>
      <c r="D198" s="9"/>
      <c r="E198" s="9"/>
      <c r="G198" s="46">
        <v>10</v>
      </c>
      <c r="H198" s="10"/>
    </row>
    <row r="199" spans="1:8">
      <c r="A199" s="8"/>
      <c r="B199" s="9" t="s">
        <v>216</v>
      </c>
      <c r="C199" s="9"/>
      <c r="D199" s="9"/>
      <c r="E199" s="9"/>
      <c r="G199" s="47" t="s">
        <v>286</v>
      </c>
      <c r="H199" s="10"/>
    </row>
    <row r="200" spans="1:8">
      <c r="A200" s="8"/>
      <c r="B200" s="12" t="s">
        <v>218</v>
      </c>
      <c r="C200" s="9"/>
      <c r="D200" s="9"/>
      <c r="E200" s="9"/>
      <c r="G200" s="9"/>
      <c r="H200" s="10"/>
    </row>
    <row r="201" spans="1:8">
      <c r="A201" s="8"/>
      <c r="B201" s="12" t="s">
        <v>219</v>
      </c>
      <c r="C201" s="9"/>
      <c r="D201" s="9"/>
      <c r="E201" s="9"/>
      <c r="G201" s="9"/>
      <c r="H201" s="10"/>
    </row>
    <row r="202" spans="1:8">
      <c r="A202" s="8"/>
      <c r="B202" s="11" t="s">
        <v>227</v>
      </c>
      <c r="C202" s="9"/>
      <c r="D202" s="9"/>
      <c r="E202" s="9"/>
      <c r="G202" s="22">
        <f>SUM(G203:G217)+40</f>
        <v>140</v>
      </c>
      <c r="H202" s="19" t="s">
        <v>126</v>
      </c>
    </row>
    <row r="203" spans="1:8">
      <c r="A203" s="8"/>
      <c r="B203" s="13" t="s">
        <v>263</v>
      </c>
      <c r="C203" s="9"/>
      <c r="D203" s="9"/>
      <c r="E203" s="9"/>
      <c r="G203" s="49">
        <v>10</v>
      </c>
      <c r="H203" s="10"/>
    </row>
    <row r="204" spans="1:8">
      <c r="A204" s="8"/>
      <c r="B204" s="13" t="s">
        <v>287</v>
      </c>
      <c r="C204" s="9"/>
      <c r="D204" s="9"/>
      <c r="E204" s="9"/>
      <c r="G204" s="49">
        <v>20</v>
      </c>
      <c r="H204" s="10"/>
    </row>
    <row r="205" spans="1:8">
      <c r="A205" s="8"/>
      <c r="B205" s="13" t="s">
        <v>288</v>
      </c>
      <c r="C205" s="9"/>
      <c r="D205" s="9"/>
      <c r="E205" s="9"/>
      <c r="G205" s="49"/>
      <c r="H205" s="10"/>
    </row>
    <row r="206" spans="1:8">
      <c r="A206" s="8"/>
      <c r="B206" s="13"/>
      <c r="C206" s="9" t="s">
        <v>228</v>
      </c>
      <c r="D206" s="9"/>
      <c r="E206" s="9"/>
      <c r="G206" s="49">
        <v>0</v>
      </c>
      <c r="H206" s="10"/>
    </row>
    <row r="207" spans="1:8">
      <c r="A207" s="8"/>
      <c r="B207" s="13"/>
      <c r="C207" s="9" t="s">
        <v>229</v>
      </c>
      <c r="D207" s="9"/>
      <c r="E207" s="9"/>
      <c r="G207" s="49">
        <v>0</v>
      </c>
      <c r="H207" s="10"/>
    </row>
    <row r="208" spans="1:8">
      <c r="A208" s="8"/>
      <c r="B208" s="13" t="s">
        <v>26</v>
      </c>
      <c r="C208" s="9"/>
      <c r="D208" s="9"/>
      <c r="E208" s="9"/>
      <c r="G208" s="49">
        <v>20</v>
      </c>
      <c r="H208" s="10"/>
    </row>
    <row r="209" spans="1:8">
      <c r="A209" s="8"/>
      <c r="B209" s="13" t="s">
        <v>268</v>
      </c>
      <c r="C209" s="9"/>
      <c r="D209" s="9"/>
      <c r="E209" s="9"/>
      <c r="G209" s="49">
        <v>10</v>
      </c>
      <c r="H209" s="10"/>
    </row>
    <row r="210" spans="1:8">
      <c r="A210" s="8"/>
      <c r="B210" s="13" t="s">
        <v>27</v>
      </c>
      <c r="C210" s="9"/>
      <c r="D210" s="9"/>
      <c r="E210" s="9"/>
      <c r="G210" s="49">
        <v>0</v>
      </c>
      <c r="H210" s="10"/>
    </row>
    <row r="211" spans="1:8">
      <c r="A211" s="8"/>
      <c r="B211" s="49" t="s">
        <v>116</v>
      </c>
      <c r="C211" s="9"/>
      <c r="D211" s="9"/>
      <c r="E211" s="9"/>
      <c r="G211" s="49">
        <v>20</v>
      </c>
      <c r="H211" s="10"/>
    </row>
    <row r="212" spans="1:8">
      <c r="A212" s="8"/>
      <c r="B212" s="49" t="s">
        <v>289</v>
      </c>
      <c r="C212" s="9"/>
      <c r="D212" s="9"/>
      <c r="E212" s="9"/>
      <c r="G212" s="49">
        <v>10</v>
      </c>
      <c r="H212" s="10"/>
    </row>
    <row r="213" spans="1:8">
      <c r="A213" s="8"/>
      <c r="B213" s="13"/>
      <c r="C213" s="12" t="s">
        <v>283</v>
      </c>
      <c r="D213" s="9"/>
      <c r="E213" s="9"/>
      <c r="G213" s="9"/>
      <c r="H213" s="10"/>
    </row>
    <row r="214" spans="1:8">
      <c r="A214" s="8"/>
      <c r="B214" s="13"/>
      <c r="C214" s="12" t="s">
        <v>284</v>
      </c>
      <c r="D214" s="9"/>
      <c r="E214" s="9"/>
      <c r="G214" s="9"/>
      <c r="H214" s="10"/>
    </row>
    <row r="215" spans="1:8">
      <c r="A215" s="8"/>
      <c r="B215" s="49" t="s">
        <v>290</v>
      </c>
      <c r="C215" s="9"/>
      <c r="D215" s="9"/>
      <c r="E215" s="9"/>
      <c r="G215" s="46">
        <v>10</v>
      </c>
      <c r="H215" s="10"/>
    </row>
    <row r="216" spans="1:8">
      <c r="A216" s="8"/>
      <c r="B216" s="49" t="s">
        <v>120</v>
      </c>
      <c r="C216" s="9"/>
      <c r="D216" s="9"/>
      <c r="E216" s="9"/>
      <c r="G216" s="46">
        <v>0</v>
      </c>
      <c r="H216" s="10"/>
    </row>
    <row r="217" spans="1:8">
      <c r="A217" s="8"/>
      <c r="B217" s="9" t="s">
        <v>216</v>
      </c>
      <c r="C217" s="9"/>
      <c r="D217" s="9"/>
      <c r="E217" s="9"/>
      <c r="G217" s="47" t="s">
        <v>286</v>
      </c>
      <c r="H217" s="10"/>
    </row>
    <row r="218" spans="1:8">
      <c r="A218" s="8"/>
      <c r="B218" s="12" t="s">
        <v>218</v>
      </c>
      <c r="C218" s="9"/>
      <c r="D218" s="9"/>
      <c r="E218" s="9"/>
      <c r="G218" s="9"/>
      <c r="H218" s="10"/>
    </row>
    <row r="219" spans="1:8">
      <c r="A219" s="8"/>
      <c r="B219" s="12" t="s">
        <v>219</v>
      </c>
      <c r="C219" s="9"/>
      <c r="D219" s="9"/>
      <c r="E219" s="9"/>
      <c r="G219" s="9"/>
      <c r="H219" s="10"/>
    </row>
    <row r="220" spans="1:8">
      <c r="A220" s="8"/>
      <c r="B220" s="11" t="s">
        <v>230</v>
      </c>
      <c r="C220" s="9"/>
      <c r="D220" s="9"/>
      <c r="E220" s="9"/>
      <c r="G220" s="22">
        <f>SUM(G221:G227)+30</f>
        <v>140</v>
      </c>
      <c r="H220" s="19" t="s">
        <v>126</v>
      </c>
    </row>
    <row r="221" spans="1:8">
      <c r="A221" s="8"/>
      <c r="B221" s="13" t="s">
        <v>291</v>
      </c>
      <c r="C221" s="9"/>
      <c r="D221" s="9"/>
      <c r="E221" s="9"/>
      <c r="G221" s="9">
        <v>20</v>
      </c>
      <c r="H221" s="10"/>
    </row>
    <row r="222" spans="1:8">
      <c r="A222" s="8"/>
      <c r="B222" s="13" t="s">
        <v>292</v>
      </c>
      <c r="C222" s="9"/>
      <c r="D222" s="9"/>
      <c r="E222" s="9"/>
      <c r="G222" s="9">
        <v>20</v>
      </c>
      <c r="H222" s="10"/>
    </row>
    <row r="223" spans="1:8">
      <c r="A223" s="8"/>
      <c r="B223" s="9" t="s">
        <v>9</v>
      </c>
      <c r="C223" s="9"/>
      <c r="D223" s="9"/>
      <c r="E223" s="9"/>
      <c r="G223" s="9">
        <v>10</v>
      </c>
      <c r="H223" s="10"/>
    </row>
    <row r="224" spans="1:8">
      <c r="A224" s="8"/>
      <c r="B224" s="9" t="s">
        <v>51</v>
      </c>
      <c r="C224" s="9"/>
      <c r="D224" s="9"/>
      <c r="E224" s="9"/>
      <c r="G224" s="46">
        <v>20</v>
      </c>
      <c r="H224" s="10"/>
    </row>
    <row r="225" spans="1:8">
      <c r="A225" s="8"/>
      <c r="B225" s="46" t="s">
        <v>260</v>
      </c>
      <c r="C225" s="9"/>
      <c r="D225" s="9"/>
      <c r="E225" s="9"/>
      <c r="G225" s="46">
        <v>20</v>
      </c>
      <c r="H225" s="10"/>
    </row>
    <row r="226" spans="1:8">
      <c r="A226" s="8"/>
      <c r="B226" s="46" t="s">
        <v>293</v>
      </c>
      <c r="C226" s="9"/>
      <c r="D226" s="9"/>
      <c r="E226" s="9"/>
      <c r="G226" s="46">
        <v>20</v>
      </c>
      <c r="H226" s="10"/>
    </row>
    <row r="227" spans="1:8">
      <c r="A227" s="8"/>
      <c r="B227" s="9" t="s">
        <v>216</v>
      </c>
      <c r="C227" s="9"/>
      <c r="D227" s="9"/>
      <c r="E227" s="9"/>
      <c r="G227" s="47" t="s">
        <v>285</v>
      </c>
      <c r="H227" s="10"/>
    </row>
    <row r="228" spans="1:8">
      <c r="A228" s="8"/>
      <c r="B228" s="12" t="s">
        <v>218</v>
      </c>
      <c r="C228" s="9"/>
      <c r="D228" s="9"/>
      <c r="E228" s="9"/>
      <c r="F228" s="9"/>
      <c r="G228" s="9"/>
      <c r="H228" s="10"/>
    </row>
    <row r="229" spans="1:8">
      <c r="A229" s="8"/>
      <c r="B229" s="12" t="s">
        <v>311</v>
      </c>
      <c r="C229" s="9"/>
      <c r="D229" s="9"/>
      <c r="E229" s="9"/>
      <c r="F229" s="9"/>
      <c r="G229" s="9"/>
      <c r="H229" s="10"/>
    </row>
    <row r="230" spans="1:8" ht="15.75" thickBot="1">
      <c r="A230" s="61"/>
      <c r="B230" s="31"/>
      <c r="C230" s="9"/>
      <c r="D230" s="9"/>
      <c r="E230" s="9"/>
      <c r="F230" s="9"/>
      <c r="G230" s="9"/>
      <c r="H230" s="10"/>
    </row>
    <row r="231" spans="1:8" ht="18">
      <c r="A231" s="60" t="s">
        <v>252</v>
      </c>
      <c r="B231" s="273" t="s">
        <v>59</v>
      </c>
      <c r="C231" s="273"/>
      <c r="D231" s="273"/>
      <c r="E231" s="273"/>
      <c r="F231" s="273"/>
      <c r="G231" s="28"/>
      <c r="H231" s="36"/>
    </row>
    <row r="232" spans="1:8">
      <c r="A232" s="8"/>
      <c r="B232" s="9" t="s">
        <v>123</v>
      </c>
      <c r="C232" s="9"/>
      <c r="D232" s="9"/>
      <c r="E232" s="9"/>
      <c r="F232" s="9"/>
      <c r="G232" s="22">
        <v>20</v>
      </c>
      <c r="H232" s="19" t="s">
        <v>126</v>
      </c>
    </row>
    <row r="233" spans="1:8">
      <c r="A233" s="8"/>
      <c r="B233" s="9" t="s">
        <v>62</v>
      </c>
      <c r="C233" s="9"/>
      <c r="D233" s="9"/>
      <c r="E233" s="9"/>
      <c r="F233" s="9"/>
      <c r="G233" s="9"/>
      <c r="H233" s="10"/>
    </row>
    <row r="234" spans="1:8">
      <c r="A234" s="8"/>
      <c r="B234" s="9" t="s">
        <v>208</v>
      </c>
      <c r="C234" s="9"/>
      <c r="D234" s="9"/>
      <c r="E234" s="9"/>
      <c r="F234" s="9"/>
      <c r="G234" s="9"/>
      <c r="H234" s="10"/>
    </row>
    <row r="235" spans="1:8">
      <c r="A235" s="8"/>
      <c r="B235" s="9"/>
      <c r="C235" s="9"/>
      <c r="D235" s="9"/>
      <c r="E235" s="9"/>
      <c r="F235" s="9"/>
      <c r="G235" s="9"/>
      <c r="H235" s="10"/>
    </row>
    <row r="236" spans="1:8">
      <c r="A236" s="8"/>
      <c r="B236" s="9" t="s">
        <v>209</v>
      </c>
      <c r="C236" s="9"/>
      <c r="D236" s="9"/>
      <c r="E236" s="9"/>
      <c r="F236" s="9"/>
      <c r="G236" s="22">
        <f>6*5.5</f>
        <v>33</v>
      </c>
      <c r="H236" s="19" t="s">
        <v>126</v>
      </c>
    </row>
    <row r="237" spans="1:8">
      <c r="A237" s="8"/>
      <c r="B237" s="9" t="s">
        <v>7</v>
      </c>
      <c r="C237" s="9"/>
      <c r="D237" s="9"/>
      <c r="E237" s="9"/>
      <c r="F237" s="9"/>
      <c r="G237" s="9"/>
      <c r="H237" s="10"/>
    </row>
    <row r="238" spans="1:8" ht="15.75" thickBot="1">
      <c r="A238" s="14"/>
      <c r="B238" s="15" t="s">
        <v>66</v>
      </c>
      <c r="C238" s="15"/>
      <c r="D238" s="15"/>
      <c r="E238" s="15"/>
      <c r="F238" s="15"/>
      <c r="G238" s="15"/>
      <c r="H238" s="16"/>
    </row>
    <row r="239" spans="1:8" ht="16.5" thickTop="1" thickBot="1">
      <c r="A239" s="71"/>
      <c r="B239" s="71"/>
      <c r="C239" s="71"/>
      <c r="D239" s="71"/>
      <c r="E239" s="71"/>
      <c r="F239" s="71"/>
      <c r="G239" s="71"/>
      <c r="H239" s="71"/>
    </row>
    <row r="240" spans="1:8" ht="24" thickTop="1">
      <c r="A240" s="63">
        <v>6</v>
      </c>
      <c r="B240" s="276" t="s">
        <v>255</v>
      </c>
      <c r="C240" s="276"/>
      <c r="D240" s="276"/>
      <c r="E240" s="276"/>
      <c r="F240" s="276"/>
      <c r="G240" s="257"/>
      <c r="H240" s="7"/>
    </row>
    <row r="241" spans="1:8" ht="18">
      <c r="A241" s="60" t="s">
        <v>250</v>
      </c>
      <c r="B241" s="261" t="s">
        <v>173</v>
      </c>
      <c r="C241" s="261"/>
      <c r="D241" s="261"/>
      <c r="E241" s="9"/>
      <c r="F241" s="9"/>
      <c r="G241" s="9"/>
      <c r="H241" s="10"/>
    </row>
    <row r="242" spans="1:8">
      <c r="A242" s="8"/>
      <c r="B242" s="9" t="s">
        <v>34</v>
      </c>
      <c r="C242" s="9"/>
      <c r="D242" s="9"/>
      <c r="E242" s="9"/>
      <c r="F242" s="9"/>
      <c r="G242" s="9"/>
      <c r="H242" s="10"/>
    </row>
    <row r="243" spans="1:8">
      <c r="A243" s="8"/>
      <c r="B243" s="9" t="s">
        <v>35</v>
      </c>
      <c r="C243" s="9"/>
      <c r="D243" s="9"/>
      <c r="E243" s="9"/>
      <c r="F243" s="9"/>
      <c r="G243" s="9"/>
      <c r="H243" s="10"/>
    </row>
    <row r="244" spans="1:8">
      <c r="A244" s="8"/>
      <c r="B244" s="9" t="s">
        <v>174</v>
      </c>
      <c r="C244" s="9"/>
      <c r="D244" s="9"/>
      <c r="E244" s="9"/>
      <c r="F244" s="9"/>
      <c r="G244" s="9"/>
      <c r="H244" s="10"/>
    </row>
    <row r="245" spans="1:8">
      <c r="A245" s="8"/>
      <c r="B245" s="9"/>
      <c r="C245" s="9"/>
      <c r="D245" s="9"/>
      <c r="E245" s="9"/>
      <c r="F245" s="9"/>
      <c r="G245" s="9"/>
      <c r="H245" s="10"/>
    </row>
    <row r="246" spans="1:8">
      <c r="A246" s="8"/>
      <c r="B246" s="261" t="s">
        <v>256</v>
      </c>
      <c r="C246" s="261"/>
      <c r="D246" s="261"/>
      <c r="E246" s="261"/>
      <c r="F246" s="261"/>
      <c r="G246" s="22">
        <f>SUM(G247:G255)</f>
        <v>70</v>
      </c>
      <c r="H246" s="19" t="s">
        <v>126</v>
      </c>
    </row>
    <row r="247" spans="1:8">
      <c r="A247" s="8"/>
      <c r="B247" s="9" t="s">
        <v>9</v>
      </c>
      <c r="C247" s="9"/>
      <c r="D247" s="9"/>
      <c r="E247" s="9"/>
      <c r="F247" s="9"/>
      <c r="G247" s="9">
        <v>10</v>
      </c>
      <c r="H247" s="10"/>
    </row>
    <row r="248" spans="1:8">
      <c r="A248" s="8"/>
      <c r="B248" s="9" t="s">
        <v>51</v>
      </c>
      <c r="C248" s="9"/>
      <c r="D248" s="9"/>
      <c r="E248" s="9"/>
      <c r="F248" s="9"/>
      <c r="G248" s="9">
        <v>10</v>
      </c>
      <c r="H248" s="10"/>
    </row>
    <row r="249" spans="1:8">
      <c r="A249" s="8"/>
      <c r="B249" s="9" t="s">
        <v>263</v>
      </c>
      <c r="C249" s="9"/>
      <c r="D249" s="9"/>
      <c r="E249" s="9"/>
      <c r="F249" s="9"/>
      <c r="G249" s="9">
        <v>10</v>
      </c>
      <c r="H249" s="10"/>
    </row>
    <row r="250" spans="1:8">
      <c r="A250" s="8"/>
      <c r="B250" s="9" t="s">
        <v>289</v>
      </c>
      <c r="C250" s="9"/>
      <c r="D250" s="9"/>
      <c r="E250" s="9"/>
      <c r="F250" s="9"/>
      <c r="G250" s="9">
        <v>10</v>
      </c>
      <c r="H250" s="10"/>
    </row>
    <row r="251" spans="1:8">
      <c r="A251" s="8"/>
      <c r="B251" s="9" t="s">
        <v>223</v>
      </c>
      <c r="C251" s="9"/>
      <c r="D251" s="9"/>
      <c r="E251" s="9"/>
      <c r="F251" s="9"/>
      <c r="G251" s="9"/>
      <c r="H251" s="10"/>
    </row>
    <row r="252" spans="1:8">
      <c r="A252" s="8"/>
      <c r="B252" s="9" t="s">
        <v>224</v>
      </c>
      <c r="C252" s="9"/>
      <c r="D252" s="9"/>
      <c r="E252" s="9"/>
      <c r="F252" s="9"/>
      <c r="G252" s="9"/>
      <c r="H252" s="10"/>
    </row>
    <row r="253" spans="1:8">
      <c r="A253" s="8"/>
      <c r="B253" s="9" t="s">
        <v>181</v>
      </c>
      <c r="C253" s="9"/>
      <c r="D253" s="9"/>
      <c r="E253" s="9"/>
      <c r="F253" s="9"/>
      <c r="G253" s="9">
        <v>10</v>
      </c>
      <c r="H253" s="10"/>
    </row>
    <row r="254" spans="1:8">
      <c r="A254" s="8"/>
      <c r="B254" s="9" t="s">
        <v>170</v>
      </c>
      <c r="C254" s="9"/>
      <c r="D254" s="9"/>
      <c r="E254" s="9"/>
      <c r="F254" s="9"/>
      <c r="G254" s="9">
        <v>10</v>
      </c>
      <c r="H254" s="10"/>
    </row>
    <row r="255" spans="1:8" ht="15.75" thickBot="1">
      <c r="A255" s="61"/>
      <c r="B255" s="31" t="s">
        <v>52</v>
      </c>
      <c r="C255" s="31"/>
      <c r="D255" s="31"/>
      <c r="E255" s="31"/>
      <c r="F255" s="31"/>
      <c r="G255" s="31">
        <v>10</v>
      </c>
      <c r="H255" s="37"/>
    </row>
    <row r="256" spans="1:8" ht="15.75" thickBot="1">
      <c r="A256" s="8"/>
      <c r="H256" s="10"/>
    </row>
    <row r="257" spans="1:8" ht="18">
      <c r="A257" s="62" t="s">
        <v>251</v>
      </c>
      <c r="B257" s="273" t="s">
        <v>59</v>
      </c>
      <c r="C257" s="273"/>
      <c r="D257" s="273"/>
      <c r="E257" s="273"/>
      <c r="F257" s="273"/>
      <c r="G257" s="28"/>
      <c r="H257" s="36"/>
    </row>
    <row r="258" spans="1:8">
      <c r="A258" s="8"/>
      <c r="B258" s="9" t="s">
        <v>296</v>
      </c>
      <c r="C258" s="9"/>
      <c r="D258" s="9"/>
      <c r="E258" s="9"/>
      <c r="F258" s="9"/>
      <c r="G258" s="22">
        <v>40</v>
      </c>
      <c r="H258" s="19" t="s">
        <v>126</v>
      </c>
    </row>
    <row r="259" spans="1:8">
      <c r="A259" s="8"/>
      <c r="B259" s="9" t="s">
        <v>62</v>
      </c>
      <c r="C259" s="9"/>
      <c r="D259" s="9"/>
      <c r="E259" s="9"/>
      <c r="F259" s="9"/>
      <c r="G259" s="9"/>
      <c r="H259" s="10"/>
    </row>
    <row r="260" spans="1:8">
      <c r="A260" s="8"/>
      <c r="B260" s="9" t="s">
        <v>297</v>
      </c>
      <c r="C260" s="9"/>
      <c r="D260" s="9"/>
      <c r="E260" s="9"/>
      <c r="F260" s="9"/>
      <c r="G260" s="9"/>
      <c r="H260" s="10"/>
    </row>
    <row r="261" spans="1:8">
      <c r="A261" s="8"/>
      <c r="B261" s="9" t="s">
        <v>294</v>
      </c>
      <c r="C261" s="9"/>
      <c r="D261" s="9"/>
      <c r="E261" s="9"/>
      <c r="F261" s="9"/>
      <c r="G261" s="9"/>
      <c r="H261" s="10"/>
    </row>
    <row r="262" spans="1:8" ht="15.75" thickBot="1">
      <c r="A262" s="61"/>
      <c r="B262" s="31" t="s">
        <v>295</v>
      </c>
      <c r="C262" s="31"/>
      <c r="D262" s="31"/>
      <c r="E262" s="31"/>
      <c r="F262" s="31"/>
      <c r="G262" s="31"/>
      <c r="H262" s="37"/>
    </row>
    <row r="263" spans="1:8" ht="15.75" thickBot="1">
      <c r="A263" s="8"/>
      <c r="H263" s="10"/>
    </row>
    <row r="264" spans="1:8" ht="18">
      <c r="A264" s="62" t="s">
        <v>21</v>
      </c>
      <c r="B264" s="59" t="s">
        <v>183</v>
      </c>
      <c r="C264" s="28"/>
      <c r="D264" s="28"/>
      <c r="E264" s="28"/>
      <c r="F264" s="28"/>
      <c r="G264" s="28"/>
      <c r="H264" s="36"/>
    </row>
    <row r="265" spans="1:8">
      <c r="A265" s="8"/>
      <c r="B265" s="9" t="s">
        <v>194</v>
      </c>
      <c r="C265" s="9"/>
      <c r="D265" s="9"/>
      <c r="E265" s="9"/>
      <c r="F265" s="9"/>
      <c r="G265" s="9"/>
      <c r="H265" s="10"/>
    </row>
    <row r="266" spans="1:8">
      <c r="A266" s="8"/>
      <c r="B266" s="9" t="s">
        <v>195</v>
      </c>
      <c r="C266" s="9"/>
      <c r="D266" s="9"/>
      <c r="E266" s="9"/>
      <c r="F266" s="9"/>
      <c r="G266" s="9"/>
      <c r="H266" s="10"/>
    </row>
    <row r="267" spans="1:8">
      <c r="A267" s="8"/>
      <c r="B267" s="9"/>
      <c r="C267" s="9"/>
      <c r="D267" s="9"/>
      <c r="E267" s="9"/>
      <c r="F267" s="9"/>
      <c r="G267" s="9"/>
      <c r="H267" s="10"/>
    </row>
    <row r="268" spans="1:8">
      <c r="A268" s="8"/>
      <c r="B268" s="261" t="s">
        <v>185</v>
      </c>
      <c r="C268" s="261"/>
      <c r="D268" s="261"/>
      <c r="E268" s="261"/>
      <c r="F268" s="261"/>
      <c r="G268" s="261"/>
      <c r="H268" s="10"/>
    </row>
    <row r="269" spans="1:8">
      <c r="A269" s="8"/>
      <c r="B269" s="11" t="s">
        <v>152</v>
      </c>
      <c r="C269" s="11"/>
      <c r="D269" s="11"/>
      <c r="E269" s="11" t="s">
        <v>186</v>
      </c>
      <c r="F269" s="9"/>
      <c r="G269" s="9"/>
      <c r="H269" s="10"/>
    </row>
    <row r="270" spans="1:8">
      <c r="A270" s="8"/>
      <c r="B270" s="9" t="s">
        <v>187</v>
      </c>
      <c r="C270" s="9"/>
      <c r="D270" s="9"/>
      <c r="E270" s="9" t="s">
        <v>188</v>
      </c>
      <c r="F270" s="9"/>
      <c r="G270" s="9"/>
      <c r="H270" s="10"/>
    </row>
    <row r="271" spans="1:8">
      <c r="A271" s="8"/>
      <c r="B271" s="9"/>
      <c r="C271" s="9"/>
      <c r="D271" s="9"/>
      <c r="E271" s="9" t="s">
        <v>189</v>
      </c>
      <c r="F271" s="9"/>
      <c r="G271" s="9"/>
      <c r="H271" s="10"/>
    </row>
    <row r="272" spans="1:8">
      <c r="A272" s="8"/>
      <c r="B272" s="9" t="s">
        <v>190</v>
      </c>
      <c r="C272" s="9"/>
      <c r="D272" s="9"/>
      <c r="E272" s="9" t="s">
        <v>298</v>
      </c>
      <c r="F272" s="9"/>
      <c r="G272" s="9"/>
      <c r="H272" s="10"/>
    </row>
    <row r="273" spans="1:8">
      <c r="A273" s="8"/>
      <c r="B273" s="9"/>
      <c r="C273" s="9"/>
      <c r="D273" s="9"/>
      <c r="E273" s="9" t="s">
        <v>301</v>
      </c>
      <c r="F273" s="9"/>
      <c r="G273" s="9"/>
      <c r="H273" s="10"/>
    </row>
    <row r="274" spans="1:8">
      <c r="A274" s="8"/>
      <c r="B274" s="9" t="s">
        <v>192</v>
      </c>
      <c r="C274" s="9"/>
      <c r="D274" s="9"/>
      <c r="E274" s="9" t="s">
        <v>299</v>
      </c>
      <c r="F274" s="9"/>
      <c r="G274" s="9"/>
      <c r="H274" s="10"/>
    </row>
    <row r="275" spans="1:8">
      <c r="A275" s="8"/>
      <c r="B275" s="9"/>
      <c r="C275" s="9"/>
      <c r="D275" s="9"/>
      <c r="E275" s="9" t="s">
        <v>300</v>
      </c>
      <c r="F275" s="9"/>
      <c r="G275" s="9"/>
      <c r="H275" s="10"/>
    </row>
    <row r="276" spans="1:8">
      <c r="A276" s="8"/>
      <c r="B276" s="9"/>
      <c r="C276" s="9"/>
      <c r="D276" s="9"/>
      <c r="E276" s="9"/>
      <c r="F276" s="9"/>
      <c r="G276" s="9"/>
      <c r="H276" s="10"/>
    </row>
    <row r="277" spans="1:8">
      <c r="A277" s="8"/>
      <c r="B277" s="11" t="s">
        <v>196</v>
      </c>
      <c r="C277" s="9"/>
      <c r="D277" s="9"/>
      <c r="E277" s="9"/>
      <c r="F277" s="9"/>
      <c r="G277" s="9"/>
      <c r="H277" s="10"/>
    </row>
    <row r="278" spans="1:8">
      <c r="A278" s="8"/>
      <c r="B278" s="9" t="s">
        <v>197</v>
      </c>
      <c r="C278" s="9"/>
      <c r="D278" s="9"/>
      <c r="E278" s="53" t="s">
        <v>302</v>
      </c>
      <c r="F278" s="9"/>
      <c r="G278" s="9"/>
      <c r="H278" s="10"/>
    </row>
    <row r="279" spans="1:8">
      <c r="A279" s="8"/>
      <c r="B279" s="9" t="s">
        <v>303</v>
      </c>
      <c r="C279" s="9"/>
      <c r="D279" s="9"/>
      <c r="E279" s="53" t="s">
        <v>205</v>
      </c>
      <c r="F279" s="9"/>
      <c r="G279" s="9"/>
      <c r="H279" s="10"/>
    </row>
    <row r="280" spans="1:8">
      <c r="A280" s="8"/>
      <c r="B280" s="9" t="s">
        <v>200</v>
      </c>
      <c r="C280" s="9"/>
      <c r="D280" s="9"/>
      <c r="E280" s="53" t="s">
        <v>207</v>
      </c>
      <c r="F280" s="9"/>
      <c r="G280" s="9"/>
      <c r="H280" s="10"/>
    </row>
    <row r="281" spans="1:8">
      <c r="A281" s="8"/>
      <c r="B281" s="9" t="s">
        <v>201</v>
      </c>
      <c r="C281" s="9"/>
      <c r="D281" s="9"/>
      <c r="E281" s="53" t="s">
        <v>205</v>
      </c>
      <c r="F281" s="9"/>
      <c r="G281" s="9"/>
      <c r="H281" s="10"/>
    </row>
    <row r="282" spans="1:8">
      <c r="A282" s="8"/>
      <c r="B282" s="9" t="s">
        <v>202</v>
      </c>
      <c r="C282" s="9"/>
      <c r="D282" s="9"/>
      <c r="E282" s="53" t="s">
        <v>302</v>
      </c>
      <c r="F282" s="9"/>
      <c r="G282" s="9"/>
      <c r="H282" s="10"/>
    </row>
    <row r="283" spans="1:8">
      <c r="A283" s="8"/>
      <c r="B283" s="9" t="s">
        <v>203</v>
      </c>
      <c r="C283" s="9"/>
      <c r="D283" s="9"/>
      <c r="E283" s="53" t="s">
        <v>205</v>
      </c>
      <c r="F283" s="9"/>
      <c r="G283" s="9"/>
      <c r="H283" s="10"/>
    </row>
    <row r="284" spans="1:8" ht="15.75" thickBot="1">
      <c r="A284" s="61"/>
      <c r="B284" s="31"/>
      <c r="C284" s="31"/>
      <c r="D284" s="31"/>
      <c r="E284" s="31"/>
      <c r="F284" s="31"/>
      <c r="G284" s="31"/>
      <c r="H284" s="37"/>
    </row>
    <row r="285" spans="1:8" ht="18">
      <c r="A285" s="60" t="s">
        <v>236</v>
      </c>
      <c r="B285" s="11" t="s">
        <v>210</v>
      </c>
      <c r="C285" s="9"/>
      <c r="D285" s="9"/>
      <c r="E285" s="9"/>
      <c r="F285" s="9"/>
      <c r="G285" s="9"/>
      <c r="H285" s="10"/>
    </row>
    <row r="286" spans="1:8">
      <c r="A286" s="8"/>
      <c r="B286" s="9" t="s">
        <v>34</v>
      </c>
      <c r="C286" s="9"/>
      <c r="D286" s="9"/>
      <c r="E286" s="9"/>
      <c r="F286" s="9"/>
      <c r="G286" s="9"/>
      <c r="H286" s="10"/>
    </row>
    <row r="287" spans="1:8">
      <c r="A287" s="8"/>
      <c r="B287" s="9" t="s">
        <v>35</v>
      </c>
      <c r="C287" s="9"/>
      <c r="D287" s="9"/>
      <c r="E287" s="9"/>
      <c r="F287" s="9"/>
      <c r="G287" s="9"/>
      <c r="H287" s="10"/>
    </row>
    <row r="288" spans="1:8">
      <c r="A288" s="8"/>
      <c r="B288" s="9" t="s">
        <v>212</v>
      </c>
      <c r="C288" s="9"/>
      <c r="D288" s="9"/>
      <c r="E288" s="9"/>
      <c r="F288" s="9"/>
      <c r="G288" s="9"/>
      <c r="H288" s="10"/>
    </row>
    <row r="289" spans="1:8">
      <c r="A289" s="8"/>
      <c r="B289" s="9"/>
      <c r="C289" s="9"/>
      <c r="D289" s="9"/>
      <c r="E289" s="9"/>
      <c r="F289" s="9"/>
      <c r="G289" s="9"/>
      <c r="H289" s="10"/>
    </row>
    <row r="290" spans="1:8">
      <c r="A290" s="8"/>
      <c r="B290" s="11" t="s">
        <v>305</v>
      </c>
      <c r="C290" s="9"/>
      <c r="D290" s="9"/>
      <c r="E290" s="9"/>
      <c r="F290" s="9"/>
      <c r="G290" s="22">
        <f>SUM(G292:G306)+30</f>
        <v>80</v>
      </c>
      <c r="H290" s="19" t="s">
        <v>126</v>
      </c>
    </row>
    <row r="291" spans="1:8">
      <c r="A291" s="8"/>
      <c r="B291" s="11" t="s">
        <v>214</v>
      </c>
      <c r="C291" s="9"/>
      <c r="D291" s="9"/>
      <c r="E291" s="9"/>
      <c r="F291" s="9"/>
      <c r="G291" s="9"/>
      <c r="H291" s="10"/>
    </row>
    <row r="292" spans="1:8">
      <c r="A292" s="8"/>
      <c r="B292" s="9" t="s">
        <v>259</v>
      </c>
      <c r="C292" s="9"/>
      <c r="D292" s="9"/>
      <c r="E292" s="9"/>
      <c r="F292" s="9"/>
      <c r="G292" s="9">
        <v>10</v>
      </c>
      <c r="H292" s="10"/>
    </row>
    <row r="293" spans="1:8">
      <c r="A293" s="8"/>
      <c r="B293" s="9" t="s">
        <v>51</v>
      </c>
      <c r="C293" s="9"/>
      <c r="D293" s="9"/>
      <c r="E293" s="9"/>
      <c r="F293" s="9"/>
      <c r="G293" s="9">
        <v>0</v>
      </c>
      <c r="H293" s="10"/>
    </row>
    <row r="294" spans="1:8">
      <c r="A294" s="8"/>
      <c r="B294" s="9" t="s">
        <v>266</v>
      </c>
      <c r="C294" s="9"/>
      <c r="D294" s="9"/>
      <c r="E294" s="9"/>
      <c r="F294" s="9"/>
      <c r="G294" s="9">
        <v>0</v>
      </c>
      <c r="H294" s="10"/>
    </row>
    <row r="295" spans="1:8">
      <c r="A295" s="8"/>
      <c r="B295" s="9" t="s">
        <v>260</v>
      </c>
      <c r="C295" s="9"/>
      <c r="D295" s="9"/>
      <c r="E295" s="9"/>
      <c r="F295" s="9"/>
      <c r="G295" s="9">
        <v>10</v>
      </c>
      <c r="H295" s="10"/>
    </row>
    <row r="296" spans="1:8">
      <c r="A296" s="8"/>
      <c r="B296" s="9" t="s">
        <v>267</v>
      </c>
      <c r="C296" s="9"/>
      <c r="D296" s="9"/>
      <c r="E296" s="9"/>
      <c r="F296" s="9"/>
      <c r="G296" s="9">
        <v>0</v>
      </c>
      <c r="H296" s="10"/>
    </row>
    <row r="297" spans="1:8">
      <c r="A297" s="8"/>
      <c r="B297" s="9" t="s">
        <v>31</v>
      </c>
      <c r="C297" s="9"/>
      <c r="D297" s="9"/>
      <c r="E297" s="9"/>
      <c r="F297" s="9"/>
      <c r="G297" s="9">
        <v>10</v>
      </c>
      <c r="H297" s="10"/>
    </row>
    <row r="298" spans="1:8">
      <c r="A298" s="8"/>
      <c r="B298" s="9" t="s">
        <v>268</v>
      </c>
      <c r="C298" s="9"/>
      <c r="D298" s="9"/>
      <c r="E298" s="9"/>
      <c r="F298" s="9"/>
      <c r="G298" s="9">
        <v>0</v>
      </c>
      <c r="H298" s="10"/>
    </row>
    <row r="299" spans="1:8">
      <c r="A299" s="8"/>
      <c r="B299" s="9" t="s">
        <v>270</v>
      </c>
      <c r="C299" s="9"/>
      <c r="D299" s="9"/>
      <c r="E299" s="9"/>
      <c r="F299" s="9"/>
      <c r="G299" s="9">
        <v>0</v>
      </c>
      <c r="H299" s="10"/>
    </row>
    <row r="300" spans="1:8">
      <c r="A300" s="8"/>
      <c r="B300" s="9" t="s">
        <v>306</v>
      </c>
      <c r="C300" s="9"/>
      <c r="D300" s="9"/>
      <c r="E300" s="9"/>
      <c r="F300" s="9"/>
      <c r="G300" s="9">
        <v>10</v>
      </c>
      <c r="H300" s="10"/>
    </row>
    <row r="301" spans="1:8">
      <c r="A301" s="8"/>
      <c r="B301" s="9" t="s">
        <v>272</v>
      </c>
      <c r="C301" s="9"/>
      <c r="D301" s="9"/>
      <c r="E301" s="9"/>
      <c r="F301" s="9"/>
      <c r="G301" s="9">
        <v>0</v>
      </c>
      <c r="H301" s="10"/>
    </row>
    <row r="302" spans="1:8">
      <c r="A302" s="8"/>
      <c r="B302" s="9" t="s">
        <v>273</v>
      </c>
      <c r="C302" s="9"/>
      <c r="D302" s="9"/>
      <c r="E302" s="9"/>
      <c r="F302" s="9"/>
      <c r="G302" s="9">
        <v>0</v>
      </c>
      <c r="H302" s="10"/>
    </row>
    <row r="303" spans="1:8">
      <c r="A303" s="8"/>
      <c r="B303" s="9" t="s">
        <v>274</v>
      </c>
      <c r="C303" s="9"/>
      <c r="D303" s="9"/>
      <c r="E303" s="9"/>
      <c r="F303" s="9"/>
      <c r="G303" s="9">
        <v>10</v>
      </c>
      <c r="H303" s="10"/>
    </row>
    <row r="304" spans="1:8">
      <c r="A304" s="8"/>
      <c r="B304" s="9" t="s">
        <v>307</v>
      </c>
      <c r="C304" s="9"/>
      <c r="D304" s="9"/>
      <c r="E304" s="9"/>
      <c r="F304" s="9"/>
      <c r="G304" s="9">
        <v>0</v>
      </c>
      <c r="H304" s="10"/>
    </row>
    <row r="305" spans="1:8">
      <c r="A305" s="8"/>
      <c r="B305" s="9" t="s">
        <v>276</v>
      </c>
      <c r="C305" s="9"/>
      <c r="D305" s="9"/>
      <c r="E305" s="9"/>
      <c r="F305" s="9"/>
      <c r="G305" s="9">
        <v>0</v>
      </c>
      <c r="H305" s="10"/>
    </row>
    <row r="306" spans="1:8">
      <c r="A306" s="8"/>
      <c r="B306" s="9" t="s">
        <v>216</v>
      </c>
      <c r="C306" s="9"/>
      <c r="D306" s="9"/>
      <c r="E306" s="9"/>
      <c r="F306" s="9"/>
      <c r="G306" s="47" t="s">
        <v>285</v>
      </c>
      <c r="H306" s="10"/>
    </row>
    <row r="307" spans="1:8">
      <c r="A307" s="8"/>
      <c r="B307" s="12" t="s">
        <v>218</v>
      </c>
      <c r="C307" s="9"/>
      <c r="D307" s="9"/>
      <c r="E307" s="9"/>
      <c r="F307" s="9"/>
      <c r="G307" s="9"/>
      <c r="H307" s="10"/>
    </row>
    <row r="308" spans="1:8">
      <c r="A308" s="8"/>
      <c r="B308" s="12" t="s">
        <v>311</v>
      </c>
      <c r="C308" s="9"/>
      <c r="D308" s="9"/>
      <c r="E308" s="9"/>
      <c r="F308" s="9"/>
      <c r="G308" s="9"/>
      <c r="H308" s="10"/>
    </row>
    <row r="309" spans="1:8">
      <c r="A309" s="8"/>
      <c r="B309" s="11" t="s">
        <v>220</v>
      </c>
      <c r="C309" s="9"/>
      <c r="D309" s="9"/>
      <c r="E309" s="9"/>
      <c r="F309" s="9"/>
      <c r="G309" s="22">
        <f>SUM(G310:G318)+30</f>
        <v>80</v>
      </c>
      <c r="H309" s="19" t="s">
        <v>126</v>
      </c>
    </row>
    <row r="310" spans="1:8">
      <c r="A310" s="8"/>
      <c r="B310" s="9" t="s">
        <v>9</v>
      </c>
      <c r="C310" s="9"/>
      <c r="D310" s="9"/>
      <c r="E310" s="9"/>
      <c r="F310" s="9"/>
      <c r="G310" s="9">
        <v>0</v>
      </c>
      <c r="H310" s="10"/>
    </row>
    <row r="311" spans="1:8">
      <c r="A311" s="8"/>
      <c r="B311" s="9" t="s">
        <v>308</v>
      </c>
      <c r="C311" s="9"/>
      <c r="D311" s="9"/>
      <c r="E311" s="9"/>
      <c r="F311" s="9"/>
      <c r="G311" s="9">
        <v>10</v>
      </c>
      <c r="H311" s="10"/>
    </row>
    <row r="312" spans="1:8">
      <c r="A312" s="8"/>
      <c r="B312" s="9" t="s">
        <v>309</v>
      </c>
      <c r="C312" s="9"/>
      <c r="D312" s="9"/>
      <c r="E312" s="9"/>
      <c r="F312" s="9"/>
      <c r="G312" s="9">
        <v>10</v>
      </c>
      <c r="H312" s="10"/>
    </row>
    <row r="313" spans="1:8">
      <c r="A313" s="8"/>
      <c r="B313" s="9" t="s">
        <v>310</v>
      </c>
      <c r="C313" s="9"/>
      <c r="D313" s="9"/>
      <c r="E313" s="9"/>
      <c r="F313" s="9"/>
      <c r="G313" s="9">
        <v>10</v>
      </c>
      <c r="H313" s="10"/>
    </row>
    <row r="314" spans="1:8">
      <c r="A314" s="8"/>
      <c r="B314" s="9" t="s">
        <v>69</v>
      </c>
      <c r="C314" s="9"/>
      <c r="D314" s="9"/>
      <c r="E314" s="9"/>
      <c r="F314" s="9"/>
      <c r="G314" s="9">
        <v>0</v>
      </c>
      <c r="H314" s="10"/>
    </row>
    <row r="315" spans="1:8">
      <c r="A315" s="8"/>
      <c r="B315" s="9" t="s">
        <v>279</v>
      </c>
      <c r="C315" s="9"/>
      <c r="D315" s="9"/>
      <c r="E315" s="9"/>
      <c r="F315" s="9"/>
      <c r="G315" s="9">
        <v>10</v>
      </c>
      <c r="H315" s="10"/>
    </row>
    <row r="316" spans="1:8">
      <c r="A316" s="8"/>
      <c r="B316" s="9" t="s">
        <v>272</v>
      </c>
      <c r="C316" s="9"/>
      <c r="D316" s="9"/>
      <c r="E316" s="9"/>
      <c r="F316" s="9"/>
      <c r="G316" s="9">
        <v>10</v>
      </c>
      <c r="H316" s="10"/>
    </row>
    <row r="317" spans="1:8">
      <c r="A317" s="8"/>
      <c r="B317" s="9" t="s">
        <v>280</v>
      </c>
      <c r="C317" s="9"/>
      <c r="D317" s="9"/>
      <c r="E317" s="9"/>
      <c r="F317" s="9"/>
      <c r="G317" s="9">
        <v>0</v>
      </c>
      <c r="H317" s="10"/>
    </row>
    <row r="318" spans="1:8">
      <c r="A318" s="8"/>
      <c r="B318" s="9" t="s">
        <v>276</v>
      </c>
      <c r="C318" s="9"/>
      <c r="D318" s="9"/>
      <c r="E318" s="9"/>
      <c r="F318" s="9"/>
      <c r="G318" s="9">
        <v>0</v>
      </c>
      <c r="H318" s="10"/>
    </row>
    <row r="319" spans="1:8">
      <c r="A319" s="8"/>
      <c r="B319" s="9" t="s">
        <v>216</v>
      </c>
      <c r="C319" s="9"/>
      <c r="D319" s="9"/>
      <c r="E319" s="9"/>
      <c r="F319" s="9"/>
      <c r="G319" s="47" t="s">
        <v>285</v>
      </c>
      <c r="H319" s="10"/>
    </row>
    <row r="320" spans="1:8">
      <c r="A320" s="8"/>
      <c r="B320" s="12" t="s">
        <v>218</v>
      </c>
      <c r="C320" s="9"/>
      <c r="D320" s="9"/>
      <c r="E320" s="9"/>
      <c r="F320" s="9"/>
      <c r="G320" s="9"/>
      <c r="H320" s="10"/>
    </row>
    <row r="321" spans="1:8">
      <c r="A321" s="8"/>
      <c r="B321" s="12" t="s">
        <v>311</v>
      </c>
      <c r="C321" s="9"/>
      <c r="D321" s="9"/>
      <c r="E321" s="9"/>
      <c r="F321" s="9"/>
      <c r="G321" s="9"/>
      <c r="H321" s="10"/>
    </row>
    <row r="322" spans="1:8">
      <c r="A322" s="8"/>
      <c r="B322" s="11" t="s">
        <v>222</v>
      </c>
      <c r="C322" s="9"/>
      <c r="D322" s="9"/>
      <c r="E322" s="9"/>
      <c r="F322" s="9"/>
      <c r="G322" s="22">
        <f>SUM(G323:G335)+30</f>
        <v>80</v>
      </c>
      <c r="H322" s="19" t="s">
        <v>126</v>
      </c>
    </row>
    <row r="323" spans="1:8">
      <c r="A323" s="8"/>
      <c r="B323" s="9" t="s">
        <v>131</v>
      </c>
      <c r="C323" s="9"/>
      <c r="D323" s="9"/>
      <c r="E323" s="9"/>
      <c r="F323" s="9"/>
      <c r="G323" s="9">
        <v>10</v>
      </c>
      <c r="H323" s="10"/>
    </row>
    <row r="324" spans="1:8">
      <c r="A324" s="8"/>
      <c r="B324" s="9" t="s">
        <v>10</v>
      </c>
      <c r="C324" s="9"/>
      <c r="D324" s="9"/>
      <c r="E324" s="9"/>
      <c r="F324" s="9"/>
      <c r="G324" s="9">
        <v>0</v>
      </c>
      <c r="H324" s="10"/>
    </row>
    <row r="325" spans="1:8">
      <c r="A325" s="8"/>
      <c r="B325" s="9" t="s">
        <v>23</v>
      </c>
      <c r="C325" s="9"/>
      <c r="D325" s="9"/>
      <c r="E325" s="9"/>
      <c r="F325" s="9"/>
      <c r="G325" s="9">
        <v>0</v>
      </c>
      <c r="H325" s="10"/>
    </row>
    <row r="326" spans="1:8">
      <c r="A326" s="8"/>
      <c r="B326" s="9" t="s">
        <v>24</v>
      </c>
      <c r="C326" s="9"/>
      <c r="D326" s="9"/>
      <c r="E326" s="9"/>
      <c r="F326" s="9"/>
      <c r="G326" s="9">
        <v>10</v>
      </c>
      <c r="H326" s="10"/>
    </row>
    <row r="327" spans="1:8">
      <c r="A327" s="8"/>
      <c r="B327" s="9" t="s">
        <v>42</v>
      </c>
      <c r="C327" s="9"/>
      <c r="D327" s="9"/>
      <c r="E327" s="9"/>
      <c r="F327" s="9"/>
      <c r="G327" s="9"/>
      <c r="H327" s="10"/>
    </row>
    <row r="328" spans="1:8">
      <c r="A328" s="8"/>
      <c r="B328" s="9"/>
      <c r="C328" s="9" t="s">
        <v>312</v>
      </c>
      <c r="D328" s="9"/>
      <c r="E328" s="9"/>
      <c r="F328" s="9"/>
      <c r="G328" s="9">
        <v>0</v>
      </c>
      <c r="H328" s="10"/>
    </row>
    <row r="329" spans="1:8">
      <c r="A329" s="8"/>
      <c r="B329" s="9"/>
      <c r="C329" s="9" t="s">
        <v>45</v>
      </c>
      <c r="D329" s="9"/>
      <c r="E329" s="9"/>
      <c r="F329" s="9"/>
      <c r="G329" s="9">
        <v>10</v>
      </c>
      <c r="H329" s="10"/>
    </row>
    <row r="330" spans="1:8">
      <c r="A330" s="8"/>
      <c r="B330" s="9"/>
      <c r="C330" s="12" t="s">
        <v>313</v>
      </c>
      <c r="D330" s="9"/>
      <c r="E330" s="9"/>
      <c r="F330" s="9"/>
      <c r="G330" s="9"/>
      <c r="H330" s="10"/>
    </row>
    <row r="331" spans="1:8">
      <c r="A331" s="8"/>
      <c r="B331" s="9"/>
      <c r="C331" s="12" t="s">
        <v>224</v>
      </c>
      <c r="D331" s="9"/>
      <c r="E331" s="9"/>
      <c r="F331" s="9"/>
      <c r="G331" s="9"/>
      <c r="H331" s="10"/>
    </row>
    <row r="332" spans="1:8">
      <c r="A332" s="8"/>
      <c r="B332" s="9"/>
      <c r="C332" s="9" t="s">
        <v>225</v>
      </c>
      <c r="D332" s="9"/>
      <c r="E332" s="9"/>
      <c r="F332" s="9"/>
      <c r="G332" s="9">
        <v>0</v>
      </c>
      <c r="H332" s="10"/>
    </row>
    <row r="333" spans="1:8">
      <c r="A333" s="8"/>
      <c r="B333" s="9" t="s">
        <v>181</v>
      </c>
      <c r="C333" s="9"/>
      <c r="D333" s="9"/>
      <c r="E333" s="9"/>
      <c r="F333" s="9"/>
      <c r="G333" s="9">
        <v>10</v>
      </c>
      <c r="H333" s="10"/>
    </row>
    <row r="334" spans="1:8">
      <c r="A334" s="8"/>
      <c r="B334" s="9" t="s">
        <v>170</v>
      </c>
      <c r="C334" s="9"/>
      <c r="D334" s="9"/>
      <c r="E334" s="9"/>
      <c r="F334" s="9"/>
      <c r="G334" s="9">
        <v>10</v>
      </c>
      <c r="H334" s="10"/>
    </row>
    <row r="335" spans="1:8">
      <c r="A335" s="8"/>
      <c r="B335" s="9" t="s">
        <v>216</v>
      </c>
      <c r="C335" s="9"/>
      <c r="D335" s="9"/>
      <c r="E335" s="9"/>
      <c r="F335" s="9"/>
      <c r="G335" s="47" t="s">
        <v>285</v>
      </c>
      <c r="H335" s="10"/>
    </row>
    <row r="336" spans="1:8">
      <c r="A336" s="8"/>
      <c r="B336" s="12" t="s">
        <v>218</v>
      </c>
      <c r="C336" s="9"/>
      <c r="D336" s="9"/>
      <c r="E336" s="9"/>
      <c r="F336" s="9"/>
      <c r="G336" s="9"/>
      <c r="H336" s="10"/>
    </row>
    <row r="337" spans="1:8">
      <c r="A337" s="8"/>
      <c r="B337" s="12" t="s">
        <v>311</v>
      </c>
      <c r="C337" s="9"/>
      <c r="D337" s="9"/>
      <c r="E337" s="9"/>
      <c r="F337" s="9"/>
      <c r="G337" s="9"/>
      <c r="H337" s="10"/>
    </row>
    <row r="338" spans="1:8">
      <c r="A338" s="8"/>
      <c r="B338" s="11" t="s">
        <v>227</v>
      </c>
      <c r="C338" s="9"/>
      <c r="D338" s="9"/>
      <c r="E338" s="9"/>
      <c r="F338" s="9"/>
      <c r="G338" s="22">
        <f>SUM(G339:G350)+30</f>
        <v>80</v>
      </c>
      <c r="H338" s="19" t="s">
        <v>126</v>
      </c>
    </row>
    <row r="339" spans="1:8">
      <c r="A339" s="8"/>
      <c r="B339" s="13" t="s">
        <v>263</v>
      </c>
      <c r="C339" s="9"/>
      <c r="D339" s="9"/>
      <c r="E339" s="9"/>
      <c r="F339" s="9"/>
      <c r="G339" s="9">
        <v>10</v>
      </c>
      <c r="H339" s="10"/>
    </row>
    <row r="340" spans="1:8">
      <c r="A340" s="8"/>
      <c r="B340" s="13" t="s">
        <v>287</v>
      </c>
      <c r="C340" s="9"/>
      <c r="D340" s="9"/>
      <c r="E340" s="9"/>
      <c r="F340" s="9"/>
      <c r="G340" s="9">
        <v>10</v>
      </c>
      <c r="H340" s="10"/>
    </row>
    <row r="341" spans="1:8">
      <c r="A341" s="8"/>
      <c r="B341" s="13" t="s">
        <v>26</v>
      </c>
      <c r="C341" s="9"/>
      <c r="D341" s="9"/>
      <c r="E341" s="9"/>
      <c r="F341" s="9"/>
      <c r="G341" s="9">
        <v>10</v>
      </c>
      <c r="H341" s="10"/>
    </row>
    <row r="342" spans="1:8">
      <c r="A342" s="8"/>
      <c r="B342" s="13" t="s">
        <v>268</v>
      </c>
      <c r="C342" s="9"/>
      <c r="D342" s="9"/>
      <c r="E342" s="9"/>
      <c r="F342" s="9"/>
      <c r="G342" s="9">
        <v>0</v>
      </c>
      <c r="H342" s="10"/>
    </row>
    <row r="343" spans="1:8">
      <c r="A343" s="8"/>
      <c r="B343" s="13" t="s">
        <v>27</v>
      </c>
      <c r="C343" s="9"/>
      <c r="D343" s="9"/>
      <c r="E343" s="9"/>
      <c r="F343" s="9"/>
      <c r="G343" s="9">
        <v>0</v>
      </c>
      <c r="H343" s="10"/>
    </row>
    <row r="344" spans="1:8">
      <c r="A344" s="8"/>
      <c r="B344" s="49" t="s">
        <v>116</v>
      </c>
      <c r="C344" s="9"/>
      <c r="D344" s="9"/>
      <c r="E344" s="9"/>
      <c r="F344" s="9"/>
      <c r="G344" s="9">
        <v>10</v>
      </c>
      <c r="H344" s="10"/>
    </row>
    <row r="345" spans="1:8">
      <c r="A345" s="8"/>
      <c r="B345" s="49" t="s">
        <v>289</v>
      </c>
      <c r="C345" s="9"/>
      <c r="D345" s="9"/>
      <c r="E345" s="9"/>
      <c r="F345" s="9"/>
      <c r="G345" s="9">
        <v>10</v>
      </c>
      <c r="H345" s="10"/>
    </row>
    <row r="346" spans="1:8">
      <c r="A346" s="8"/>
      <c r="B346" s="13"/>
      <c r="C346" s="12" t="s">
        <v>313</v>
      </c>
      <c r="D346" s="9"/>
      <c r="E346" s="9"/>
      <c r="F346" s="9"/>
      <c r="G346" s="9"/>
      <c r="H346" s="10"/>
    </row>
    <row r="347" spans="1:8">
      <c r="A347" s="8"/>
      <c r="B347" s="13"/>
      <c r="C347" s="12" t="s">
        <v>224</v>
      </c>
      <c r="D347" s="9"/>
      <c r="E347" s="9"/>
      <c r="F347" s="9"/>
      <c r="G347" s="9"/>
      <c r="H347" s="10"/>
    </row>
    <row r="348" spans="1:8">
      <c r="A348" s="8"/>
      <c r="B348" s="49" t="s">
        <v>290</v>
      </c>
      <c r="C348" s="9"/>
      <c r="D348" s="9"/>
      <c r="E348" s="9"/>
      <c r="F348" s="9"/>
      <c r="G348" s="9">
        <v>0</v>
      </c>
      <c r="H348" s="10"/>
    </row>
    <row r="349" spans="1:8">
      <c r="A349" s="8"/>
      <c r="B349" s="49" t="s">
        <v>120</v>
      </c>
      <c r="C349" s="9"/>
      <c r="D349" s="9"/>
      <c r="E349" s="9"/>
      <c r="F349" s="9"/>
      <c r="G349" s="9">
        <v>0</v>
      </c>
      <c r="H349" s="10"/>
    </row>
    <row r="350" spans="1:8">
      <c r="A350" s="8"/>
      <c r="B350" s="9" t="s">
        <v>216</v>
      </c>
      <c r="C350" s="9"/>
      <c r="D350" s="9"/>
      <c r="E350" s="9"/>
      <c r="F350" s="9"/>
      <c r="G350" s="47" t="s">
        <v>285</v>
      </c>
      <c r="H350" s="10"/>
    </row>
    <row r="351" spans="1:8">
      <c r="A351" s="8"/>
      <c r="B351" s="12" t="s">
        <v>218</v>
      </c>
      <c r="C351" s="9"/>
      <c r="D351" s="9"/>
      <c r="E351" s="9"/>
      <c r="F351" s="9"/>
      <c r="G351" s="9"/>
      <c r="H351" s="10"/>
    </row>
    <row r="352" spans="1:8">
      <c r="A352" s="8"/>
      <c r="B352" s="12" t="s">
        <v>311</v>
      </c>
      <c r="C352" s="9"/>
      <c r="D352" s="9"/>
      <c r="E352" s="9"/>
      <c r="F352" s="9"/>
      <c r="G352" s="9"/>
      <c r="H352" s="10"/>
    </row>
    <row r="353" spans="1:8">
      <c r="A353" s="8"/>
      <c r="B353" s="25" t="s">
        <v>230</v>
      </c>
      <c r="C353" s="9"/>
      <c r="D353" s="9"/>
      <c r="E353" s="9"/>
      <c r="F353" s="9"/>
      <c r="G353" s="22">
        <f>SUM(G354:G360)+30</f>
        <v>80</v>
      </c>
      <c r="H353" s="19" t="s">
        <v>126</v>
      </c>
    </row>
    <row r="354" spans="1:8">
      <c r="A354" s="8"/>
      <c r="B354" s="9" t="s">
        <v>291</v>
      </c>
      <c r="C354" s="9"/>
      <c r="D354" s="9"/>
      <c r="E354" s="9"/>
      <c r="F354" s="9"/>
      <c r="G354" s="9">
        <v>10</v>
      </c>
      <c r="H354" s="10"/>
    </row>
    <row r="355" spans="1:8">
      <c r="A355" s="8"/>
      <c r="B355" s="9" t="s">
        <v>314</v>
      </c>
      <c r="C355" s="9"/>
      <c r="D355" s="9"/>
      <c r="E355" s="9"/>
      <c r="F355" s="9"/>
      <c r="G355" s="9">
        <v>10</v>
      </c>
      <c r="H355" s="10"/>
    </row>
    <row r="356" spans="1:8">
      <c r="A356" s="8"/>
      <c r="B356" s="9" t="s">
        <v>9</v>
      </c>
      <c r="C356" s="9"/>
      <c r="D356" s="9"/>
      <c r="E356" s="9"/>
      <c r="F356" s="9"/>
      <c r="G356" s="9">
        <v>10</v>
      </c>
      <c r="H356" s="10"/>
    </row>
    <row r="357" spans="1:8">
      <c r="A357" s="8"/>
      <c r="B357" s="9" t="s">
        <v>51</v>
      </c>
      <c r="C357" s="9"/>
      <c r="D357" s="9"/>
      <c r="E357" s="9"/>
      <c r="F357" s="9"/>
      <c r="G357" s="9">
        <v>10</v>
      </c>
      <c r="H357" s="10"/>
    </row>
    <row r="358" spans="1:8">
      <c r="A358" s="8"/>
      <c r="B358" s="9" t="s">
        <v>260</v>
      </c>
      <c r="C358" s="9"/>
      <c r="D358" s="9"/>
      <c r="E358" s="9"/>
      <c r="F358" s="9"/>
      <c r="G358" s="9">
        <v>10</v>
      </c>
      <c r="H358" s="10"/>
    </row>
    <row r="359" spans="1:8">
      <c r="A359" s="8"/>
      <c r="B359" s="9" t="s">
        <v>293</v>
      </c>
      <c r="C359" s="9"/>
      <c r="D359" s="9"/>
      <c r="E359" s="9"/>
      <c r="F359" s="9"/>
      <c r="G359" s="9">
        <v>0</v>
      </c>
      <c r="H359" s="10"/>
    </row>
    <row r="360" spans="1:8">
      <c r="A360" s="8"/>
      <c r="B360" s="9" t="s">
        <v>216</v>
      </c>
      <c r="C360" s="9"/>
      <c r="D360" s="9"/>
      <c r="E360" s="9"/>
      <c r="F360" s="9"/>
      <c r="G360" s="47" t="s">
        <v>285</v>
      </c>
      <c r="H360" s="10"/>
    </row>
    <row r="361" spans="1:8">
      <c r="A361" s="8"/>
      <c r="B361" s="12" t="s">
        <v>218</v>
      </c>
      <c r="C361" s="9"/>
      <c r="D361" s="9"/>
      <c r="E361" s="9"/>
      <c r="F361" s="9"/>
      <c r="G361" s="9"/>
      <c r="H361" s="10"/>
    </row>
    <row r="362" spans="1:8" ht="15.75" thickBot="1">
      <c r="A362" s="61"/>
      <c r="B362" s="56" t="s">
        <v>311</v>
      </c>
      <c r="C362" s="31"/>
      <c r="D362" s="31"/>
      <c r="E362" s="31"/>
      <c r="F362" s="31"/>
      <c r="G362" s="31"/>
      <c r="H362" s="37"/>
    </row>
    <row r="363" spans="1:8" ht="15.75" thickBot="1">
      <c r="A363" s="8"/>
      <c r="H363" s="10"/>
    </row>
    <row r="364" spans="1:8" ht="18">
      <c r="A364" s="62" t="s">
        <v>252</v>
      </c>
      <c r="B364" s="59" t="s">
        <v>315</v>
      </c>
      <c r="C364" s="28"/>
      <c r="D364" s="28"/>
      <c r="E364" s="28"/>
      <c r="F364" s="28"/>
      <c r="G364" s="78">
        <v>20</v>
      </c>
      <c r="H364" s="79" t="s">
        <v>126</v>
      </c>
    </row>
    <row r="365" spans="1:8">
      <c r="A365" s="8"/>
      <c r="B365" s="9" t="s">
        <v>316</v>
      </c>
      <c r="C365" s="9"/>
      <c r="D365" s="9"/>
      <c r="E365" s="9"/>
      <c r="F365" s="9"/>
      <c r="G365" s="9"/>
      <c r="H365" s="10"/>
    </row>
    <row r="366" spans="1:8">
      <c r="A366" s="8"/>
      <c r="B366" s="9" t="s">
        <v>317</v>
      </c>
      <c r="C366" s="9"/>
      <c r="D366" s="9"/>
      <c r="E366" s="9"/>
      <c r="F366" s="9"/>
      <c r="G366" s="9"/>
      <c r="H366" s="10"/>
    </row>
    <row r="367" spans="1:8" ht="15.75" thickBot="1">
      <c r="A367" s="61"/>
      <c r="B367" s="31" t="s">
        <v>318</v>
      </c>
      <c r="C367" s="31"/>
      <c r="D367" s="31"/>
      <c r="E367" s="31"/>
      <c r="F367" s="31"/>
      <c r="G367" s="31"/>
      <c r="H367" s="37"/>
    </row>
    <row r="368" spans="1:8" ht="15.75" thickBot="1">
      <c r="A368" s="8"/>
      <c r="H368" s="10"/>
    </row>
    <row r="369" spans="1:14" ht="18">
      <c r="A369" s="62" t="s">
        <v>319</v>
      </c>
      <c r="B369" s="59" t="s">
        <v>59</v>
      </c>
      <c r="C369" s="28"/>
      <c r="D369" s="28"/>
      <c r="E369" s="28"/>
      <c r="F369" s="28"/>
      <c r="G369" s="78">
        <v>22</v>
      </c>
      <c r="H369" s="79" t="s">
        <v>126</v>
      </c>
    </row>
    <row r="370" spans="1:14">
      <c r="A370" s="8"/>
      <c r="B370" s="9" t="s">
        <v>321</v>
      </c>
      <c r="C370" s="9"/>
      <c r="D370" s="9"/>
      <c r="E370" s="9"/>
      <c r="F370" s="9"/>
      <c r="G370" s="9"/>
      <c r="H370" s="10"/>
    </row>
    <row r="371" spans="1:14">
      <c r="A371" s="8"/>
      <c r="B371" s="9" t="s">
        <v>7</v>
      </c>
      <c r="C371" s="9"/>
      <c r="D371" s="9"/>
      <c r="E371" s="9"/>
      <c r="F371" s="9"/>
      <c r="G371" s="9"/>
      <c r="H371" s="10"/>
    </row>
    <row r="372" spans="1:14">
      <c r="A372" s="8"/>
      <c r="B372" s="9" t="s">
        <v>322</v>
      </c>
      <c r="C372" s="9"/>
      <c r="D372" s="9"/>
      <c r="E372" s="9"/>
      <c r="F372" s="9"/>
      <c r="G372" s="9"/>
      <c r="H372" s="10"/>
    </row>
    <row r="373" spans="1:14">
      <c r="A373" s="8"/>
      <c r="B373" s="9" t="s">
        <v>320</v>
      </c>
      <c r="C373" s="9"/>
      <c r="D373" s="9"/>
      <c r="E373" s="9"/>
      <c r="F373" s="9"/>
      <c r="G373" s="9"/>
      <c r="H373" s="10"/>
    </row>
    <row r="374" spans="1:14">
      <c r="A374" s="8"/>
      <c r="B374" s="9" t="s">
        <v>295</v>
      </c>
      <c r="C374" s="9"/>
      <c r="D374" s="9"/>
      <c r="E374" s="9"/>
      <c r="F374" s="9"/>
      <c r="G374" s="9"/>
      <c r="H374" s="10"/>
    </row>
    <row r="375" spans="1:14" ht="15.75" thickBot="1">
      <c r="A375" s="14"/>
      <c r="B375" s="15"/>
      <c r="C375" s="15"/>
      <c r="D375" s="15"/>
      <c r="E375" s="15"/>
      <c r="F375" s="15"/>
      <c r="G375" s="15"/>
      <c r="H375" s="16"/>
    </row>
    <row r="376" spans="1:14" ht="16.5" thickTop="1" thickBot="1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1:14" ht="19.5" thickTop="1">
      <c r="A377" s="73">
        <v>7</v>
      </c>
      <c r="B377" s="274" t="s">
        <v>323</v>
      </c>
      <c r="C377" s="275"/>
      <c r="D377" s="275"/>
      <c r="E377" s="275"/>
      <c r="F377" s="275"/>
      <c r="G377" s="275"/>
      <c r="H377" s="275"/>
      <c r="I377" s="9"/>
      <c r="J377" s="9"/>
      <c r="K377" s="9"/>
      <c r="L377" s="9"/>
      <c r="M377" s="9"/>
      <c r="N377" s="7"/>
    </row>
    <row r="378" spans="1:14" ht="18">
      <c r="A378" s="60" t="s">
        <v>250</v>
      </c>
      <c r="B378" s="11" t="s">
        <v>324</v>
      </c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20"/>
      <c r="N378" s="21"/>
    </row>
    <row r="379" spans="1:14">
      <c r="A379" s="8"/>
      <c r="B379" s="9" t="s">
        <v>382</v>
      </c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10"/>
    </row>
    <row r="380" spans="1:14">
      <c r="A380" s="8"/>
      <c r="B380" s="9" t="s">
        <v>7</v>
      </c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10"/>
    </row>
    <row r="381" spans="1:14">
      <c r="A381" s="8"/>
      <c r="B381" s="9" t="s">
        <v>366</v>
      </c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10"/>
    </row>
    <row r="382" spans="1:14">
      <c r="A382" s="8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10"/>
    </row>
    <row r="383" spans="1:14">
      <c r="A383" s="8"/>
      <c r="B383" s="261" t="s">
        <v>325</v>
      </c>
      <c r="C383" s="261"/>
      <c r="D383" s="261"/>
      <c r="E383" s="261"/>
      <c r="F383" s="261"/>
      <c r="G383" s="9"/>
      <c r="H383" s="9"/>
      <c r="I383" s="9"/>
      <c r="J383" s="9"/>
      <c r="K383" s="9"/>
      <c r="L383" s="9"/>
      <c r="M383" s="9"/>
      <c r="N383" s="10"/>
    </row>
    <row r="384" spans="1:14">
      <c r="A384" s="8"/>
      <c r="B384" s="68" t="s">
        <v>326</v>
      </c>
      <c r="C384" s="11"/>
      <c r="D384" s="69" t="s">
        <v>327</v>
      </c>
      <c r="E384" s="69"/>
      <c r="F384" s="69"/>
      <c r="G384" s="9"/>
      <c r="H384" s="9"/>
      <c r="I384" s="9"/>
      <c r="J384" s="9"/>
      <c r="K384" s="9"/>
      <c r="L384" s="9"/>
      <c r="M384" s="9"/>
      <c r="N384" s="10"/>
    </row>
    <row r="385" spans="1:14">
      <c r="A385" s="8"/>
      <c r="B385" s="11"/>
      <c r="C385" s="261" t="s">
        <v>328</v>
      </c>
      <c r="D385" s="261"/>
      <c r="E385" s="261" t="s">
        <v>329</v>
      </c>
      <c r="F385" s="261"/>
      <c r="G385" s="9"/>
      <c r="H385" s="9"/>
      <c r="I385" s="9"/>
      <c r="J385" s="9"/>
      <c r="K385" s="9"/>
      <c r="L385" s="9"/>
      <c r="M385" s="9"/>
      <c r="N385" s="10"/>
    </row>
    <row r="386" spans="1:14">
      <c r="A386" s="8"/>
      <c r="B386" s="67">
        <v>1</v>
      </c>
      <c r="C386" s="272">
        <v>10</v>
      </c>
      <c r="D386" s="272"/>
      <c r="E386" s="272">
        <v>1</v>
      </c>
      <c r="F386" s="272"/>
      <c r="G386" s="9"/>
      <c r="H386" s="9"/>
      <c r="I386" s="9"/>
      <c r="J386" s="9"/>
      <c r="K386" s="9"/>
      <c r="L386" s="9"/>
      <c r="M386" s="9"/>
      <c r="N386" s="10"/>
    </row>
    <row r="387" spans="1:14">
      <c r="A387" s="8"/>
      <c r="B387" s="67">
        <v>2</v>
      </c>
      <c r="C387" s="272">
        <v>9</v>
      </c>
      <c r="D387" s="272"/>
      <c r="E387" s="272">
        <v>2</v>
      </c>
      <c r="F387" s="272"/>
      <c r="G387" s="9"/>
      <c r="H387" s="9"/>
      <c r="I387" s="9"/>
      <c r="J387" s="9"/>
      <c r="K387" s="9"/>
      <c r="L387" s="9"/>
      <c r="M387" s="9"/>
      <c r="N387" s="10"/>
    </row>
    <row r="388" spans="1:14">
      <c r="A388" s="8"/>
      <c r="B388" s="67">
        <v>3</v>
      </c>
      <c r="C388" s="272">
        <v>8</v>
      </c>
      <c r="D388" s="272"/>
      <c r="E388" s="272">
        <v>2</v>
      </c>
      <c r="F388" s="272"/>
      <c r="G388" s="9"/>
      <c r="H388" s="9"/>
      <c r="I388" s="9"/>
      <c r="J388" s="9"/>
      <c r="K388" s="9"/>
      <c r="L388" s="9"/>
      <c r="M388" s="9"/>
      <c r="N388" s="10"/>
    </row>
    <row r="389" spans="1:14">
      <c r="A389" s="8"/>
      <c r="B389" s="67">
        <v>4</v>
      </c>
      <c r="C389" s="272">
        <v>7</v>
      </c>
      <c r="D389" s="272"/>
      <c r="E389" s="272">
        <v>3</v>
      </c>
      <c r="F389" s="272"/>
      <c r="G389" s="9"/>
      <c r="H389" s="9"/>
      <c r="I389" s="9"/>
      <c r="J389" s="9"/>
      <c r="K389" s="9"/>
      <c r="L389" s="9"/>
      <c r="M389" s="9"/>
      <c r="N389" s="10"/>
    </row>
    <row r="390" spans="1:14">
      <c r="A390" s="8"/>
      <c r="B390" s="67">
        <v>5</v>
      </c>
      <c r="C390" s="272">
        <v>6</v>
      </c>
      <c r="D390" s="272"/>
      <c r="E390" s="272">
        <v>3</v>
      </c>
      <c r="F390" s="272"/>
      <c r="G390" s="9"/>
      <c r="H390" s="9"/>
      <c r="I390" s="9"/>
      <c r="J390" s="9"/>
      <c r="K390" s="9"/>
      <c r="L390" s="9"/>
      <c r="M390" s="9"/>
      <c r="N390" s="10"/>
    </row>
    <row r="391" spans="1:14">
      <c r="A391" s="8"/>
      <c r="B391" s="67">
        <v>6</v>
      </c>
      <c r="C391" s="272">
        <v>5</v>
      </c>
      <c r="D391" s="272"/>
      <c r="E391" s="272">
        <v>3</v>
      </c>
      <c r="F391" s="272"/>
      <c r="G391" s="9"/>
      <c r="H391" s="9"/>
      <c r="I391" s="9"/>
      <c r="J391" s="9"/>
      <c r="K391" s="9"/>
      <c r="L391" s="9"/>
      <c r="M391" s="9"/>
      <c r="N391" s="10"/>
    </row>
    <row r="392" spans="1:14">
      <c r="A392" s="8"/>
      <c r="B392" s="67">
        <v>7</v>
      </c>
      <c r="C392" s="272">
        <v>4</v>
      </c>
      <c r="D392" s="272"/>
      <c r="E392" s="272">
        <v>4</v>
      </c>
      <c r="F392" s="272"/>
      <c r="G392" s="9"/>
      <c r="H392" s="9"/>
      <c r="I392" s="9"/>
      <c r="J392" s="9"/>
      <c r="K392" s="9"/>
      <c r="L392" s="9"/>
      <c r="M392" s="9"/>
      <c r="N392" s="10"/>
    </row>
    <row r="393" spans="1:14">
      <c r="A393" s="8"/>
      <c r="B393" s="67">
        <v>8</v>
      </c>
      <c r="C393" s="272">
        <v>3</v>
      </c>
      <c r="D393" s="272"/>
      <c r="E393" s="272">
        <v>4</v>
      </c>
      <c r="F393" s="272"/>
      <c r="G393" s="9"/>
      <c r="H393" s="9"/>
      <c r="I393" s="9"/>
      <c r="J393" s="9"/>
      <c r="K393" s="9"/>
      <c r="L393" s="9"/>
      <c r="M393" s="9"/>
      <c r="N393" s="10"/>
    </row>
    <row r="394" spans="1:14">
      <c r="A394" s="8"/>
      <c r="B394" s="67">
        <v>9</v>
      </c>
      <c r="C394" s="272">
        <v>2</v>
      </c>
      <c r="D394" s="272"/>
      <c r="E394" s="272">
        <v>1</v>
      </c>
      <c r="F394" s="272"/>
      <c r="G394" s="9"/>
      <c r="H394" s="9"/>
      <c r="I394" s="9"/>
      <c r="J394" s="9"/>
      <c r="K394" s="9"/>
      <c r="L394" s="9"/>
      <c r="M394" s="9"/>
      <c r="N394" s="10"/>
    </row>
    <row r="395" spans="1:14">
      <c r="A395" s="8"/>
      <c r="B395" s="67">
        <v>10</v>
      </c>
      <c r="C395" s="272">
        <v>1</v>
      </c>
      <c r="D395" s="272"/>
      <c r="E395" s="272">
        <v>1</v>
      </c>
      <c r="F395" s="272"/>
      <c r="G395" s="9"/>
      <c r="H395" s="9"/>
      <c r="I395" s="9"/>
      <c r="J395" s="9"/>
      <c r="K395" s="9"/>
      <c r="L395" s="9"/>
      <c r="M395" s="9"/>
      <c r="N395" s="10"/>
    </row>
    <row r="396" spans="1:14">
      <c r="A396" s="8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10"/>
    </row>
    <row r="397" spans="1:14">
      <c r="A397" s="8"/>
      <c r="B397" s="11" t="s">
        <v>330</v>
      </c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10"/>
    </row>
    <row r="398" spans="1:14">
      <c r="A398" s="8"/>
      <c r="B398" s="9" t="s">
        <v>169</v>
      </c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10"/>
    </row>
    <row r="399" spans="1:14">
      <c r="A399" s="8"/>
      <c r="B399" s="9" t="s">
        <v>20</v>
      </c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10"/>
    </row>
    <row r="400" spans="1:14">
      <c r="A400" s="8"/>
      <c r="B400" s="9" t="s">
        <v>9</v>
      </c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10"/>
    </row>
    <row r="401" spans="1:14">
      <c r="A401" s="8"/>
      <c r="B401" s="9" t="s">
        <v>51</v>
      </c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10"/>
    </row>
    <row r="402" spans="1:14">
      <c r="A402" s="8"/>
      <c r="B402" s="9" t="s">
        <v>263</v>
      </c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10"/>
    </row>
    <row r="403" spans="1:14">
      <c r="A403" s="8"/>
      <c r="B403" s="9" t="s">
        <v>114</v>
      </c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10"/>
    </row>
    <row r="404" spans="1:14">
      <c r="A404" s="8"/>
      <c r="B404" s="9" t="s">
        <v>22</v>
      </c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10"/>
    </row>
    <row r="405" spans="1:14">
      <c r="A405" s="8"/>
      <c r="B405" s="9" t="s">
        <v>10</v>
      </c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10"/>
    </row>
    <row r="406" spans="1:14">
      <c r="A406" s="8"/>
      <c r="B406" s="9" t="s">
        <v>287</v>
      </c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10"/>
    </row>
    <row r="407" spans="1:14">
      <c r="A407" s="8"/>
      <c r="B407" s="9" t="s">
        <v>26</v>
      </c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10"/>
    </row>
    <row r="408" spans="1:14">
      <c r="A408" s="8"/>
      <c r="B408" s="9" t="s">
        <v>27</v>
      </c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10"/>
    </row>
    <row r="409" spans="1:14">
      <c r="A409" s="8"/>
      <c r="B409" s="9" t="s">
        <v>265</v>
      </c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10"/>
    </row>
    <row r="410" spans="1:14">
      <c r="A410" s="8"/>
      <c r="B410" s="9" t="s">
        <v>28</v>
      </c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10"/>
    </row>
    <row r="411" spans="1:14">
      <c r="A411" s="8"/>
      <c r="B411" s="9" t="s">
        <v>29</v>
      </c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10"/>
    </row>
    <row r="412" spans="1:14">
      <c r="A412" s="8"/>
      <c r="B412" s="9" t="s">
        <v>181</v>
      </c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10"/>
    </row>
    <row r="413" spans="1:14">
      <c r="A413" s="8"/>
      <c r="B413" s="9" t="s">
        <v>16</v>
      </c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10"/>
    </row>
    <row r="414" spans="1:14">
      <c r="A414" s="8"/>
      <c r="B414" s="9" t="s">
        <v>170</v>
      </c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10"/>
    </row>
    <row r="415" spans="1:14">
      <c r="A415" s="8"/>
      <c r="B415" s="9" t="s">
        <v>30</v>
      </c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10"/>
    </row>
    <row r="416" spans="1:14">
      <c r="A416" s="8"/>
      <c r="B416" s="9" t="s">
        <v>331</v>
      </c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10"/>
    </row>
    <row r="417" spans="1:14">
      <c r="A417" s="8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10"/>
    </row>
    <row r="418" spans="1:14">
      <c r="A418" s="8"/>
      <c r="B418" s="11" t="s">
        <v>332</v>
      </c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10"/>
    </row>
    <row r="419" spans="1:14">
      <c r="A419" s="8"/>
      <c r="B419" s="9" t="s">
        <v>333</v>
      </c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10"/>
    </row>
    <row r="420" spans="1:14">
      <c r="A420" s="8"/>
      <c r="B420" s="9" t="s">
        <v>259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10"/>
    </row>
    <row r="421" spans="1:14">
      <c r="A421" s="8"/>
      <c r="B421" s="9" t="s">
        <v>266</v>
      </c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10"/>
    </row>
    <row r="422" spans="1:14">
      <c r="A422" s="8"/>
      <c r="B422" s="9" t="s">
        <v>260</v>
      </c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10"/>
    </row>
    <row r="423" spans="1:14">
      <c r="A423" s="8"/>
      <c r="B423" s="9" t="s">
        <v>267</v>
      </c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10"/>
    </row>
    <row r="424" spans="1:14">
      <c r="A424" s="8"/>
      <c r="B424" s="9" t="s">
        <v>31</v>
      </c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10"/>
    </row>
    <row r="425" spans="1:14">
      <c r="A425" s="8"/>
      <c r="B425" s="9" t="s">
        <v>268</v>
      </c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10"/>
    </row>
    <row r="426" spans="1:14">
      <c r="A426" s="8"/>
      <c r="B426" s="9" t="s">
        <v>269</v>
      </c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10"/>
    </row>
    <row r="427" spans="1:14">
      <c r="A427" s="8"/>
      <c r="B427" s="9" t="s">
        <v>334</v>
      </c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10"/>
    </row>
    <row r="428" spans="1:14">
      <c r="A428" s="8"/>
      <c r="B428" s="9" t="s">
        <v>306</v>
      </c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10"/>
    </row>
    <row r="429" spans="1:14">
      <c r="A429" s="8"/>
      <c r="B429" s="9" t="s">
        <v>272</v>
      </c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10"/>
    </row>
    <row r="430" spans="1:14">
      <c r="A430" s="8"/>
      <c r="B430" s="9" t="s">
        <v>273</v>
      </c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10"/>
    </row>
    <row r="431" spans="1:14">
      <c r="A431" s="8"/>
      <c r="B431" s="9" t="s">
        <v>335</v>
      </c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10"/>
    </row>
    <row r="432" spans="1:14">
      <c r="A432" s="8"/>
      <c r="B432" s="9" t="s">
        <v>275</v>
      </c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10"/>
    </row>
    <row r="433" spans="1:14">
      <c r="A433" s="8"/>
      <c r="B433" s="9" t="s">
        <v>276</v>
      </c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10"/>
    </row>
    <row r="434" spans="1:14">
      <c r="A434" s="8"/>
      <c r="B434" s="11" t="s">
        <v>336</v>
      </c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10"/>
    </row>
    <row r="435" spans="1:14">
      <c r="A435" s="8"/>
      <c r="B435" s="9" t="s">
        <v>277</v>
      </c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10"/>
    </row>
    <row r="436" spans="1:14">
      <c r="A436" s="8"/>
      <c r="B436" s="9" t="s">
        <v>309</v>
      </c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10"/>
    </row>
    <row r="437" spans="1:14">
      <c r="A437" s="8"/>
      <c r="B437" s="9" t="s">
        <v>337</v>
      </c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10"/>
    </row>
    <row r="438" spans="1:14">
      <c r="A438" s="8"/>
      <c r="B438" s="9" t="s">
        <v>69</v>
      </c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10"/>
    </row>
    <row r="439" spans="1:14">
      <c r="A439" s="8"/>
      <c r="B439" s="9" t="s">
        <v>279</v>
      </c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10"/>
    </row>
    <row r="440" spans="1:14">
      <c r="A440" s="8"/>
      <c r="B440" s="9" t="s">
        <v>272</v>
      </c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10"/>
    </row>
    <row r="441" spans="1:14">
      <c r="A441" s="8"/>
      <c r="B441" s="9" t="s">
        <v>280</v>
      </c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10"/>
    </row>
    <row r="442" spans="1:14">
      <c r="A442" s="8"/>
      <c r="B442" s="11" t="s">
        <v>338</v>
      </c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10"/>
    </row>
    <row r="443" spans="1:14">
      <c r="A443" s="8"/>
      <c r="B443" s="9" t="s">
        <v>131</v>
      </c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10"/>
    </row>
    <row r="444" spans="1:14">
      <c r="A444" s="8"/>
      <c r="B444" s="9" t="s">
        <v>54</v>
      </c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10"/>
    </row>
    <row r="445" spans="1:14">
      <c r="A445" s="8"/>
      <c r="B445" s="9" t="s">
        <v>23</v>
      </c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10"/>
    </row>
    <row r="446" spans="1:14">
      <c r="A446" s="8"/>
      <c r="B446" s="9" t="s">
        <v>24</v>
      </c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10"/>
    </row>
    <row r="447" spans="1:14">
      <c r="A447" s="8"/>
      <c r="B447" s="9" t="s">
        <v>122</v>
      </c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10"/>
    </row>
    <row r="448" spans="1:14">
      <c r="A448" s="8"/>
      <c r="B448" s="9"/>
      <c r="C448" s="9" t="s">
        <v>139</v>
      </c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10"/>
    </row>
    <row r="449" spans="1:14">
      <c r="A449" s="8"/>
      <c r="B449" s="9"/>
      <c r="C449" s="9" t="s">
        <v>45</v>
      </c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10"/>
    </row>
    <row r="450" spans="1:14">
      <c r="A450" s="8"/>
      <c r="B450" s="9"/>
      <c r="C450" s="12" t="s">
        <v>283</v>
      </c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10"/>
    </row>
    <row r="451" spans="1:14">
      <c r="A451" s="8"/>
      <c r="B451" s="9"/>
      <c r="C451" s="12" t="s">
        <v>284</v>
      </c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10"/>
    </row>
    <row r="452" spans="1:14">
      <c r="A452" s="8"/>
      <c r="B452" s="9"/>
      <c r="C452" s="9" t="s">
        <v>225</v>
      </c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10"/>
    </row>
    <row r="453" spans="1:14">
      <c r="A453" s="8"/>
      <c r="B453" s="11" t="s">
        <v>339</v>
      </c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10"/>
    </row>
    <row r="454" spans="1:14">
      <c r="A454" s="8"/>
      <c r="B454" s="9" t="s">
        <v>121</v>
      </c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10"/>
    </row>
    <row r="455" spans="1:14">
      <c r="A455" s="8"/>
      <c r="B455" s="9"/>
      <c r="C455" s="9" t="s">
        <v>228</v>
      </c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10"/>
    </row>
    <row r="456" spans="1:14">
      <c r="A456" s="8"/>
      <c r="B456" s="9"/>
      <c r="C456" s="9" t="s">
        <v>229</v>
      </c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10"/>
    </row>
    <row r="457" spans="1:14">
      <c r="A457" s="8"/>
      <c r="B457" s="9" t="s">
        <v>116</v>
      </c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10"/>
    </row>
    <row r="458" spans="1:14">
      <c r="A458" s="8"/>
      <c r="B458" s="9" t="s">
        <v>120</v>
      </c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10"/>
    </row>
    <row r="459" spans="1:14">
      <c r="A459" s="8"/>
      <c r="B459" s="11" t="s">
        <v>340</v>
      </c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10"/>
    </row>
    <row r="460" spans="1:14">
      <c r="A460" s="8"/>
      <c r="B460" s="9" t="s">
        <v>291</v>
      </c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10"/>
    </row>
    <row r="461" spans="1:14" ht="15.75" thickBot="1">
      <c r="A461" s="61"/>
      <c r="B461" s="31" t="s">
        <v>314</v>
      </c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7"/>
    </row>
    <row r="462" spans="1:14" ht="15.75" thickBot="1">
      <c r="A462" s="8"/>
      <c r="N462" s="10"/>
    </row>
    <row r="463" spans="1:14" ht="18">
      <c r="A463" s="62" t="s">
        <v>251</v>
      </c>
      <c r="B463" s="59" t="s">
        <v>341</v>
      </c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36"/>
    </row>
    <row r="464" spans="1:14" ht="18">
      <c r="A464" s="60"/>
      <c r="B464" s="9" t="s">
        <v>344</v>
      </c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10"/>
    </row>
    <row r="465" spans="1:14" ht="18">
      <c r="A465" s="60"/>
      <c r="B465" s="9" t="s">
        <v>195</v>
      </c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10"/>
    </row>
    <row r="466" spans="1:14" ht="18">
      <c r="A466" s="60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10"/>
    </row>
    <row r="467" spans="1:14" ht="18">
      <c r="A467" s="60"/>
      <c r="B467" s="261" t="s">
        <v>355</v>
      </c>
      <c r="C467" s="261"/>
      <c r="D467" s="261"/>
      <c r="E467" s="261"/>
      <c r="F467" s="9"/>
      <c r="G467" s="9"/>
      <c r="H467" s="9"/>
      <c r="I467" s="9"/>
      <c r="J467" s="9"/>
      <c r="K467" s="9"/>
      <c r="L467" s="9"/>
      <c r="M467" s="9"/>
      <c r="N467" s="10"/>
    </row>
    <row r="468" spans="1:14">
      <c r="A468" s="8"/>
      <c r="B468" s="11" t="s">
        <v>152</v>
      </c>
      <c r="C468" s="11"/>
      <c r="D468" s="11" t="s">
        <v>342</v>
      </c>
      <c r="E468" s="9"/>
      <c r="F468" s="9"/>
      <c r="G468" s="9"/>
      <c r="H468" s="9"/>
      <c r="I468" s="9"/>
      <c r="J468" s="9"/>
      <c r="K468" s="9"/>
      <c r="L468" s="9"/>
      <c r="M468" s="9"/>
      <c r="N468" s="10"/>
    </row>
    <row r="469" spans="1:14">
      <c r="A469" s="8"/>
      <c r="B469" s="9" t="s">
        <v>343</v>
      </c>
      <c r="C469" s="9"/>
      <c r="D469" s="9" t="s">
        <v>347</v>
      </c>
      <c r="E469" s="9"/>
      <c r="F469" s="9"/>
      <c r="G469" s="9"/>
      <c r="H469" s="9"/>
      <c r="I469" s="9"/>
      <c r="J469" s="9"/>
      <c r="K469" s="9"/>
      <c r="L469" s="9"/>
      <c r="M469" s="9"/>
      <c r="N469" s="10"/>
    </row>
    <row r="470" spans="1:14">
      <c r="A470" s="8"/>
      <c r="B470" s="9"/>
      <c r="C470" s="9"/>
      <c r="D470" s="9" t="s">
        <v>348</v>
      </c>
      <c r="E470" s="9"/>
      <c r="F470" s="9"/>
      <c r="G470" s="9"/>
      <c r="H470" s="9"/>
      <c r="I470" s="9"/>
      <c r="J470" s="9"/>
      <c r="K470" s="9"/>
      <c r="L470" s="9"/>
      <c r="M470" s="9"/>
      <c r="N470" s="10"/>
    </row>
    <row r="471" spans="1:14">
      <c r="A471" s="8"/>
      <c r="B471" s="9" t="s">
        <v>345</v>
      </c>
      <c r="C471" s="9"/>
      <c r="D471" s="9" t="s">
        <v>349</v>
      </c>
      <c r="E471" s="9"/>
      <c r="F471" s="9"/>
      <c r="G471" s="9"/>
      <c r="H471" s="9"/>
      <c r="I471" s="9"/>
      <c r="J471" s="9"/>
      <c r="K471" s="9"/>
      <c r="L471" s="9"/>
      <c r="M471" s="9"/>
      <c r="N471" s="10"/>
    </row>
    <row r="472" spans="1:14">
      <c r="A472" s="8"/>
      <c r="B472" s="9" t="s">
        <v>346</v>
      </c>
      <c r="C472" s="9"/>
      <c r="D472" s="9" t="s">
        <v>350</v>
      </c>
      <c r="E472" s="9"/>
      <c r="F472" s="9"/>
      <c r="G472" s="9"/>
      <c r="H472" s="9"/>
      <c r="I472" s="9"/>
      <c r="J472" s="9"/>
      <c r="K472" s="9"/>
      <c r="L472" s="9"/>
      <c r="M472" s="9"/>
      <c r="N472" s="10"/>
    </row>
    <row r="473" spans="1:14">
      <c r="A473" s="8"/>
      <c r="B473" s="9"/>
      <c r="C473" s="9"/>
      <c r="D473" s="9" t="s">
        <v>351</v>
      </c>
      <c r="E473" s="9"/>
      <c r="F473" s="9"/>
      <c r="G473" s="9"/>
      <c r="H473" s="9"/>
      <c r="I473" s="9"/>
      <c r="J473" s="9"/>
      <c r="K473" s="9"/>
      <c r="L473" s="9"/>
      <c r="M473" s="9"/>
      <c r="N473" s="10"/>
    </row>
    <row r="474" spans="1:14">
      <c r="A474" s="8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10"/>
    </row>
    <row r="475" spans="1:14">
      <c r="A475" s="8"/>
      <c r="B475" s="261" t="s">
        <v>352</v>
      </c>
      <c r="C475" s="261"/>
      <c r="D475" s="261"/>
      <c r="E475" s="261"/>
      <c r="F475" s="9"/>
      <c r="G475" s="9"/>
      <c r="H475" s="9"/>
      <c r="I475" s="9"/>
      <c r="J475" s="9"/>
      <c r="K475" s="9"/>
      <c r="L475" s="9"/>
      <c r="M475" s="9"/>
      <c r="N475" s="10"/>
    </row>
    <row r="476" spans="1:14">
      <c r="A476" s="8"/>
      <c r="B476" s="11" t="s">
        <v>353</v>
      </c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10"/>
    </row>
    <row r="477" spans="1:14">
      <c r="A477" s="8"/>
      <c r="B477" s="9" t="s">
        <v>197</v>
      </c>
      <c r="C477" s="9"/>
      <c r="D477" s="53" t="s">
        <v>205</v>
      </c>
      <c r="E477" s="9"/>
      <c r="F477" s="9"/>
      <c r="G477" s="9"/>
      <c r="H477" s="9"/>
      <c r="I477" s="9"/>
      <c r="J477" s="9"/>
      <c r="K477" s="9"/>
      <c r="L477" s="9"/>
      <c r="M477" s="9"/>
      <c r="N477" s="10"/>
    </row>
    <row r="478" spans="1:14">
      <c r="A478" s="8"/>
      <c r="B478" s="9" t="s">
        <v>303</v>
      </c>
      <c r="C478" s="9"/>
      <c r="D478" s="53" t="s">
        <v>206</v>
      </c>
      <c r="E478" s="9"/>
      <c r="F478" s="9"/>
      <c r="G478" s="9"/>
      <c r="H478" s="9"/>
      <c r="I478" s="9"/>
      <c r="J478" s="9"/>
      <c r="K478" s="9"/>
      <c r="L478" s="9"/>
      <c r="M478" s="9"/>
      <c r="N478" s="10"/>
    </row>
    <row r="479" spans="1:14">
      <c r="A479" s="8"/>
      <c r="B479" s="9" t="s">
        <v>200</v>
      </c>
      <c r="C479" s="9"/>
      <c r="D479" s="53" t="s">
        <v>207</v>
      </c>
      <c r="E479" s="9"/>
      <c r="F479" s="9"/>
      <c r="G479" s="9"/>
      <c r="H479" s="9"/>
      <c r="I479" s="9"/>
      <c r="J479" s="9"/>
      <c r="K479" s="9"/>
      <c r="L479" s="9"/>
      <c r="M479" s="9"/>
      <c r="N479" s="10"/>
    </row>
    <row r="480" spans="1:14">
      <c r="A480" s="8"/>
      <c r="B480" s="9" t="s">
        <v>201</v>
      </c>
      <c r="C480" s="9"/>
      <c r="D480" s="53" t="s">
        <v>206</v>
      </c>
      <c r="E480" s="9"/>
      <c r="F480" s="9"/>
      <c r="G480" s="9"/>
      <c r="H480" s="9"/>
      <c r="I480" s="9"/>
      <c r="J480" s="9"/>
      <c r="K480" s="9"/>
      <c r="L480" s="9"/>
      <c r="M480" s="9"/>
      <c r="N480" s="10"/>
    </row>
    <row r="481" spans="1:14">
      <c r="A481" s="8"/>
      <c r="B481" s="9" t="s">
        <v>202</v>
      </c>
      <c r="C481" s="9"/>
      <c r="D481" s="53" t="s">
        <v>205</v>
      </c>
      <c r="E481" s="9"/>
      <c r="F481" s="9"/>
      <c r="G481" s="9"/>
      <c r="H481" s="9"/>
      <c r="I481" s="9"/>
      <c r="J481" s="9"/>
      <c r="K481" s="9"/>
      <c r="L481" s="9"/>
      <c r="M481" s="9"/>
      <c r="N481" s="10"/>
    </row>
    <row r="482" spans="1:14">
      <c r="A482" s="8"/>
      <c r="B482" s="9" t="s">
        <v>354</v>
      </c>
      <c r="C482" s="9"/>
      <c r="D482" s="53" t="s">
        <v>206</v>
      </c>
      <c r="E482" s="9"/>
      <c r="F482" s="9"/>
      <c r="G482" s="9"/>
      <c r="H482" s="9"/>
      <c r="I482" s="9"/>
      <c r="J482" s="9"/>
      <c r="K482" s="9"/>
      <c r="L482" s="9"/>
      <c r="M482" s="9"/>
      <c r="N482" s="10"/>
    </row>
    <row r="483" spans="1:14">
      <c r="A483" s="8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10"/>
    </row>
    <row r="484" spans="1:14">
      <c r="A484" s="8"/>
      <c r="B484" s="11" t="s">
        <v>356</v>
      </c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10"/>
    </row>
    <row r="485" spans="1:14">
      <c r="A485" s="8"/>
      <c r="B485" s="9" t="s">
        <v>357</v>
      </c>
      <c r="C485" s="9"/>
      <c r="D485" s="9"/>
      <c r="E485" s="9"/>
      <c r="F485" s="53" t="s">
        <v>360</v>
      </c>
      <c r="G485" s="9"/>
      <c r="H485" s="9"/>
      <c r="I485" s="9"/>
      <c r="J485" s="9"/>
      <c r="K485" s="9"/>
      <c r="L485" s="9"/>
      <c r="M485" s="9"/>
      <c r="N485" s="10"/>
    </row>
    <row r="486" spans="1:14">
      <c r="A486" s="8"/>
      <c r="B486" s="9" t="s">
        <v>358</v>
      </c>
      <c r="C486" s="9"/>
      <c r="D486" s="9"/>
      <c r="E486" s="9"/>
      <c r="F486" s="53" t="s">
        <v>206</v>
      </c>
      <c r="G486" s="9"/>
      <c r="H486" s="9"/>
      <c r="I486" s="9"/>
      <c r="J486" s="9"/>
      <c r="K486" s="9"/>
      <c r="L486" s="9"/>
      <c r="M486" s="9"/>
      <c r="N486" s="10"/>
    </row>
    <row r="487" spans="1:14">
      <c r="A487" s="8"/>
      <c r="B487" s="9" t="s">
        <v>359</v>
      </c>
      <c r="C487" s="9"/>
      <c r="D487" s="9"/>
      <c r="E487" s="9"/>
      <c r="F487" s="53" t="s">
        <v>206</v>
      </c>
      <c r="G487" s="9"/>
      <c r="H487" s="9"/>
      <c r="I487" s="9"/>
      <c r="J487" s="9"/>
      <c r="K487" s="9"/>
      <c r="L487" s="9"/>
      <c r="M487" s="9"/>
      <c r="N487" s="10"/>
    </row>
    <row r="488" spans="1:14">
      <c r="A488" s="8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10"/>
    </row>
    <row r="489" spans="1:14">
      <c r="A489" s="8"/>
      <c r="B489" s="12" t="s">
        <v>381</v>
      </c>
      <c r="C489" s="12"/>
      <c r="D489" s="12"/>
      <c r="E489" s="12"/>
      <c r="F489" s="9"/>
      <c r="G489" s="9"/>
      <c r="H489" s="9"/>
      <c r="I489" s="9"/>
      <c r="J489" s="9"/>
      <c r="K489" s="9"/>
      <c r="L489" s="9"/>
      <c r="M489" s="9"/>
      <c r="N489" s="10"/>
    </row>
    <row r="490" spans="1:14">
      <c r="A490" s="8"/>
      <c r="B490" s="12" t="s">
        <v>361</v>
      </c>
      <c r="C490" s="12"/>
      <c r="D490" s="12"/>
      <c r="E490" s="12"/>
      <c r="F490" s="9"/>
      <c r="G490" s="9"/>
      <c r="H490" s="9"/>
      <c r="I490" s="9"/>
      <c r="J490" s="9"/>
      <c r="K490" s="9"/>
      <c r="L490" s="9"/>
      <c r="M490" s="9"/>
      <c r="N490" s="10"/>
    </row>
    <row r="491" spans="1:14" ht="15.75" thickBot="1">
      <c r="A491" s="61"/>
      <c r="B491" s="56" t="s">
        <v>362</v>
      </c>
      <c r="C491" s="56"/>
      <c r="D491" s="56"/>
      <c r="E491" s="56"/>
      <c r="F491" s="31"/>
      <c r="G491" s="31"/>
      <c r="H491" s="31"/>
      <c r="I491" s="31"/>
      <c r="J491" s="31"/>
      <c r="K491" s="31"/>
      <c r="L491" s="31"/>
      <c r="M491" s="31"/>
      <c r="N491" s="37"/>
    </row>
    <row r="492" spans="1:14" ht="15.75" thickBot="1">
      <c r="A492" s="8"/>
      <c r="N492" s="10"/>
    </row>
    <row r="493" spans="1:14" ht="18">
      <c r="A493" s="62" t="s">
        <v>21</v>
      </c>
      <c r="B493" s="59" t="s">
        <v>363</v>
      </c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76"/>
      <c r="N493" s="77"/>
    </row>
    <row r="494" spans="1:14">
      <c r="A494" s="8"/>
      <c r="B494" s="13" t="s">
        <v>365</v>
      </c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10"/>
    </row>
    <row r="495" spans="1:14">
      <c r="A495" s="8"/>
      <c r="B495" s="13" t="s">
        <v>7</v>
      </c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10"/>
    </row>
    <row r="496" spans="1:14">
      <c r="A496" s="8"/>
      <c r="B496" s="13" t="s">
        <v>366</v>
      </c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10"/>
    </row>
    <row r="497" spans="1:14">
      <c r="A497" s="8"/>
      <c r="B497" s="13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10"/>
    </row>
    <row r="498" spans="1:14">
      <c r="A498" s="8"/>
      <c r="B498" s="261" t="s">
        <v>364</v>
      </c>
      <c r="C498" s="261"/>
      <c r="D498" s="261"/>
      <c r="E498" s="261"/>
      <c r="F498" s="261"/>
      <c r="G498" s="9"/>
      <c r="H498" s="9"/>
      <c r="I498" s="9"/>
      <c r="J498" s="9"/>
      <c r="K498" s="9"/>
      <c r="L498" s="9"/>
      <c r="M498" s="9"/>
      <c r="N498" s="10"/>
    </row>
    <row r="499" spans="1:14">
      <c r="A499" s="8"/>
      <c r="B499" s="68" t="s">
        <v>326</v>
      </c>
      <c r="C499" s="11"/>
      <c r="D499" s="69" t="s">
        <v>327</v>
      </c>
      <c r="E499" s="69"/>
      <c r="F499" s="69"/>
      <c r="G499" s="9"/>
      <c r="H499" s="9"/>
      <c r="I499" s="9"/>
      <c r="J499" s="9"/>
      <c r="K499" s="9"/>
      <c r="L499" s="9"/>
      <c r="M499" s="9"/>
      <c r="N499" s="10"/>
    </row>
    <row r="500" spans="1:14">
      <c r="A500" s="8"/>
      <c r="B500" s="11"/>
      <c r="C500" s="261" t="s">
        <v>328</v>
      </c>
      <c r="D500" s="261"/>
      <c r="E500" s="261" t="s">
        <v>329</v>
      </c>
      <c r="F500" s="261"/>
      <c r="G500" s="9"/>
      <c r="H500" s="9"/>
      <c r="I500" s="9"/>
      <c r="J500" s="9"/>
      <c r="K500" s="9"/>
      <c r="L500" s="9"/>
      <c r="M500" s="9"/>
      <c r="N500" s="10"/>
    </row>
    <row r="501" spans="1:14">
      <c r="A501" s="8"/>
      <c r="B501" s="67">
        <v>2</v>
      </c>
      <c r="C501" s="272">
        <v>5</v>
      </c>
      <c r="D501" s="272"/>
      <c r="E501" s="272">
        <v>6</v>
      </c>
      <c r="F501" s="272"/>
      <c r="G501" s="9"/>
      <c r="H501" s="9"/>
      <c r="I501" s="9"/>
      <c r="J501" s="9"/>
      <c r="K501" s="9"/>
      <c r="L501" s="9"/>
      <c r="M501" s="9"/>
      <c r="N501" s="10"/>
    </row>
    <row r="502" spans="1:14">
      <c r="A502" s="8"/>
      <c r="B502" s="67">
        <v>3</v>
      </c>
      <c r="C502" s="272">
        <v>5</v>
      </c>
      <c r="D502" s="272"/>
      <c r="E502" s="272">
        <v>5</v>
      </c>
      <c r="F502" s="272"/>
      <c r="G502" s="9"/>
      <c r="H502" s="9"/>
      <c r="I502" s="9"/>
      <c r="J502" s="9"/>
      <c r="K502" s="9"/>
      <c r="L502" s="9"/>
      <c r="M502" s="9"/>
      <c r="N502" s="10"/>
    </row>
    <row r="503" spans="1:14">
      <c r="A503" s="8"/>
      <c r="B503" s="67">
        <v>4</v>
      </c>
      <c r="C503" s="272">
        <v>5</v>
      </c>
      <c r="D503" s="272"/>
      <c r="E503" s="272">
        <v>5</v>
      </c>
      <c r="F503" s="272"/>
      <c r="G503" s="9"/>
      <c r="H503" s="9"/>
      <c r="I503" s="9"/>
      <c r="J503" s="9"/>
      <c r="K503" s="9"/>
      <c r="L503" s="9"/>
      <c r="M503" s="9"/>
      <c r="N503" s="10"/>
    </row>
    <row r="504" spans="1:14">
      <c r="A504" s="8"/>
      <c r="B504" s="67">
        <v>5</v>
      </c>
      <c r="C504" s="272">
        <v>4</v>
      </c>
      <c r="D504" s="272"/>
      <c r="E504" s="272">
        <v>5</v>
      </c>
      <c r="F504" s="272"/>
      <c r="G504" s="9"/>
      <c r="H504" s="9"/>
      <c r="I504" s="9"/>
      <c r="J504" s="9"/>
      <c r="K504" s="9"/>
      <c r="L504" s="9"/>
      <c r="M504" s="9"/>
      <c r="N504" s="10"/>
    </row>
    <row r="505" spans="1:14">
      <c r="A505" s="8"/>
      <c r="B505" s="67">
        <v>6</v>
      </c>
      <c r="C505" s="272">
        <v>4</v>
      </c>
      <c r="D505" s="272"/>
      <c r="E505" s="272">
        <v>4</v>
      </c>
      <c r="F505" s="272"/>
      <c r="G505" s="9"/>
      <c r="H505" s="9"/>
      <c r="I505" s="9"/>
      <c r="J505" s="9"/>
      <c r="K505" s="9"/>
      <c r="L505" s="9"/>
      <c r="M505" s="9"/>
      <c r="N505" s="10"/>
    </row>
    <row r="506" spans="1:14">
      <c r="A506" s="8"/>
      <c r="B506" s="67">
        <v>7</v>
      </c>
      <c r="C506" s="272">
        <v>3</v>
      </c>
      <c r="D506" s="272"/>
      <c r="E506" s="272">
        <v>3</v>
      </c>
      <c r="F506" s="272"/>
      <c r="G506" s="9"/>
      <c r="H506" s="9"/>
      <c r="I506" s="9"/>
      <c r="J506" s="9"/>
      <c r="K506" s="9"/>
      <c r="L506" s="9"/>
      <c r="M506" s="9"/>
      <c r="N506" s="10"/>
    </row>
    <row r="507" spans="1:14">
      <c r="A507" s="8"/>
      <c r="B507" s="67">
        <v>8</v>
      </c>
      <c r="C507" s="272">
        <v>2</v>
      </c>
      <c r="D507" s="272"/>
      <c r="E507" s="272">
        <v>3</v>
      </c>
      <c r="F507" s="272"/>
      <c r="G507" s="9"/>
      <c r="H507" s="9"/>
      <c r="I507" s="9"/>
      <c r="J507" s="9"/>
      <c r="K507" s="9"/>
      <c r="L507" s="9"/>
      <c r="M507" s="9"/>
      <c r="N507" s="10"/>
    </row>
    <row r="508" spans="1:14">
      <c r="A508" s="8"/>
      <c r="B508" s="67">
        <v>9</v>
      </c>
      <c r="C508" s="272">
        <v>1</v>
      </c>
      <c r="D508" s="272"/>
      <c r="E508" s="272">
        <v>2</v>
      </c>
      <c r="F508" s="272"/>
      <c r="G508" s="9"/>
      <c r="H508" s="9"/>
      <c r="I508" s="9"/>
      <c r="J508" s="9"/>
      <c r="K508" s="9"/>
      <c r="L508" s="9"/>
      <c r="M508" s="9"/>
      <c r="N508" s="10"/>
    </row>
    <row r="509" spans="1:14" ht="15.75" thickBot="1">
      <c r="A509" s="61"/>
      <c r="B509" s="72">
        <v>10</v>
      </c>
      <c r="C509" s="279">
        <v>1</v>
      </c>
      <c r="D509" s="279"/>
      <c r="E509" s="279">
        <v>1</v>
      </c>
      <c r="F509" s="279"/>
      <c r="G509" s="31"/>
      <c r="H509" s="31"/>
      <c r="I509" s="31"/>
      <c r="J509" s="31"/>
      <c r="K509" s="31"/>
      <c r="L509" s="31"/>
      <c r="M509" s="31"/>
      <c r="N509" s="37"/>
    </row>
    <row r="510" spans="1:14" ht="15.75" thickBot="1">
      <c r="A510" s="8"/>
      <c r="B510" s="2"/>
      <c r="C510" s="278"/>
      <c r="D510" s="278"/>
      <c r="E510" s="278"/>
      <c r="F510" s="278"/>
      <c r="N510" s="10"/>
    </row>
    <row r="511" spans="1:14" ht="18">
      <c r="A511" s="62" t="s">
        <v>236</v>
      </c>
      <c r="B511" s="59" t="s">
        <v>367</v>
      </c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36"/>
    </row>
    <row r="512" spans="1:14">
      <c r="A512" s="8"/>
      <c r="B512" s="9" t="s">
        <v>377</v>
      </c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10"/>
    </row>
    <row r="513" spans="1:14">
      <c r="A513" s="8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10"/>
    </row>
    <row r="514" spans="1:14">
      <c r="A514" s="8"/>
      <c r="B514" s="261" t="s">
        <v>368</v>
      </c>
      <c r="C514" s="261"/>
      <c r="D514" s="261"/>
      <c r="E514" s="261"/>
      <c r="F514" s="9"/>
      <c r="G514" s="9"/>
      <c r="H514" s="9"/>
      <c r="I514" s="9"/>
      <c r="J514" s="9"/>
      <c r="K514" s="9"/>
      <c r="L514" s="9"/>
      <c r="M514" s="9"/>
      <c r="N514" s="10"/>
    </row>
    <row r="515" spans="1:14">
      <c r="A515" s="8"/>
      <c r="B515" s="11" t="s">
        <v>369</v>
      </c>
      <c r="C515" s="11"/>
      <c r="D515" s="11" t="s">
        <v>370</v>
      </c>
      <c r="E515" s="9"/>
      <c r="F515" s="9"/>
      <c r="G515" s="9"/>
      <c r="H515" s="9"/>
      <c r="I515" s="9"/>
      <c r="J515" s="9"/>
      <c r="K515" s="9"/>
      <c r="L515" s="9"/>
      <c r="M515" s="9"/>
      <c r="N515" s="10"/>
    </row>
    <row r="516" spans="1:14">
      <c r="A516" s="8"/>
      <c r="B516" s="9" t="s">
        <v>214</v>
      </c>
      <c r="C516" s="9"/>
      <c r="D516" s="9" t="s">
        <v>372</v>
      </c>
      <c r="E516" s="9"/>
      <c r="F516" s="9"/>
      <c r="G516" s="9"/>
      <c r="H516" s="9"/>
      <c r="I516" s="9"/>
      <c r="J516" s="9"/>
      <c r="K516" s="9"/>
      <c r="L516" s="9"/>
      <c r="M516" s="9"/>
      <c r="N516" s="10"/>
    </row>
    <row r="517" spans="1:14">
      <c r="A517" s="8"/>
      <c r="B517" s="9" t="s">
        <v>220</v>
      </c>
      <c r="C517" s="9"/>
      <c r="D517" s="9" t="s">
        <v>373</v>
      </c>
      <c r="E517" s="9"/>
      <c r="F517" s="9"/>
      <c r="G517" s="9"/>
      <c r="H517" s="9"/>
      <c r="I517" s="9"/>
      <c r="J517" s="9"/>
      <c r="K517" s="9"/>
      <c r="L517" s="9"/>
      <c r="M517" s="9"/>
      <c r="N517" s="10"/>
    </row>
    <row r="518" spans="1:14">
      <c r="A518" s="8"/>
      <c r="B518" s="9" t="s">
        <v>222</v>
      </c>
      <c r="C518" s="9"/>
      <c r="D518" s="9" t="s">
        <v>374</v>
      </c>
      <c r="E518" s="9"/>
      <c r="F518" s="9"/>
      <c r="G518" s="9"/>
      <c r="H518" s="9"/>
      <c r="I518" s="9"/>
      <c r="J518" s="9"/>
      <c r="K518" s="9"/>
      <c r="L518" s="9"/>
      <c r="M518" s="9"/>
      <c r="N518" s="10"/>
    </row>
    <row r="519" spans="1:14">
      <c r="A519" s="8"/>
      <c r="B519" s="9" t="s">
        <v>227</v>
      </c>
      <c r="C519" s="9"/>
      <c r="D519" s="9" t="s">
        <v>375</v>
      </c>
      <c r="E519" s="9"/>
      <c r="F519" s="9"/>
      <c r="G519" s="9"/>
      <c r="H519" s="9"/>
      <c r="I519" s="9"/>
      <c r="J519" s="9"/>
      <c r="K519" s="9"/>
      <c r="L519" s="9"/>
      <c r="M519" s="9"/>
      <c r="N519" s="10"/>
    </row>
    <row r="520" spans="1:14">
      <c r="A520" s="8"/>
      <c r="B520" s="9" t="s">
        <v>371</v>
      </c>
      <c r="C520" s="9"/>
      <c r="D520" s="9" t="s">
        <v>376</v>
      </c>
      <c r="E520" s="9"/>
      <c r="F520" s="9"/>
      <c r="G520" s="9"/>
      <c r="H520" s="9"/>
      <c r="I520" s="9"/>
      <c r="J520" s="9"/>
      <c r="K520" s="9"/>
      <c r="L520" s="9"/>
      <c r="M520" s="9"/>
      <c r="N520" s="10"/>
    </row>
    <row r="521" spans="1:14" ht="15.75" thickBot="1">
      <c r="A521" s="14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6"/>
    </row>
    <row r="522" spans="1:14" ht="16.5" thickTop="1" thickBot="1">
      <c r="A522" s="6"/>
    </row>
    <row r="523" spans="1:14" ht="19.5" thickTop="1">
      <c r="A523" s="73">
        <v>8</v>
      </c>
      <c r="B523" s="277" t="s">
        <v>378</v>
      </c>
      <c r="C523" s="277"/>
      <c r="D523" s="277"/>
      <c r="E523" s="277"/>
      <c r="F523" s="6"/>
      <c r="G523" s="6"/>
      <c r="H523" s="7"/>
    </row>
    <row r="524" spans="1:14">
      <c r="A524" s="8"/>
      <c r="B524" s="9" t="s">
        <v>379</v>
      </c>
      <c r="C524" s="9"/>
      <c r="D524" s="9"/>
      <c r="E524" s="9"/>
      <c r="F524" s="9"/>
      <c r="G524" s="9"/>
      <c r="H524" s="10"/>
    </row>
    <row r="525" spans="1:14">
      <c r="A525" s="8"/>
      <c r="B525" s="9" t="s">
        <v>35</v>
      </c>
      <c r="C525" s="9"/>
      <c r="D525" s="9"/>
      <c r="E525" s="9"/>
      <c r="F525" s="9"/>
      <c r="G525" s="9"/>
      <c r="H525" s="10"/>
    </row>
    <row r="526" spans="1:14">
      <c r="A526" s="8"/>
      <c r="B526" s="9" t="s">
        <v>36</v>
      </c>
      <c r="C526" s="9"/>
      <c r="D526" s="9"/>
      <c r="E526" s="9"/>
      <c r="F526" s="9"/>
      <c r="G526" s="9"/>
      <c r="H526" s="10"/>
    </row>
    <row r="527" spans="1:14">
      <c r="A527" s="8"/>
      <c r="B527" s="9"/>
      <c r="C527" s="9"/>
      <c r="D527" s="9"/>
      <c r="E527" s="9"/>
      <c r="F527" s="9"/>
      <c r="G527" s="9"/>
      <c r="H527" s="10"/>
    </row>
    <row r="528" spans="1:14">
      <c r="A528" s="8"/>
      <c r="B528" s="11" t="s">
        <v>380</v>
      </c>
      <c r="C528" s="9"/>
      <c r="D528" s="9"/>
      <c r="E528" s="9"/>
      <c r="F528" s="9"/>
      <c r="G528" s="74">
        <f>SUM(G529:G533)</f>
        <v>80</v>
      </c>
      <c r="H528" s="75" t="s">
        <v>126</v>
      </c>
    </row>
    <row r="529" spans="1:8">
      <c r="A529" s="8"/>
      <c r="B529" s="9" t="s">
        <v>23</v>
      </c>
      <c r="C529" s="9"/>
      <c r="D529" s="9"/>
      <c r="E529" s="9"/>
      <c r="F529" s="9"/>
      <c r="G529" s="9">
        <v>20</v>
      </c>
      <c r="H529" s="10"/>
    </row>
    <row r="530" spans="1:8">
      <c r="A530" s="8"/>
      <c r="B530" s="9" t="s">
        <v>24</v>
      </c>
      <c r="C530" s="9"/>
      <c r="D530" s="9"/>
      <c r="E530" s="9"/>
      <c r="F530" s="9"/>
      <c r="G530" s="9">
        <v>20</v>
      </c>
      <c r="H530" s="10"/>
    </row>
    <row r="531" spans="1:8">
      <c r="A531" s="8"/>
      <c r="B531" s="9" t="s">
        <v>289</v>
      </c>
      <c r="C531" s="9"/>
      <c r="D531" s="9"/>
      <c r="E531" s="9"/>
      <c r="F531" s="9"/>
      <c r="G531" s="9">
        <v>20</v>
      </c>
      <c r="H531" s="10"/>
    </row>
    <row r="532" spans="1:8">
      <c r="A532" s="8"/>
      <c r="B532" s="9" t="s">
        <v>69</v>
      </c>
      <c r="C532" s="9"/>
      <c r="D532" s="9"/>
      <c r="E532" s="9"/>
      <c r="F532" s="9"/>
      <c r="G532" s="9">
        <v>10</v>
      </c>
      <c r="H532" s="10"/>
    </row>
    <row r="533" spans="1:8" ht="15.75" thickBot="1">
      <c r="A533" s="14"/>
      <c r="B533" s="15" t="s">
        <v>181</v>
      </c>
      <c r="C533" s="15"/>
      <c r="D533" s="15"/>
      <c r="E533" s="15"/>
      <c r="F533" s="15"/>
      <c r="G533" s="15">
        <v>10</v>
      </c>
      <c r="H533" s="16"/>
    </row>
    <row r="534" spans="1:8" ht="16.5" thickTop="1" thickBot="1"/>
    <row r="535" spans="1:8" ht="20.25" thickTop="1" thickBot="1">
      <c r="A535" s="73">
        <v>9</v>
      </c>
      <c r="B535" s="277" t="s">
        <v>383</v>
      </c>
      <c r="C535" s="277"/>
      <c r="D535" s="277"/>
      <c r="E535" s="277"/>
      <c r="F535" s="277"/>
      <c r="G535" s="6"/>
      <c r="H535" s="7"/>
    </row>
    <row r="536" spans="1:8" ht="18">
      <c r="A536" s="62" t="s">
        <v>250</v>
      </c>
      <c r="B536" s="11" t="s">
        <v>384</v>
      </c>
      <c r="C536" s="9"/>
      <c r="D536" s="9"/>
      <c r="E536" s="9"/>
      <c r="F536" s="9"/>
      <c r="G536" s="9"/>
      <c r="H536" s="10"/>
    </row>
    <row r="537" spans="1:8">
      <c r="A537" s="8"/>
      <c r="B537" s="9" t="s">
        <v>392</v>
      </c>
      <c r="C537" s="9"/>
      <c r="D537" s="9"/>
      <c r="E537" s="9"/>
      <c r="F537" s="9"/>
      <c r="G537" s="9"/>
      <c r="H537" s="10"/>
    </row>
    <row r="538" spans="1:8">
      <c r="A538" s="8"/>
      <c r="B538" s="9" t="s">
        <v>393</v>
      </c>
      <c r="C538" s="9"/>
      <c r="D538" s="9"/>
      <c r="E538" s="9"/>
      <c r="F538" s="9"/>
      <c r="G538" s="9"/>
      <c r="H538" s="10"/>
    </row>
    <row r="539" spans="1:8">
      <c r="A539" s="8"/>
      <c r="B539" s="9"/>
      <c r="C539" s="9"/>
      <c r="D539" s="9"/>
      <c r="E539" s="9"/>
      <c r="F539" s="9"/>
      <c r="G539" s="9"/>
      <c r="H539" s="10"/>
    </row>
    <row r="540" spans="1:8">
      <c r="A540" s="8"/>
      <c r="B540" s="11" t="s">
        <v>385</v>
      </c>
      <c r="C540" s="9"/>
      <c r="D540" s="9"/>
      <c r="E540" s="9"/>
      <c r="F540" s="9"/>
      <c r="G540" s="9"/>
      <c r="H540" s="10"/>
    </row>
    <row r="541" spans="1:8">
      <c r="A541" s="8"/>
      <c r="B541" s="11" t="s">
        <v>386</v>
      </c>
      <c r="C541" s="9"/>
      <c r="D541" s="9"/>
      <c r="E541" s="9"/>
      <c r="F541" s="9"/>
      <c r="G541" s="9"/>
      <c r="H541" s="10"/>
    </row>
    <row r="542" spans="1:8">
      <c r="A542" s="8"/>
      <c r="B542" s="9" t="s">
        <v>387</v>
      </c>
      <c r="C542" s="9"/>
      <c r="D542" s="53" t="s">
        <v>394</v>
      </c>
      <c r="E542" s="9"/>
      <c r="F542" s="9"/>
      <c r="G542" s="9"/>
      <c r="H542" s="10"/>
    </row>
    <row r="543" spans="1:8">
      <c r="A543" s="8"/>
      <c r="B543" s="9" t="s">
        <v>388</v>
      </c>
      <c r="C543" s="9"/>
      <c r="D543" s="53" t="s">
        <v>395</v>
      </c>
      <c r="E543" s="9"/>
      <c r="F543" s="9"/>
      <c r="G543" s="9"/>
      <c r="H543" s="10"/>
    </row>
    <row r="544" spans="1:8">
      <c r="A544" s="8"/>
      <c r="B544" s="9" t="s">
        <v>200</v>
      </c>
      <c r="C544" s="9"/>
      <c r="D544" s="53" t="s">
        <v>396</v>
      </c>
      <c r="E544" s="9"/>
      <c r="F544" s="9"/>
      <c r="G544" s="9"/>
      <c r="H544" s="10"/>
    </row>
    <row r="545" spans="1:11">
      <c r="A545" s="8"/>
      <c r="B545" s="9" t="s">
        <v>389</v>
      </c>
      <c r="C545" s="9"/>
      <c r="D545" s="53" t="s">
        <v>394</v>
      </c>
      <c r="E545" s="9"/>
      <c r="F545" s="9"/>
      <c r="G545" s="9"/>
      <c r="H545" s="10"/>
    </row>
    <row r="546" spans="1:11">
      <c r="A546" s="8"/>
      <c r="B546" s="9" t="s">
        <v>390</v>
      </c>
      <c r="C546" s="9"/>
      <c r="D546" s="53" t="s">
        <v>397</v>
      </c>
      <c r="E546" s="9"/>
      <c r="F546" s="9"/>
      <c r="G546" s="9"/>
      <c r="H546" s="10"/>
    </row>
    <row r="547" spans="1:11">
      <c r="A547" s="8"/>
      <c r="B547" s="9" t="s">
        <v>391</v>
      </c>
      <c r="C547" s="9"/>
      <c r="D547" s="53" t="s">
        <v>396</v>
      </c>
      <c r="E547" s="9"/>
      <c r="F547" s="9"/>
      <c r="G547" s="9"/>
      <c r="H547" s="10"/>
    </row>
    <row r="548" spans="1:11">
      <c r="A548" s="8"/>
      <c r="B548" s="9"/>
      <c r="C548" s="9"/>
      <c r="D548" s="9"/>
      <c r="E548" s="9"/>
      <c r="F548" s="9"/>
      <c r="G548" s="9"/>
      <c r="H548" s="10"/>
    </row>
    <row r="549" spans="1:11">
      <c r="A549" s="8"/>
      <c r="B549" s="11" t="s">
        <v>398</v>
      </c>
      <c r="C549" s="9"/>
      <c r="D549" s="9"/>
      <c r="E549" s="9"/>
      <c r="F549" s="9"/>
      <c r="G549" s="9"/>
      <c r="H549" s="10"/>
    </row>
    <row r="550" spans="1:11">
      <c r="A550" s="8"/>
      <c r="B550" s="11" t="s">
        <v>399</v>
      </c>
      <c r="C550" s="9"/>
      <c r="D550" s="9"/>
      <c r="E550" s="9"/>
      <c r="F550" s="9"/>
      <c r="G550" s="9"/>
      <c r="H550" s="10"/>
    </row>
    <row r="551" spans="1:11">
      <c r="A551" s="8"/>
      <c r="B551" s="9"/>
      <c r="C551" s="9" t="s">
        <v>400</v>
      </c>
      <c r="D551" s="9"/>
      <c r="E551" s="9"/>
      <c r="F551" s="9"/>
      <c r="G551" s="53"/>
      <c r="H551" s="57" t="s">
        <v>403</v>
      </c>
      <c r="I551" s="50"/>
      <c r="J551" s="50"/>
      <c r="K551" s="50"/>
    </row>
    <row r="552" spans="1:11">
      <c r="A552" s="8"/>
      <c r="B552" s="9"/>
      <c r="C552" s="9" t="s">
        <v>401</v>
      </c>
      <c r="D552" s="9"/>
      <c r="E552" s="9"/>
      <c r="F552" s="9"/>
      <c r="G552" s="53"/>
      <c r="H552" s="57" t="s">
        <v>396</v>
      </c>
      <c r="I552" s="50"/>
      <c r="J552" s="50"/>
      <c r="K552" s="50"/>
    </row>
    <row r="553" spans="1:11">
      <c r="A553" s="8"/>
      <c r="B553" s="9"/>
      <c r="C553" s="9" t="s">
        <v>402</v>
      </c>
      <c r="D553" s="9"/>
      <c r="E553" s="9"/>
      <c r="F553" s="9"/>
      <c r="G553" s="53"/>
      <c r="H553" s="57" t="s">
        <v>404</v>
      </c>
      <c r="I553" s="50"/>
      <c r="J553" s="50"/>
      <c r="K553" s="50"/>
    </row>
    <row r="554" spans="1:11">
      <c r="A554" s="8"/>
      <c r="B554" s="9"/>
      <c r="C554" s="9"/>
      <c r="D554" s="9"/>
      <c r="E554" s="9"/>
      <c r="F554" s="9"/>
      <c r="G554" s="53"/>
      <c r="H554" s="57" t="s">
        <v>405</v>
      </c>
      <c r="I554" s="50"/>
      <c r="J554" s="50"/>
      <c r="K554" s="50"/>
    </row>
    <row r="555" spans="1:11">
      <c r="A555" s="8"/>
      <c r="B555" s="9"/>
      <c r="C555" s="9"/>
      <c r="D555" s="9"/>
      <c r="E555" s="9"/>
      <c r="F555" s="9"/>
      <c r="G555" s="53"/>
      <c r="H555" s="57"/>
      <c r="I555" s="50"/>
      <c r="J555" s="50"/>
      <c r="K555" s="50"/>
    </row>
    <row r="556" spans="1:11">
      <c r="A556" s="8"/>
      <c r="B556" s="11" t="s">
        <v>406</v>
      </c>
      <c r="C556" s="9"/>
      <c r="D556" s="9"/>
      <c r="E556" s="9"/>
      <c r="F556" s="9"/>
      <c r="G556" s="53"/>
      <c r="H556" s="57"/>
      <c r="I556" s="50"/>
      <c r="J556" s="50"/>
      <c r="K556" s="50"/>
    </row>
    <row r="557" spans="1:11">
      <c r="A557" s="8"/>
      <c r="B557" s="9"/>
      <c r="C557" s="9" t="s">
        <v>407</v>
      </c>
      <c r="D557" s="9"/>
      <c r="E557" s="9"/>
      <c r="F557" s="9"/>
      <c r="G557" s="53"/>
      <c r="H557" s="57" t="s">
        <v>404</v>
      </c>
      <c r="I557" s="50"/>
      <c r="J557" s="50"/>
      <c r="K557" s="50"/>
    </row>
    <row r="558" spans="1:11">
      <c r="A558" s="8"/>
      <c r="B558" s="9"/>
      <c r="C558" s="9" t="s">
        <v>408</v>
      </c>
      <c r="D558" s="9"/>
      <c r="E558" s="9"/>
      <c r="F558" s="9"/>
      <c r="G558" s="53"/>
      <c r="H558" s="57" t="s">
        <v>412</v>
      </c>
      <c r="I558" s="50"/>
      <c r="J558" s="50"/>
      <c r="K558" s="50"/>
    </row>
    <row r="559" spans="1:11">
      <c r="A559" s="8"/>
      <c r="B559" s="9"/>
      <c r="C559" s="9" t="s">
        <v>409</v>
      </c>
      <c r="D559" s="9"/>
      <c r="E559" s="9"/>
      <c r="F559" s="9"/>
      <c r="G559" s="53"/>
      <c r="H559" s="57" t="s">
        <v>394</v>
      </c>
      <c r="I559" s="50"/>
      <c r="J559" s="50"/>
      <c r="K559" s="50"/>
    </row>
    <row r="560" spans="1:11">
      <c r="A560" s="8"/>
      <c r="B560" s="9"/>
      <c r="C560" s="9" t="s">
        <v>410</v>
      </c>
      <c r="D560" s="9"/>
      <c r="E560" s="9"/>
      <c r="F560" s="9"/>
      <c r="G560" s="53"/>
      <c r="H560" s="57" t="s">
        <v>397</v>
      </c>
      <c r="I560" s="50"/>
      <c r="J560" s="50"/>
      <c r="K560" s="50"/>
    </row>
    <row r="561" spans="1:11">
      <c r="A561" s="8"/>
      <c r="B561" s="9"/>
      <c r="C561" s="9" t="s">
        <v>411</v>
      </c>
      <c r="D561" s="9"/>
      <c r="E561" s="9"/>
      <c r="F561" s="9"/>
      <c r="G561" s="53"/>
      <c r="H561" s="57" t="s">
        <v>397</v>
      </c>
      <c r="I561" s="50"/>
      <c r="J561" s="50"/>
      <c r="K561" s="50"/>
    </row>
    <row r="562" spans="1:11">
      <c r="A562" s="8"/>
      <c r="B562" s="9"/>
      <c r="C562" s="9"/>
      <c r="D562" s="9"/>
      <c r="E562" s="9"/>
      <c r="F562" s="9"/>
      <c r="G562" s="53"/>
      <c r="H562" s="57"/>
      <c r="I562" s="50"/>
      <c r="J562" s="50"/>
      <c r="K562" s="50"/>
    </row>
    <row r="563" spans="1:11">
      <c r="A563" s="8"/>
      <c r="B563" s="11" t="s">
        <v>413</v>
      </c>
      <c r="C563" s="9"/>
      <c r="D563" s="9"/>
      <c r="E563" s="9"/>
      <c r="F563" s="9"/>
      <c r="G563" s="53"/>
      <c r="H563" s="57"/>
      <c r="I563" s="50"/>
      <c r="J563" s="50"/>
      <c r="K563" s="50"/>
    </row>
    <row r="564" spans="1:11">
      <c r="A564" s="8"/>
      <c r="B564" s="9"/>
      <c r="C564" s="9" t="s">
        <v>414</v>
      </c>
      <c r="D564" s="9"/>
      <c r="E564" s="9"/>
      <c r="F564" s="9"/>
      <c r="G564" s="53"/>
      <c r="H564" s="57" t="s">
        <v>417</v>
      </c>
      <c r="I564" s="50"/>
      <c r="J564" s="50"/>
      <c r="K564" s="50"/>
    </row>
    <row r="565" spans="1:11">
      <c r="A565" s="8"/>
      <c r="B565" s="9"/>
      <c r="C565" s="9"/>
      <c r="D565" s="9"/>
      <c r="E565" s="9"/>
      <c r="F565" s="9"/>
      <c r="G565" s="53"/>
      <c r="H565" s="57" t="s">
        <v>405</v>
      </c>
      <c r="I565" s="50"/>
      <c r="J565" s="50"/>
      <c r="K565" s="50"/>
    </row>
    <row r="566" spans="1:11">
      <c r="A566" s="8"/>
      <c r="B566" s="9"/>
      <c r="C566" s="9" t="s">
        <v>415</v>
      </c>
      <c r="D566" s="9"/>
      <c r="E566" s="9"/>
      <c r="F566" s="9"/>
      <c r="G566" s="53"/>
      <c r="H566" s="57" t="s">
        <v>418</v>
      </c>
      <c r="I566" s="50"/>
      <c r="J566" s="50"/>
      <c r="K566" s="50"/>
    </row>
    <row r="567" spans="1:11">
      <c r="A567" s="8"/>
      <c r="B567" s="9"/>
      <c r="C567" s="9"/>
      <c r="D567" s="9"/>
      <c r="E567" s="9"/>
      <c r="F567" s="9"/>
      <c r="G567" s="53"/>
      <c r="H567" s="57" t="s">
        <v>405</v>
      </c>
      <c r="I567" s="50"/>
      <c r="J567" s="50"/>
      <c r="K567" s="50"/>
    </row>
    <row r="568" spans="1:11">
      <c r="A568" s="8"/>
      <c r="B568" s="9"/>
      <c r="C568" s="9" t="s">
        <v>416</v>
      </c>
      <c r="D568" s="9"/>
      <c r="E568" s="9"/>
      <c r="F568" s="9"/>
      <c r="G568" s="53"/>
      <c r="H568" s="57" t="s">
        <v>419</v>
      </c>
      <c r="I568" s="50"/>
      <c r="J568" s="50"/>
      <c r="K568" s="50"/>
    </row>
    <row r="569" spans="1:11">
      <c r="A569" s="8"/>
      <c r="B569" s="9"/>
      <c r="C569" s="9"/>
      <c r="D569" s="9"/>
      <c r="E569" s="9"/>
      <c r="F569" s="9"/>
      <c r="G569" s="53"/>
      <c r="H569" s="57"/>
      <c r="I569" s="50"/>
      <c r="J569" s="50"/>
      <c r="K569" s="50"/>
    </row>
    <row r="570" spans="1:11">
      <c r="A570" s="8"/>
      <c r="B570" s="11" t="s">
        <v>420</v>
      </c>
      <c r="C570" s="9"/>
      <c r="D570" s="9"/>
      <c r="E570" s="9"/>
      <c r="F570" s="9"/>
      <c r="G570" s="53"/>
      <c r="H570" s="57"/>
      <c r="I570" s="50"/>
      <c r="J570" s="50"/>
      <c r="K570" s="50"/>
    </row>
    <row r="571" spans="1:11">
      <c r="A571" s="8"/>
      <c r="B571" s="11" t="s">
        <v>421</v>
      </c>
      <c r="C571" s="9"/>
      <c r="D571" s="9"/>
      <c r="E571" s="9"/>
      <c r="F571" s="9"/>
      <c r="G571" s="53"/>
      <c r="H571" s="57"/>
      <c r="I571" s="50"/>
      <c r="J571" s="50"/>
      <c r="K571" s="50"/>
    </row>
    <row r="572" spans="1:11">
      <c r="A572" s="8"/>
      <c r="B572" s="9" t="s">
        <v>422</v>
      </c>
      <c r="C572" s="9"/>
      <c r="D572" s="9"/>
      <c r="E572" s="9"/>
      <c r="F572" s="9"/>
      <c r="G572" s="53"/>
      <c r="H572" s="57" t="s">
        <v>425</v>
      </c>
      <c r="I572" s="50"/>
      <c r="J572" s="50"/>
      <c r="K572" s="50"/>
    </row>
    <row r="573" spans="1:11">
      <c r="A573" s="8"/>
      <c r="B573" s="9"/>
      <c r="C573" s="9"/>
      <c r="D573" s="9"/>
      <c r="E573" s="9"/>
      <c r="F573" s="9"/>
      <c r="G573" s="53" t="s">
        <v>426</v>
      </c>
      <c r="H573" s="57"/>
      <c r="I573" s="50"/>
      <c r="J573" s="50"/>
      <c r="K573" s="50"/>
    </row>
    <row r="574" spans="1:11">
      <c r="A574" s="8"/>
      <c r="B574" s="9" t="s">
        <v>423</v>
      </c>
      <c r="C574" s="9"/>
      <c r="D574" s="9"/>
      <c r="E574" s="9"/>
      <c r="F574" s="9"/>
      <c r="G574" s="53"/>
      <c r="H574" s="57" t="s">
        <v>396</v>
      </c>
      <c r="I574" s="50"/>
      <c r="J574" s="50"/>
      <c r="K574" s="50"/>
    </row>
    <row r="575" spans="1:11">
      <c r="A575" s="8"/>
      <c r="B575" s="9" t="s">
        <v>424</v>
      </c>
      <c r="C575" s="9"/>
      <c r="D575" s="9"/>
      <c r="E575" s="9"/>
      <c r="F575" s="9"/>
      <c r="G575" s="53"/>
      <c r="H575" s="57" t="s">
        <v>419</v>
      </c>
      <c r="I575" s="50"/>
      <c r="J575" s="50"/>
      <c r="K575" s="50"/>
    </row>
    <row r="576" spans="1:11">
      <c r="A576" s="8"/>
      <c r="B576" s="9"/>
      <c r="C576" s="9"/>
      <c r="D576" s="9"/>
      <c r="E576" s="9"/>
      <c r="F576" s="9"/>
      <c r="G576" s="53"/>
      <c r="H576" s="57"/>
      <c r="I576" s="50"/>
      <c r="J576" s="50"/>
      <c r="K576" s="50"/>
    </row>
    <row r="577" spans="1:11">
      <c r="A577" s="8"/>
      <c r="B577" s="11" t="s">
        <v>427</v>
      </c>
      <c r="C577" s="9"/>
      <c r="D577" s="9"/>
      <c r="E577" s="9"/>
      <c r="F577" s="9"/>
      <c r="G577" s="53"/>
      <c r="H577" s="57"/>
      <c r="I577" s="50"/>
      <c r="J577" s="50"/>
      <c r="K577" s="50"/>
    </row>
    <row r="578" spans="1:11">
      <c r="A578" s="8"/>
      <c r="B578" s="9" t="s">
        <v>428</v>
      </c>
      <c r="C578" s="9"/>
      <c r="D578" s="9"/>
      <c r="E578" s="9"/>
      <c r="F578" s="9"/>
      <c r="G578" s="53"/>
      <c r="H578" s="57" t="s">
        <v>436</v>
      </c>
      <c r="I578" s="50"/>
      <c r="J578" s="50"/>
      <c r="K578" s="50"/>
    </row>
    <row r="579" spans="1:11">
      <c r="A579" s="8"/>
      <c r="B579" s="9" t="s">
        <v>429</v>
      </c>
      <c r="C579" s="9"/>
      <c r="D579" s="9"/>
      <c r="E579" s="9"/>
      <c r="F579" s="9"/>
      <c r="G579" s="53"/>
      <c r="H579" s="57" t="s">
        <v>437</v>
      </c>
      <c r="I579" s="50"/>
      <c r="J579" s="50"/>
      <c r="K579" s="50"/>
    </row>
    <row r="580" spans="1:11">
      <c r="A580" s="8"/>
      <c r="B580" s="9" t="s">
        <v>430</v>
      </c>
      <c r="C580" s="9"/>
      <c r="D580" s="9"/>
      <c r="E580" s="9"/>
      <c r="F580" s="9"/>
      <c r="G580" s="53"/>
      <c r="H580" s="57" t="s">
        <v>437</v>
      </c>
      <c r="I580" s="50"/>
      <c r="J580" s="50"/>
      <c r="K580" s="50"/>
    </row>
    <row r="581" spans="1:11">
      <c r="A581" s="8"/>
      <c r="B581" s="9" t="s">
        <v>432</v>
      </c>
      <c r="C581" s="9"/>
      <c r="D581" s="9"/>
      <c r="E581" s="9"/>
      <c r="F581" s="9"/>
      <c r="G581" s="53"/>
      <c r="H581" s="57" t="s">
        <v>396</v>
      </c>
      <c r="I581" s="50"/>
      <c r="J581" s="50"/>
      <c r="K581" s="50"/>
    </row>
    <row r="582" spans="1:11">
      <c r="A582" s="8"/>
      <c r="B582" s="9" t="s">
        <v>431</v>
      </c>
      <c r="C582" s="9"/>
      <c r="D582" s="9"/>
      <c r="E582" s="9"/>
      <c r="F582" s="9"/>
      <c r="G582" s="53"/>
      <c r="H582" s="57" t="s">
        <v>419</v>
      </c>
      <c r="I582" s="50"/>
      <c r="J582" s="50"/>
      <c r="K582" s="50"/>
    </row>
    <row r="583" spans="1:11">
      <c r="A583" s="8"/>
      <c r="B583" s="9" t="s">
        <v>433</v>
      </c>
      <c r="C583" s="9"/>
      <c r="D583" s="9"/>
      <c r="E583" s="9"/>
      <c r="F583" s="9"/>
      <c r="G583" s="53"/>
      <c r="H583" s="57" t="s">
        <v>418</v>
      </c>
      <c r="I583" s="50"/>
      <c r="J583" s="50"/>
      <c r="K583" s="50"/>
    </row>
    <row r="584" spans="1:11">
      <c r="A584" s="8"/>
      <c r="B584" s="9"/>
      <c r="C584" s="9"/>
      <c r="D584" s="9"/>
      <c r="E584" s="9"/>
      <c r="F584" s="9"/>
      <c r="G584" s="53"/>
      <c r="H584" s="57" t="s">
        <v>405</v>
      </c>
      <c r="I584" s="50"/>
      <c r="J584" s="50"/>
      <c r="K584" s="50"/>
    </row>
    <row r="585" spans="1:11">
      <c r="A585" s="8"/>
      <c r="B585" s="9" t="s">
        <v>438</v>
      </c>
      <c r="C585" s="9"/>
      <c r="D585" s="9"/>
      <c r="E585" s="9"/>
      <c r="F585" s="9"/>
      <c r="G585" s="53"/>
      <c r="H585" s="57" t="s">
        <v>396</v>
      </c>
      <c r="I585" s="50"/>
      <c r="J585" s="50"/>
      <c r="K585" s="50"/>
    </row>
    <row r="586" spans="1:11">
      <c r="A586" s="8"/>
      <c r="B586" s="9"/>
      <c r="C586" s="9"/>
      <c r="D586" s="9"/>
      <c r="E586" s="9"/>
      <c r="F586" s="9"/>
      <c r="G586" s="53"/>
      <c r="H586" s="57" t="s">
        <v>405</v>
      </c>
      <c r="I586" s="50"/>
      <c r="J586" s="50"/>
      <c r="K586" s="50"/>
    </row>
    <row r="587" spans="1:11">
      <c r="A587" s="8"/>
      <c r="B587" s="9" t="s">
        <v>434</v>
      </c>
      <c r="C587" s="9"/>
      <c r="D587" s="9"/>
      <c r="E587" s="9"/>
      <c r="F587" s="9"/>
      <c r="G587" s="53"/>
      <c r="H587" s="57" t="s">
        <v>419</v>
      </c>
      <c r="I587" s="50"/>
      <c r="J587" s="50"/>
      <c r="K587" s="50"/>
    </row>
    <row r="588" spans="1:11">
      <c r="A588" s="8"/>
      <c r="B588" s="9" t="s">
        <v>435</v>
      </c>
      <c r="C588" s="9"/>
      <c r="D588" s="9"/>
      <c r="E588" s="9"/>
      <c r="F588" s="9"/>
      <c r="G588" s="53"/>
      <c r="H588" s="57" t="s">
        <v>419</v>
      </c>
      <c r="I588" s="50"/>
      <c r="J588" s="50"/>
      <c r="K588" s="50"/>
    </row>
    <row r="589" spans="1:11">
      <c r="A589" s="8"/>
      <c r="B589" s="11" t="s">
        <v>439</v>
      </c>
      <c r="C589" s="9"/>
      <c r="D589" s="9"/>
      <c r="E589" s="9"/>
      <c r="F589" s="9"/>
      <c r="G589" s="53"/>
      <c r="H589" s="57"/>
      <c r="I589" s="50"/>
      <c r="J589" s="50"/>
      <c r="K589" s="50"/>
    </row>
    <row r="590" spans="1:11">
      <c r="A590" s="8"/>
      <c r="B590" s="9" t="s">
        <v>440</v>
      </c>
      <c r="C590" s="9"/>
      <c r="D590" s="9"/>
      <c r="E590" s="9"/>
      <c r="F590" s="9"/>
      <c r="G590" s="53"/>
      <c r="H590" s="57" t="s">
        <v>397</v>
      </c>
      <c r="I590" s="50"/>
      <c r="J590" s="50"/>
      <c r="K590" s="50"/>
    </row>
    <row r="591" spans="1:11" ht="15.75" thickBot="1">
      <c r="A591" s="61"/>
      <c r="B591" s="31"/>
      <c r="C591" s="31"/>
      <c r="D591" s="31"/>
      <c r="E591" s="31"/>
      <c r="F591" s="31"/>
      <c r="G591" s="55"/>
      <c r="H591" s="81"/>
      <c r="I591" s="50"/>
      <c r="J591" s="50"/>
      <c r="K591" s="50"/>
    </row>
    <row r="592" spans="1:11" ht="18">
      <c r="A592" s="60" t="s">
        <v>251</v>
      </c>
      <c r="B592" s="11" t="s">
        <v>441</v>
      </c>
      <c r="C592" s="9"/>
      <c r="D592" s="9"/>
      <c r="E592" s="9"/>
      <c r="F592" s="9"/>
      <c r="G592" s="84"/>
      <c r="H592" s="85"/>
      <c r="I592" s="50"/>
      <c r="J592" s="50"/>
      <c r="K592" s="50"/>
    </row>
    <row r="593" spans="1:11">
      <c r="A593" s="8"/>
      <c r="B593" s="9" t="s">
        <v>34</v>
      </c>
      <c r="C593" s="9"/>
      <c r="D593" s="9"/>
      <c r="E593" s="9"/>
      <c r="F593" s="9"/>
      <c r="G593" s="53"/>
      <c r="H593" s="57"/>
      <c r="I593" s="50"/>
      <c r="J593" s="50"/>
      <c r="K593" s="50"/>
    </row>
    <row r="594" spans="1:11">
      <c r="A594" s="8"/>
      <c r="B594" s="9" t="s">
        <v>7</v>
      </c>
      <c r="C594" s="9"/>
      <c r="D594" s="9"/>
      <c r="E594" s="9"/>
      <c r="F594" s="9"/>
      <c r="G594" s="53"/>
      <c r="H594" s="57"/>
      <c r="I594" s="50"/>
      <c r="J594" s="50"/>
      <c r="K594" s="50"/>
    </row>
    <row r="595" spans="1:11">
      <c r="A595" s="8"/>
      <c r="B595" s="9" t="s">
        <v>442</v>
      </c>
      <c r="C595" s="9"/>
      <c r="D595" s="9"/>
      <c r="E595" s="9"/>
      <c r="F595" s="9"/>
      <c r="G595" s="53"/>
      <c r="H595" s="57"/>
      <c r="I595" s="50"/>
      <c r="J595" s="50"/>
      <c r="K595" s="50"/>
    </row>
    <row r="596" spans="1:11">
      <c r="A596" s="8"/>
      <c r="B596" s="9"/>
      <c r="C596" s="9"/>
      <c r="D596" s="9"/>
      <c r="E596" s="9"/>
      <c r="F596" s="9"/>
      <c r="G596" s="53"/>
      <c r="H596" s="57"/>
      <c r="I596" s="50"/>
      <c r="J596" s="50"/>
      <c r="K596" s="50"/>
    </row>
    <row r="597" spans="1:11">
      <c r="A597" s="8"/>
      <c r="B597" s="11" t="s">
        <v>443</v>
      </c>
      <c r="C597" s="9"/>
      <c r="D597" s="9"/>
      <c r="E597" s="9"/>
      <c r="F597" s="9"/>
      <c r="G597" s="53"/>
      <c r="H597" s="57"/>
      <c r="I597" s="50"/>
      <c r="J597" s="50"/>
      <c r="K597" s="50"/>
    </row>
    <row r="598" spans="1:11">
      <c r="A598" s="8"/>
      <c r="B598" s="9" t="s">
        <v>444</v>
      </c>
      <c r="C598" s="9"/>
      <c r="D598" s="9"/>
      <c r="E598" s="9"/>
      <c r="F598" s="9"/>
      <c r="G598" s="53" t="s">
        <v>445</v>
      </c>
      <c r="H598" s="57"/>
      <c r="I598" s="50"/>
      <c r="J598" s="50"/>
      <c r="K598" s="50"/>
    </row>
    <row r="599" spans="1:11">
      <c r="A599" s="8"/>
      <c r="B599" s="11" t="s">
        <v>446</v>
      </c>
      <c r="C599" s="9"/>
      <c r="D599" s="9"/>
      <c r="E599" s="9"/>
      <c r="F599" s="9"/>
      <c r="G599" s="53"/>
      <c r="H599" s="57"/>
      <c r="I599" s="50"/>
      <c r="J599" s="50"/>
      <c r="K599" s="50"/>
    </row>
    <row r="600" spans="1:11">
      <c r="A600" s="8"/>
      <c r="B600" s="13" t="s">
        <v>197</v>
      </c>
      <c r="C600" s="9"/>
      <c r="D600" s="9"/>
      <c r="E600" s="9"/>
      <c r="F600" s="9"/>
      <c r="G600" s="53" t="s">
        <v>447</v>
      </c>
      <c r="H600" s="57"/>
      <c r="I600" s="50"/>
      <c r="J600" s="50"/>
      <c r="K600" s="50"/>
    </row>
    <row r="601" spans="1:11">
      <c r="A601" s="8"/>
      <c r="B601" s="13" t="s">
        <v>198</v>
      </c>
      <c r="C601" s="9"/>
      <c r="D601" s="9"/>
      <c r="E601" s="9"/>
      <c r="F601" s="9"/>
      <c r="G601" s="53" t="s">
        <v>445</v>
      </c>
      <c r="H601" s="57"/>
      <c r="I601" s="50"/>
      <c r="J601" s="50"/>
      <c r="K601" s="50"/>
    </row>
    <row r="602" spans="1:11">
      <c r="A602" s="8"/>
      <c r="B602" s="13" t="s">
        <v>202</v>
      </c>
      <c r="C602" s="9"/>
      <c r="D602" s="9"/>
      <c r="E602" s="9"/>
      <c r="F602" s="9"/>
      <c r="G602" s="53" t="s">
        <v>447</v>
      </c>
      <c r="H602" s="57"/>
      <c r="I602" s="50"/>
      <c r="J602" s="50"/>
      <c r="K602" s="50"/>
    </row>
    <row r="603" spans="1:11">
      <c r="A603" s="8"/>
      <c r="B603" s="13" t="s">
        <v>203</v>
      </c>
      <c r="C603" s="9"/>
      <c r="D603" s="9"/>
      <c r="E603" s="9"/>
      <c r="F603" s="9"/>
      <c r="G603" s="53" t="s">
        <v>445</v>
      </c>
      <c r="H603" s="57"/>
      <c r="I603" s="50"/>
      <c r="J603" s="50"/>
      <c r="K603" s="50"/>
    </row>
    <row r="604" spans="1:11" ht="15.75" thickBot="1">
      <c r="A604" s="8"/>
      <c r="B604" s="31"/>
      <c r="C604" s="31"/>
      <c r="D604" s="31"/>
      <c r="E604" s="31"/>
      <c r="F604" s="31"/>
      <c r="G604" s="55"/>
      <c r="H604" s="81"/>
      <c r="I604" s="50"/>
      <c r="J604" s="50"/>
      <c r="K604" s="50"/>
    </row>
    <row r="605" spans="1:11" ht="18">
      <c r="A605" s="62" t="s">
        <v>21</v>
      </c>
      <c r="B605" s="11" t="s">
        <v>448</v>
      </c>
      <c r="C605" s="9"/>
      <c r="D605" s="9"/>
      <c r="E605" s="9"/>
      <c r="F605" s="9"/>
      <c r="G605" s="84"/>
      <c r="H605" s="85"/>
      <c r="I605" s="50"/>
      <c r="J605" s="50"/>
      <c r="K605" s="50"/>
    </row>
    <row r="606" spans="1:11">
      <c r="A606" s="8"/>
      <c r="B606" s="9" t="s">
        <v>449</v>
      </c>
      <c r="C606" s="9"/>
      <c r="D606" s="9"/>
      <c r="E606" s="9"/>
      <c r="F606" s="9"/>
      <c r="G606" s="53"/>
      <c r="H606" s="57"/>
      <c r="I606" s="50"/>
      <c r="J606" s="50"/>
      <c r="K606" s="50"/>
    </row>
    <row r="607" spans="1:11">
      <c r="A607" s="8"/>
      <c r="B607" s="9" t="s">
        <v>450</v>
      </c>
      <c r="C607" s="9"/>
      <c r="D607" s="9"/>
      <c r="E607" s="9"/>
      <c r="F607" s="9"/>
      <c r="G607" s="53"/>
      <c r="H607" s="57"/>
      <c r="I607" s="50"/>
      <c r="J607" s="50"/>
      <c r="K607" s="50"/>
    </row>
    <row r="608" spans="1:11" ht="15.75" thickBot="1">
      <c r="A608" s="14"/>
      <c r="B608" s="15" t="s">
        <v>451</v>
      </c>
      <c r="C608" s="15"/>
      <c r="D608" s="15"/>
      <c r="E608" s="15"/>
      <c r="F608" s="15"/>
      <c r="G608" s="54"/>
      <c r="H608" s="58"/>
      <c r="I608" s="50"/>
      <c r="J608" s="50"/>
      <c r="K608" s="50"/>
    </row>
    <row r="609" spans="1:11" ht="16.5" thickTop="1" thickBot="1">
      <c r="G609" s="50"/>
      <c r="H609" s="50"/>
      <c r="I609" s="50"/>
      <c r="J609" s="50"/>
      <c r="K609" s="50"/>
    </row>
    <row r="610" spans="1:11" ht="19.5" thickTop="1">
      <c r="A610" s="73">
        <v>10</v>
      </c>
      <c r="B610" s="277" t="s">
        <v>452</v>
      </c>
      <c r="C610" s="277"/>
      <c r="D610" s="277"/>
      <c r="E610" s="277"/>
      <c r="F610" s="277"/>
      <c r="G610" s="6"/>
      <c r="H610" s="7"/>
      <c r="I610" s="50"/>
      <c r="J610" s="50"/>
      <c r="K610" s="50"/>
    </row>
    <row r="611" spans="1:11">
      <c r="A611" s="8"/>
      <c r="B611" s="11" t="s">
        <v>453</v>
      </c>
      <c r="C611" s="9"/>
      <c r="D611" s="9"/>
      <c r="E611" s="9"/>
      <c r="F611" s="9"/>
      <c r="G611" s="53" t="s">
        <v>454</v>
      </c>
      <c r="H611" s="57"/>
      <c r="I611" s="50"/>
      <c r="J611" s="50"/>
      <c r="K611" s="50"/>
    </row>
    <row r="612" spans="1:11">
      <c r="A612" s="8"/>
      <c r="B612" s="9"/>
      <c r="C612" s="9"/>
      <c r="D612" s="9"/>
      <c r="E612" s="9"/>
      <c r="F612" s="9"/>
      <c r="G612" s="53"/>
      <c r="H612" s="57"/>
      <c r="I612" s="50"/>
      <c r="J612" s="50"/>
      <c r="K612" s="50"/>
    </row>
    <row r="613" spans="1:11">
      <c r="A613" s="8"/>
      <c r="B613" s="11" t="s">
        <v>455</v>
      </c>
      <c r="C613" s="11"/>
      <c r="D613" s="11"/>
      <c r="E613" s="11"/>
      <c r="F613" s="9"/>
      <c r="G613" s="53"/>
      <c r="H613" s="57"/>
      <c r="I613" s="50"/>
      <c r="J613" s="50"/>
      <c r="K613" s="50"/>
    </row>
    <row r="614" spans="1:11">
      <c r="A614" s="8"/>
      <c r="B614" s="11"/>
      <c r="C614" s="11" t="s">
        <v>237</v>
      </c>
      <c r="D614" s="11"/>
      <c r="E614" s="11"/>
      <c r="F614" s="9"/>
      <c r="G614" s="53"/>
      <c r="H614" s="57"/>
      <c r="I614" s="50"/>
      <c r="J614" s="50"/>
      <c r="K614" s="50"/>
    </row>
    <row r="615" spans="1:11">
      <c r="A615" s="8"/>
      <c r="B615" s="11"/>
      <c r="C615" s="11" t="s">
        <v>249</v>
      </c>
      <c r="D615" s="11"/>
      <c r="E615" s="9"/>
      <c r="F615" s="9"/>
      <c r="G615" s="53"/>
      <c r="H615" s="57"/>
      <c r="I615" s="50"/>
      <c r="J615" s="50"/>
      <c r="K615" s="50"/>
    </row>
    <row r="616" spans="1:11">
      <c r="A616" s="8"/>
      <c r="B616" s="9"/>
      <c r="C616" s="9" t="s">
        <v>457</v>
      </c>
      <c r="D616" s="9"/>
      <c r="E616" s="9"/>
      <c r="F616" s="9"/>
      <c r="G616" s="53" t="s">
        <v>244</v>
      </c>
      <c r="H616" s="57"/>
      <c r="I616" s="50"/>
      <c r="J616" s="50"/>
      <c r="K616" s="50"/>
    </row>
    <row r="617" spans="1:11">
      <c r="A617" s="8"/>
      <c r="B617" s="9"/>
      <c r="C617" s="9" t="s">
        <v>456</v>
      </c>
      <c r="D617" s="9"/>
      <c r="E617" s="9"/>
      <c r="F617" s="9"/>
      <c r="G617" s="53" t="s">
        <v>244</v>
      </c>
      <c r="H617" s="57"/>
      <c r="I617" s="50"/>
      <c r="J617" s="50"/>
      <c r="K617" s="50"/>
    </row>
    <row r="618" spans="1:11">
      <c r="A618" s="8"/>
      <c r="B618" s="9"/>
      <c r="C618" s="11" t="s">
        <v>248</v>
      </c>
      <c r="D618" s="9"/>
      <c r="E618" s="9"/>
      <c r="F618" s="9"/>
      <c r="G618" s="53"/>
      <c r="H618" s="57"/>
      <c r="I618" s="50"/>
      <c r="J618" s="50"/>
      <c r="K618" s="50"/>
    </row>
    <row r="619" spans="1:11">
      <c r="A619" s="8"/>
      <c r="B619" s="9"/>
      <c r="C619" s="13" t="s">
        <v>458</v>
      </c>
      <c r="D619" s="9"/>
      <c r="E619" s="9"/>
      <c r="F619" s="9"/>
      <c r="G619" s="53" t="s">
        <v>461</v>
      </c>
      <c r="H619" s="57"/>
      <c r="I619" s="50"/>
      <c r="J619" s="50"/>
      <c r="K619" s="50"/>
    </row>
    <row r="620" spans="1:11">
      <c r="A620" s="8"/>
      <c r="B620" s="9"/>
      <c r="C620" s="13" t="s">
        <v>459</v>
      </c>
      <c r="D620" s="9"/>
      <c r="E620" s="9"/>
      <c r="F620" s="9"/>
      <c r="G620" s="53" t="s">
        <v>461</v>
      </c>
      <c r="H620" s="57"/>
      <c r="I620" s="50"/>
      <c r="J620" s="50"/>
      <c r="K620" s="50"/>
    </row>
    <row r="621" spans="1:11">
      <c r="A621" s="8"/>
      <c r="B621" s="9"/>
      <c r="C621" s="11" t="s">
        <v>247</v>
      </c>
      <c r="D621" s="9"/>
      <c r="E621" s="9"/>
      <c r="F621" s="9"/>
      <c r="G621" s="53"/>
      <c r="H621" s="57"/>
      <c r="I621" s="50"/>
      <c r="J621" s="50"/>
      <c r="K621" s="50"/>
    </row>
    <row r="622" spans="1:11">
      <c r="A622" s="8"/>
      <c r="B622" s="9"/>
      <c r="C622" s="13" t="s">
        <v>458</v>
      </c>
      <c r="D622" s="9"/>
      <c r="E622" s="9"/>
      <c r="F622" s="9"/>
      <c r="G622" s="53" t="s">
        <v>460</v>
      </c>
      <c r="H622" s="57"/>
      <c r="I622" s="50"/>
      <c r="J622" s="50"/>
      <c r="K622" s="50"/>
    </row>
    <row r="623" spans="1:11">
      <c r="A623" s="8"/>
      <c r="B623" s="9"/>
      <c r="C623" s="13" t="s">
        <v>459</v>
      </c>
      <c r="D623" s="9"/>
      <c r="E623" s="9"/>
      <c r="F623" s="9"/>
      <c r="G623" s="53" t="s">
        <v>460</v>
      </c>
      <c r="H623" s="57"/>
      <c r="I623" s="50"/>
      <c r="J623" s="50"/>
      <c r="K623" s="50"/>
    </row>
    <row r="624" spans="1:11" ht="15.75" thickBot="1">
      <c r="A624" s="14"/>
      <c r="B624" s="15"/>
      <c r="C624" s="80" t="s">
        <v>462</v>
      </c>
      <c r="D624" s="15"/>
      <c r="E624" s="15"/>
      <c r="F624" s="15"/>
      <c r="G624" s="54" t="s">
        <v>244</v>
      </c>
      <c r="H624" s="58"/>
      <c r="I624" s="50"/>
      <c r="J624" s="50"/>
      <c r="K624" s="50"/>
    </row>
    <row r="625" spans="7:11" ht="15.75" thickTop="1">
      <c r="G625" s="50"/>
      <c r="H625" s="50"/>
      <c r="I625" s="50"/>
      <c r="J625" s="50"/>
      <c r="K625" s="50"/>
    </row>
    <row r="626" spans="7:11">
      <c r="G626" s="50"/>
      <c r="H626" s="50"/>
      <c r="I626" s="50"/>
      <c r="J626" s="50"/>
      <c r="K626" s="50"/>
    </row>
    <row r="627" spans="7:11">
      <c r="G627" s="50"/>
      <c r="H627" s="50"/>
      <c r="I627" s="50"/>
      <c r="J627" s="50"/>
      <c r="K627" s="50"/>
    </row>
    <row r="628" spans="7:11">
      <c r="G628" s="50"/>
      <c r="H628" s="50"/>
      <c r="I628" s="50"/>
      <c r="J628" s="50"/>
      <c r="K628" s="50"/>
    </row>
    <row r="629" spans="7:11">
      <c r="G629" s="50"/>
      <c r="H629" s="50"/>
      <c r="I629" s="50"/>
      <c r="J629" s="50"/>
      <c r="K629" s="50"/>
    </row>
    <row r="630" spans="7:11">
      <c r="G630" s="50"/>
      <c r="H630" s="50"/>
      <c r="I630" s="50"/>
      <c r="J630" s="50"/>
      <c r="K630" s="50"/>
    </row>
    <row r="631" spans="7:11">
      <c r="G631" s="50"/>
      <c r="H631" s="50"/>
      <c r="I631" s="50"/>
      <c r="J631" s="50"/>
      <c r="K631" s="50"/>
    </row>
    <row r="632" spans="7:11">
      <c r="G632" s="50"/>
      <c r="H632" s="50"/>
      <c r="I632" s="50"/>
      <c r="J632" s="50"/>
      <c r="K632" s="50"/>
    </row>
    <row r="633" spans="7:11">
      <c r="G633" s="50"/>
      <c r="H633" s="50"/>
      <c r="I633" s="50"/>
      <c r="J633" s="50"/>
      <c r="K633" s="50"/>
    </row>
    <row r="634" spans="7:11">
      <c r="G634" s="50"/>
      <c r="H634" s="50"/>
      <c r="I634" s="50"/>
      <c r="J634" s="50"/>
      <c r="K634" s="50"/>
    </row>
    <row r="635" spans="7:11">
      <c r="G635" s="50"/>
      <c r="H635" s="50"/>
      <c r="I635" s="50"/>
      <c r="J635" s="50"/>
      <c r="K635" s="50"/>
    </row>
    <row r="636" spans="7:11">
      <c r="G636" s="50"/>
      <c r="H636" s="50"/>
      <c r="I636" s="50"/>
      <c r="J636" s="50"/>
      <c r="K636" s="50"/>
    </row>
    <row r="637" spans="7:11">
      <c r="G637" s="50"/>
      <c r="H637" s="50"/>
      <c r="I637" s="50"/>
      <c r="J637" s="50"/>
      <c r="K637" s="50"/>
    </row>
    <row r="638" spans="7:11">
      <c r="G638" s="50"/>
      <c r="H638" s="50"/>
      <c r="I638" s="50"/>
      <c r="J638" s="50"/>
      <c r="K638" s="50"/>
    </row>
    <row r="639" spans="7:11">
      <c r="G639" s="50"/>
      <c r="H639" s="50"/>
      <c r="I639" s="50"/>
      <c r="J639" s="50"/>
      <c r="K639" s="50"/>
    </row>
    <row r="640" spans="7:11">
      <c r="G640" s="50"/>
      <c r="H640" s="50"/>
      <c r="I640" s="50"/>
      <c r="J640" s="50"/>
      <c r="K640" s="50"/>
    </row>
    <row r="641" spans="7:11">
      <c r="G641" s="50"/>
      <c r="H641" s="50"/>
      <c r="I641" s="50"/>
      <c r="J641" s="50"/>
      <c r="K641" s="50"/>
    </row>
    <row r="642" spans="7:11">
      <c r="G642" s="50"/>
      <c r="H642" s="50"/>
      <c r="I642" s="50"/>
      <c r="J642" s="50"/>
      <c r="K642" s="50"/>
    </row>
    <row r="643" spans="7:11">
      <c r="G643" s="50"/>
      <c r="H643" s="50"/>
      <c r="I643" s="50"/>
      <c r="J643" s="50"/>
      <c r="K643" s="50"/>
    </row>
    <row r="644" spans="7:11">
      <c r="G644" s="50"/>
      <c r="H644" s="50"/>
      <c r="I644" s="50"/>
      <c r="J644" s="50"/>
      <c r="K644" s="50"/>
    </row>
    <row r="645" spans="7:11">
      <c r="G645" s="50"/>
      <c r="H645" s="50"/>
      <c r="I645" s="50"/>
      <c r="J645" s="50"/>
      <c r="K645" s="50"/>
    </row>
    <row r="646" spans="7:11">
      <c r="G646" s="50"/>
      <c r="H646" s="50"/>
      <c r="I646" s="50"/>
      <c r="J646" s="50"/>
      <c r="K646" s="50"/>
    </row>
    <row r="647" spans="7:11">
      <c r="G647" s="50"/>
      <c r="H647" s="50"/>
      <c r="I647" s="50"/>
      <c r="J647" s="50"/>
      <c r="K647" s="50"/>
    </row>
    <row r="648" spans="7:11">
      <c r="G648" s="50"/>
      <c r="H648" s="50"/>
      <c r="I648" s="50"/>
      <c r="J648" s="50"/>
      <c r="K648" s="50"/>
    </row>
    <row r="649" spans="7:11">
      <c r="G649" s="50"/>
      <c r="H649" s="50"/>
      <c r="I649" s="50"/>
      <c r="J649" s="50"/>
      <c r="K649" s="50"/>
    </row>
    <row r="650" spans="7:11">
      <c r="G650" s="50"/>
      <c r="H650" s="50"/>
      <c r="I650" s="50"/>
      <c r="J650" s="50"/>
      <c r="K650" s="50"/>
    </row>
    <row r="651" spans="7:11">
      <c r="G651" s="50"/>
      <c r="H651" s="50"/>
      <c r="I651" s="50"/>
      <c r="J651" s="50"/>
      <c r="K651" s="50"/>
    </row>
    <row r="652" spans="7:11">
      <c r="G652" s="50"/>
      <c r="H652" s="50"/>
      <c r="I652" s="50"/>
      <c r="J652" s="50"/>
      <c r="K652" s="50"/>
    </row>
    <row r="653" spans="7:11">
      <c r="G653" s="50"/>
      <c r="H653" s="50"/>
      <c r="I653" s="50"/>
      <c r="J653" s="50"/>
      <c r="K653" s="50"/>
    </row>
    <row r="654" spans="7:11">
      <c r="G654" s="50"/>
      <c r="H654" s="50"/>
      <c r="I654" s="50"/>
      <c r="J654" s="50"/>
      <c r="K654" s="50"/>
    </row>
    <row r="655" spans="7:11">
      <c r="G655" s="50"/>
      <c r="H655" s="50"/>
      <c r="I655" s="50"/>
      <c r="J655" s="50"/>
      <c r="K655" s="50"/>
    </row>
    <row r="656" spans="7:11">
      <c r="G656" s="50"/>
      <c r="H656" s="50"/>
      <c r="I656" s="50"/>
      <c r="J656" s="50"/>
      <c r="K656" s="50"/>
    </row>
    <row r="657" spans="7:11">
      <c r="G657" s="50"/>
      <c r="H657" s="50"/>
      <c r="I657" s="50"/>
      <c r="J657" s="50"/>
      <c r="K657" s="50"/>
    </row>
    <row r="658" spans="7:11">
      <c r="G658" s="50"/>
      <c r="H658" s="50"/>
      <c r="I658" s="50"/>
      <c r="J658" s="50"/>
      <c r="K658" s="50"/>
    </row>
    <row r="659" spans="7:11">
      <c r="G659" s="50"/>
      <c r="H659" s="50"/>
      <c r="I659" s="50"/>
      <c r="J659" s="50"/>
      <c r="K659" s="50"/>
    </row>
    <row r="660" spans="7:11">
      <c r="G660" s="50"/>
      <c r="H660" s="50"/>
      <c r="I660" s="50"/>
      <c r="J660" s="50"/>
      <c r="K660" s="50"/>
    </row>
    <row r="661" spans="7:11">
      <c r="G661" s="50"/>
      <c r="H661" s="50"/>
      <c r="I661" s="50"/>
      <c r="J661" s="50"/>
      <c r="K661" s="50"/>
    </row>
    <row r="662" spans="7:11">
      <c r="G662" s="50"/>
      <c r="H662" s="50"/>
      <c r="I662" s="50"/>
      <c r="J662" s="50"/>
      <c r="K662" s="50"/>
    </row>
    <row r="663" spans="7:11">
      <c r="G663" s="50"/>
      <c r="H663" s="50"/>
      <c r="I663" s="50"/>
      <c r="J663" s="50"/>
      <c r="K663" s="50"/>
    </row>
    <row r="664" spans="7:11">
      <c r="G664" s="50"/>
      <c r="H664" s="50"/>
      <c r="I664" s="50"/>
      <c r="J664" s="50"/>
      <c r="K664" s="50"/>
    </row>
    <row r="665" spans="7:11">
      <c r="G665" s="50"/>
      <c r="H665" s="50"/>
      <c r="I665" s="50"/>
      <c r="J665" s="50"/>
      <c r="K665" s="50"/>
    </row>
    <row r="666" spans="7:11">
      <c r="G666" s="50"/>
      <c r="H666" s="50"/>
      <c r="I666" s="50"/>
      <c r="J666" s="50"/>
      <c r="K666" s="50"/>
    </row>
    <row r="667" spans="7:11">
      <c r="G667" s="50"/>
      <c r="H667" s="50"/>
      <c r="I667" s="50"/>
      <c r="J667" s="50"/>
      <c r="K667" s="50"/>
    </row>
    <row r="668" spans="7:11">
      <c r="G668" s="50"/>
      <c r="H668" s="50"/>
      <c r="I668" s="50"/>
      <c r="J668" s="50"/>
      <c r="K668" s="50"/>
    </row>
    <row r="669" spans="7:11">
      <c r="G669" s="50"/>
      <c r="H669" s="50"/>
      <c r="I669" s="50"/>
      <c r="J669" s="50"/>
      <c r="K669" s="50"/>
    </row>
    <row r="670" spans="7:11">
      <c r="G670" s="50"/>
      <c r="H670" s="50"/>
      <c r="I670" s="50"/>
      <c r="J670" s="50"/>
      <c r="K670" s="50"/>
    </row>
    <row r="671" spans="7:11">
      <c r="G671" s="50"/>
      <c r="H671" s="50"/>
      <c r="I671" s="50"/>
      <c r="J671" s="50"/>
      <c r="K671" s="50"/>
    </row>
    <row r="672" spans="7:11">
      <c r="G672" s="50"/>
      <c r="H672" s="50"/>
      <c r="I672" s="50"/>
      <c r="J672" s="50"/>
      <c r="K672" s="50"/>
    </row>
    <row r="673" spans="7:11">
      <c r="G673" s="50"/>
      <c r="H673" s="50"/>
      <c r="I673" s="50"/>
      <c r="J673" s="50"/>
      <c r="K673" s="50"/>
    </row>
    <row r="674" spans="7:11">
      <c r="G674" s="50"/>
      <c r="H674" s="50"/>
      <c r="I674" s="50"/>
      <c r="J674" s="50"/>
      <c r="K674" s="50"/>
    </row>
    <row r="675" spans="7:11">
      <c r="G675" s="50"/>
      <c r="H675" s="50"/>
      <c r="I675" s="50"/>
      <c r="J675" s="50"/>
      <c r="K675" s="50"/>
    </row>
    <row r="676" spans="7:11">
      <c r="G676" s="50"/>
      <c r="H676" s="50"/>
      <c r="I676" s="50"/>
      <c r="J676" s="50"/>
      <c r="K676" s="50"/>
    </row>
    <row r="677" spans="7:11">
      <c r="G677" s="50"/>
      <c r="H677" s="50"/>
      <c r="I677" s="50"/>
      <c r="J677" s="50"/>
      <c r="K677" s="50"/>
    </row>
    <row r="678" spans="7:11">
      <c r="G678" s="50"/>
      <c r="H678" s="50"/>
      <c r="I678" s="50"/>
      <c r="J678" s="50"/>
      <c r="K678" s="50"/>
    </row>
    <row r="679" spans="7:11">
      <c r="G679" s="50"/>
      <c r="H679" s="50"/>
      <c r="I679" s="50"/>
      <c r="J679" s="50"/>
      <c r="K679" s="50"/>
    </row>
    <row r="680" spans="7:11">
      <c r="G680" s="50"/>
      <c r="H680" s="50"/>
      <c r="I680" s="50"/>
      <c r="J680" s="50"/>
      <c r="K680" s="50"/>
    </row>
    <row r="681" spans="7:11">
      <c r="G681" s="50"/>
      <c r="H681" s="50"/>
      <c r="I681" s="50"/>
      <c r="J681" s="50"/>
      <c r="K681" s="50"/>
    </row>
    <row r="682" spans="7:11">
      <c r="G682" s="50"/>
      <c r="H682" s="50"/>
      <c r="I682" s="50"/>
      <c r="J682" s="50"/>
      <c r="K682" s="50"/>
    </row>
    <row r="683" spans="7:11">
      <c r="G683" s="50"/>
      <c r="H683" s="50"/>
      <c r="I683" s="50"/>
      <c r="J683" s="50"/>
      <c r="K683" s="50"/>
    </row>
    <row r="684" spans="7:11">
      <c r="G684" s="50"/>
      <c r="H684" s="50"/>
      <c r="I684" s="50"/>
      <c r="J684" s="50"/>
      <c r="K684" s="50"/>
    </row>
    <row r="685" spans="7:11">
      <c r="G685" s="50"/>
      <c r="H685" s="50"/>
      <c r="I685" s="50"/>
      <c r="J685" s="50"/>
      <c r="K685" s="50"/>
    </row>
    <row r="686" spans="7:11">
      <c r="G686" s="50"/>
      <c r="H686" s="50"/>
      <c r="I686" s="50"/>
      <c r="J686" s="50"/>
      <c r="K686" s="50"/>
    </row>
    <row r="687" spans="7:11">
      <c r="G687" s="50"/>
      <c r="H687" s="50"/>
      <c r="I687" s="50"/>
      <c r="J687" s="50"/>
      <c r="K687" s="50"/>
    </row>
    <row r="688" spans="7:11">
      <c r="G688" s="50"/>
      <c r="H688" s="50"/>
      <c r="I688" s="50"/>
      <c r="J688" s="50"/>
      <c r="K688" s="50"/>
    </row>
    <row r="689" spans="7:11">
      <c r="G689" s="50"/>
      <c r="H689" s="50"/>
      <c r="I689" s="50"/>
      <c r="J689" s="50"/>
      <c r="K689" s="50"/>
    </row>
    <row r="690" spans="7:11">
      <c r="G690" s="50"/>
      <c r="H690" s="50"/>
      <c r="I690" s="50"/>
      <c r="J690" s="50"/>
      <c r="K690" s="50"/>
    </row>
    <row r="691" spans="7:11">
      <c r="G691" s="50"/>
      <c r="H691" s="50"/>
      <c r="I691" s="50"/>
      <c r="J691" s="50"/>
      <c r="K691" s="50"/>
    </row>
    <row r="692" spans="7:11">
      <c r="G692" s="50"/>
      <c r="H692" s="50"/>
      <c r="I692" s="50"/>
      <c r="J692" s="50"/>
      <c r="K692" s="50"/>
    </row>
    <row r="693" spans="7:11">
      <c r="G693" s="50"/>
      <c r="H693" s="50"/>
      <c r="I693" s="50"/>
      <c r="J693" s="50"/>
      <c r="K693" s="50"/>
    </row>
    <row r="694" spans="7:11">
      <c r="G694" s="50"/>
      <c r="H694" s="50"/>
      <c r="I694" s="50"/>
      <c r="J694" s="50"/>
      <c r="K694" s="50"/>
    </row>
    <row r="695" spans="7:11">
      <c r="G695" s="50"/>
      <c r="H695" s="50"/>
      <c r="I695" s="50"/>
      <c r="J695" s="50"/>
      <c r="K695" s="50"/>
    </row>
    <row r="696" spans="7:11">
      <c r="G696" s="50"/>
      <c r="H696" s="50"/>
      <c r="I696" s="50"/>
      <c r="J696" s="50"/>
      <c r="K696" s="50"/>
    </row>
    <row r="697" spans="7:11">
      <c r="G697" s="50"/>
      <c r="H697" s="50"/>
      <c r="I697" s="50"/>
      <c r="J697" s="50"/>
      <c r="K697" s="50"/>
    </row>
    <row r="698" spans="7:11">
      <c r="G698" s="50"/>
      <c r="H698" s="50"/>
      <c r="I698" s="50"/>
      <c r="J698" s="50"/>
      <c r="K698" s="50"/>
    </row>
    <row r="699" spans="7:11">
      <c r="G699" s="50"/>
      <c r="H699" s="50"/>
      <c r="I699" s="50"/>
      <c r="J699" s="50"/>
      <c r="K699" s="50"/>
    </row>
    <row r="700" spans="7:11">
      <c r="G700" s="50"/>
      <c r="H700" s="50"/>
      <c r="I700" s="50"/>
      <c r="J700" s="50"/>
      <c r="K700" s="50"/>
    </row>
    <row r="701" spans="7:11">
      <c r="G701" s="50"/>
      <c r="H701" s="50"/>
      <c r="I701" s="50"/>
      <c r="J701" s="50"/>
      <c r="K701" s="50"/>
    </row>
    <row r="702" spans="7:11">
      <c r="G702" s="50"/>
      <c r="H702" s="50"/>
      <c r="I702" s="50"/>
      <c r="J702" s="50"/>
      <c r="K702" s="50"/>
    </row>
    <row r="703" spans="7:11">
      <c r="G703" s="50"/>
      <c r="H703" s="50"/>
      <c r="I703" s="50"/>
      <c r="J703" s="50"/>
      <c r="K703" s="50"/>
    </row>
    <row r="704" spans="7:11">
      <c r="G704" s="50"/>
      <c r="H704" s="50"/>
      <c r="I704" s="50"/>
      <c r="J704" s="50"/>
      <c r="K704" s="50"/>
    </row>
    <row r="705" spans="7:11">
      <c r="G705" s="50"/>
      <c r="H705" s="50"/>
      <c r="I705" s="50"/>
      <c r="J705" s="50"/>
      <c r="K705" s="50"/>
    </row>
    <row r="706" spans="7:11">
      <c r="G706" s="50"/>
      <c r="H706" s="50"/>
      <c r="I706" s="50"/>
      <c r="J706" s="50"/>
      <c r="K706" s="50"/>
    </row>
    <row r="707" spans="7:11">
      <c r="G707" s="50"/>
      <c r="H707" s="50"/>
      <c r="I707" s="50"/>
      <c r="J707" s="50"/>
      <c r="K707" s="50"/>
    </row>
    <row r="708" spans="7:11">
      <c r="G708" s="50"/>
      <c r="H708" s="50"/>
      <c r="I708" s="50"/>
      <c r="J708" s="50"/>
      <c r="K708" s="50"/>
    </row>
    <row r="709" spans="7:11">
      <c r="G709" s="50"/>
      <c r="H709" s="50"/>
      <c r="I709" s="50"/>
      <c r="J709" s="50"/>
      <c r="K709" s="50"/>
    </row>
    <row r="710" spans="7:11">
      <c r="G710" s="50"/>
      <c r="H710" s="50"/>
      <c r="I710" s="50"/>
      <c r="J710" s="50"/>
      <c r="K710" s="50"/>
    </row>
    <row r="711" spans="7:11">
      <c r="G711" s="50"/>
      <c r="H711" s="50"/>
      <c r="I711" s="50"/>
      <c r="J711" s="50"/>
      <c r="K711" s="50"/>
    </row>
    <row r="712" spans="7:11">
      <c r="G712" s="50"/>
      <c r="H712" s="50"/>
      <c r="I712" s="50"/>
      <c r="J712" s="50"/>
      <c r="K712" s="50"/>
    </row>
    <row r="713" spans="7:11">
      <c r="G713" s="50"/>
      <c r="H713" s="50"/>
      <c r="I713" s="50"/>
      <c r="J713" s="50"/>
      <c r="K713" s="50"/>
    </row>
    <row r="714" spans="7:11">
      <c r="G714" s="50"/>
      <c r="H714" s="50"/>
      <c r="I714" s="50"/>
      <c r="J714" s="50"/>
      <c r="K714" s="50"/>
    </row>
    <row r="715" spans="7:11">
      <c r="G715" s="50"/>
      <c r="H715" s="50"/>
      <c r="I715" s="50"/>
      <c r="J715" s="50"/>
      <c r="K715" s="50"/>
    </row>
    <row r="716" spans="7:11">
      <c r="G716" s="50"/>
      <c r="H716" s="50"/>
      <c r="I716" s="50"/>
      <c r="J716" s="50"/>
      <c r="K716" s="50"/>
    </row>
    <row r="717" spans="7:11">
      <c r="G717" s="50"/>
      <c r="H717" s="50"/>
      <c r="I717" s="50"/>
      <c r="J717" s="50"/>
      <c r="K717" s="50"/>
    </row>
    <row r="718" spans="7:11">
      <c r="G718" s="50"/>
      <c r="H718" s="50"/>
      <c r="I718" s="50"/>
      <c r="J718" s="50"/>
      <c r="K718" s="50"/>
    </row>
    <row r="719" spans="7:11">
      <c r="G719" s="50"/>
      <c r="H719" s="50"/>
      <c r="I719" s="50"/>
      <c r="J719" s="50"/>
      <c r="K719" s="50"/>
    </row>
    <row r="720" spans="7:11">
      <c r="G720" s="50"/>
      <c r="H720" s="50"/>
      <c r="I720" s="50"/>
      <c r="J720" s="50"/>
      <c r="K720" s="50"/>
    </row>
    <row r="721" spans="7:11">
      <c r="G721" s="50"/>
      <c r="H721" s="50"/>
      <c r="I721" s="50"/>
      <c r="J721" s="50"/>
      <c r="K721" s="50"/>
    </row>
    <row r="722" spans="7:11">
      <c r="G722" s="50"/>
      <c r="H722" s="50"/>
      <c r="I722" s="50"/>
      <c r="J722" s="50"/>
      <c r="K722" s="50"/>
    </row>
    <row r="723" spans="7:11">
      <c r="G723" s="50"/>
      <c r="H723" s="50"/>
      <c r="I723" s="50"/>
      <c r="J723" s="50"/>
      <c r="K723" s="50"/>
    </row>
    <row r="724" spans="7:11">
      <c r="G724" s="50"/>
      <c r="H724" s="50"/>
      <c r="I724" s="50"/>
      <c r="J724" s="50"/>
      <c r="K724" s="50"/>
    </row>
    <row r="725" spans="7:11">
      <c r="G725" s="50"/>
      <c r="H725" s="50"/>
      <c r="I725" s="50"/>
      <c r="J725" s="50"/>
      <c r="K725" s="50"/>
    </row>
    <row r="726" spans="7:11">
      <c r="G726" s="50"/>
      <c r="H726" s="50"/>
      <c r="I726" s="50"/>
      <c r="J726" s="50"/>
      <c r="K726" s="50"/>
    </row>
    <row r="727" spans="7:11">
      <c r="G727" s="50"/>
      <c r="H727" s="50"/>
      <c r="I727" s="50"/>
      <c r="J727" s="50"/>
      <c r="K727" s="50"/>
    </row>
    <row r="728" spans="7:11">
      <c r="G728" s="50"/>
      <c r="H728" s="50"/>
      <c r="I728" s="50"/>
      <c r="J728" s="50"/>
      <c r="K728" s="50"/>
    </row>
    <row r="729" spans="7:11">
      <c r="G729" s="50"/>
      <c r="H729" s="50"/>
      <c r="I729" s="50"/>
      <c r="J729" s="50"/>
      <c r="K729" s="50"/>
    </row>
    <row r="730" spans="7:11">
      <c r="G730" s="50"/>
      <c r="H730" s="50"/>
      <c r="I730" s="50"/>
      <c r="J730" s="50"/>
      <c r="K730" s="50"/>
    </row>
    <row r="731" spans="7:11">
      <c r="G731" s="50"/>
      <c r="H731" s="50"/>
      <c r="I731" s="50"/>
      <c r="J731" s="50"/>
      <c r="K731" s="50"/>
    </row>
    <row r="732" spans="7:11">
      <c r="G732" s="50"/>
      <c r="H732" s="50"/>
      <c r="I732" s="50"/>
      <c r="J732" s="50"/>
      <c r="K732" s="50"/>
    </row>
    <row r="733" spans="7:11">
      <c r="G733" s="50"/>
      <c r="H733" s="50"/>
      <c r="I733" s="50"/>
      <c r="J733" s="50"/>
      <c r="K733" s="50"/>
    </row>
    <row r="734" spans="7:11">
      <c r="G734" s="50"/>
      <c r="H734" s="50"/>
      <c r="I734" s="50"/>
      <c r="J734" s="50"/>
      <c r="K734" s="50"/>
    </row>
    <row r="735" spans="7:11">
      <c r="G735" s="50"/>
      <c r="H735" s="50"/>
      <c r="I735" s="50"/>
      <c r="J735" s="50"/>
      <c r="K735" s="50"/>
    </row>
    <row r="736" spans="7:11">
      <c r="G736" s="50"/>
      <c r="H736" s="50"/>
      <c r="I736" s="50"/>
      <c r="J736" s="50"/>
      <c r="K736" s="50"/>
    </row>
    <row r="737" spans="7:11">
      <c r="G737" s="50"/>
      <c r="H737" s="50"/>
      <c r="I737" s="50"/>
      <c r="J737" s="50"/>
      <c r="K737" s="50"/>
    </row>
    <row r="738" spans="7:11">
      <c r="G738" s="50"/>
      <c r="H738" s="50"/>
      <c r="I738" s="50"/>
      <c r="J738" s="50"/>
      <c r="K738" s="50"/>
    </row>
    <row r="739" spans="7:11">
      <c r="G739" s="50"/>
      <c r="H739" s="50"/>
      <c r="I739" s="50"/>
      <c r="J739" s="50"/>
      <c r="K739" s="50"/>
    </row>
    <row r="740" spans="7:11">
      <c r="G740" s="50"/>
      <c r="H740" s="50"/>
      <c r="I740" s="50"/>
      <c r="J740" s="50"/>
      <c r="K740" s="50"/>
    </row>
    <row r="741" spans="7:11">
      <c r="G741" s="50"/>
      <c r="H741" s="50"/>
      <c r="I741" s="50"/>
      <c r="J741" s="50"/>
      <c r="K741" s="50"/>
    </row>
    <row r="742" spans="7:11">
      <c r="G742" s="50"/>
      <c r="H742" s="50"/>
      <c r="I742" s="50"/>
      <c r="J742" s="50"/>
      <c r="K742" s="50"/>
    </row>
    <row r="743" spans="7:11">
      <c r="G743" s="50"/>
      <c r="H743" s="50"/>
      <c r="I743" s="50"/>
      <c r="J743" s="50"/>
      <c r="K743" s="50"/>
    </row>
    <row r="744" spans="7:11">
      <c r="G744" s="50"/>
      <c r="H744" s="50"/>
      <c r="I744" s="50"/>
      <c r="J744" s="50"/>
      <c r="K744" s="50"/>
    </row>
    <row r="745" spans="7:11">
      <c r="G745" s="50"/>
      <c r="H745" s="50"/>
      <c r="I745" s="50"/>
      <c r="J745" s="50"/>
      <c r="K745" s="50"/>
    </row>
    <row r="746" spans="7:11">
      <c r="G746" s="50"/>
      <c r="H746" s="50"/>
      <c r="I746" s="50"/>
      <c r="J746" s="50"/>
      <c r="K746" s="50"/>
    </row>
    <row r="747" spans="7:11">
      <c r="G747" s="50"/>
      <c r="H747" s="50"/>
      <c r="I747" s="50"/>
      <c r="J747" s="50"/>
      <c r="K747" s="50"/>
    </row>
    <row r="748" spans="7:11">
      <c r="G748" s="50"/>
      <c r="H748" s="50"/>
      <c r="I748" s="50"/>
      <c r="J748" s="50"/>
      <c r="K748" s="50"/>
    </row>
    <row r="749" spans="7:11">
      <c r="G749" s="50"/>
      <c r="H749" s="50"/>
      <c r="I749" s="50"/>
      <c r="J749" s="50"/>
      <c r="K749" s="50"/>
    </row>
    <row r="750" spans="7:11">
      <c r="G750" s="50"/>
      <c r="H750" s="50"/>
      <c r="I750" s="50"/>
      <c r="J750" s="50"/>
      <c r="K750" s="50"/>
    </row>
    <row r="751" spans="7:11">
      <c r="G751" s="50"/>
      <c r="H751" s="50"/>
      <c r="I751" s="50"/>
      <c r="J751" s="50"/>
      <c r="K751" s="50"/>
    </row>
    <row r="752" spans="7:11">
      <c r="G752" s="50"/>
      <c r="H752" s="50"/>
      <c r="I752" s="50"/>
      <c r="J752" s="50"/>
      <c r="K752" s="50"/>
    </row>
    <row r="753" spans="7:11">
      <c r="G753" s="50"/>
      <c r="H753" s="50"/>
      <c r="I753" s="50"/>
      <c r="J753" s="50"/>
      <c r="K753" s="50"/>
    </row>
    <row r="754" spans="7:11">
      <c r="G754" s="50"/>
      <c r="H754" s="50"/>
      <c r="I754" s="50"/>
      <c r="J754" s="50"/>
      <c r="K754" s="50"/>
    </row>
    <row r="755" spans="7:11">
      <c r="G755" s="50"/>
      <c r="H755" s="50"/>
      <c r="I755" s="50"/>
      <c r="J755" s="50"/>
      <c r="K755" s="50"/>
    </row>
    <row r="756" spans="7:11">
      <c r="G756" s="50"/>
      <c r="H756" s="50"/>
      <c r="I756" s="50"/>
      <c r="J756" s="50"/>
      <c r="K756" s="50"/>
    </row>
    <row r="757" spans="7:11">
      <c r="G757" s="50"/>
      <c r="H757" s="50"/>
      <c r="I757" s="50"/>
      <c r="J757" s="50"/>
      <c r="K757" s="50"/>
    </row>
    <row r="758" spans="7:11">
      <c r="G758" s="50"/>
      <c r="H758" s="50"/>
      <c r="I758" s="50"/>
      <c r="J758" s="50"/>
      <c r="K758" s="50"/>
    </row>
    <row r="759" spans="7:11">
      <c r="G759" s="50"/>
      <c r="H759" s="50"/>
      <c r="I759" s="50"/>
      <c r="J759" s="50"/>
      <c r="K759" s="50"/>
    </row>
    <row r="760" spans="7:11">
      <c r="G760" s="50"/>
      <c r="H760" s="50"/>
      <c r="I760" s="50"/>
      <c r="J760" s="50"/>
      <c r="K760" s="50"/>
    </row>
    <row r="761" spans="7:11">
      <c r="G761" s="50"/>
      <c r="H761" s="50"/>
      <c r="I761" s="50"/>
      <c r="J761" s="50"/>
      <c r="K761" s="50"/>
    </row>
    <row r="762" spans="7:11">
      <c r="G762" s="50"/>
      <c r="H762" s="50"/>
      <c r="I762" s="50"/>
      <c r="J762" s="50"/>
      <c r="K762" s="50"/>
    </row>
    <row r="763" spans="7:11">
      <c r="G763" s="50"/>
      <c r="H763" s="50"/>
      <c r="I763" s="50"/>
      <c r="J763" s="50"/>
      <c r="K763" s="50"/>
    </row>
    <row r="764" spans="7:11">
      <c r="G764" s="50"/>
      <c r="H764" s="50"/>
      <c r="I764" s="50"/>
      <c r="J764" s="50"/>
      <c r="K764" s="50"/>
    </row>
    <row r="765" spans="7:11">
      <c r="G765" s="50"/>
      <c r="H765" s="50"/>
      <c r="I765" s="50"/>
      <c r="J765" s="50"/>
      <c r="K765" s="50"/>
    </row>
    <row r="766" spans="7:11">
      <c r="G766" s="50"/>
      <c r="H766" s="50"/>
      <c r="I766" s="50"/>
      <c r="J766" s="50"/>
      <c r="K766" s="50"/>
    </row>
    <row r="767" spans="7:11">
      <c r="G767" s="50"/>
      <c r="H767" s="50"/>
      <c r="I767" s="50"/>
      <c r="J767" s="50"/>
      <c r="K767" s="50"/>
    </row>
    <row r="768" spans="7:11">
      <c r="G768" s="50"/>
      <c r="H768" s="50"/>
      <c r="I768" s="50"/>
      <c r="J768" s="50"/>
      <c r="K768" s="50"/>
    </row>
    <row r="769" spans="7:11">
      <c r="G769" s="50"/>
      <c r="H769" s="50"/>
      <c r="I769" s="50"/>
      <c r="J769" s="50"/>
      <c r="K769" s="50"/>
    </row>
    <row r="770" spans="7:11">
      <c r="G770" s="50"/>
      <c r="H770" s="50"/>
      <c r="I770" s="50"/>
      <c r="J770" s="50"/>
      <c r="K770" s="50"/>
    </row>
    <row r="771" spans="7:11">
      <c r="G771" s="50"/>
      <c r="H771" s="50"/>
      <c r="I771" s="50"/>
      <c r="J771" s="50"/>
      <c r="K771" s="50"/>
    </row>
    <row r="772" spans="7:11">
      <c r="G772" s="50"/>
      <c r="H772" s="50"/>
      <c r="I772" s="50"/>
      <c r="J772" s="50"/>
      <c r="K772" s="50"/>
    </row>
    <row r="773" spans="7:11">
      <c r="G773" s="50"/>
      <c r="H773" s="50"/>
      <c r="I773" s="50"/>
      <c r="J773" s="50"/>
      <c r="K773" s="50"/>
    </row>
    <row r="774" spans="7:11">
      <c r="G774" s="50"/>
      <c r="H774" s="50"/>
      <c r="I774" s="50"/>
      <c r="J774" s="50"/>
      <c r="K774" s="50"/>
    </row>
    <row r="775" spans="7:11">
      <c r="G775" s="50"/>
      <c r="H775" s="50"/>
      <c r="I775" s="50"/>
      <c r="J775" s="50"/>
      <c r="K775" s="50"/>
    </row>
    <row r="776" spans="7:11">
      <c r="G776" s="50"/>
      <c r="H776" s="50"/>
      <c r="I776" s="50"/>
      <c r="J776" s="50"/>
      <c r="K776" s="50"/>
    </row>
    <row r="777" spans="7:11">
      <c r="G777" s="50"/>
      <c r="H777" s="50"/>
      <c r="I777" s="50"/>
      <c r="J777" s="50"/>
      <c r="K777" s="50"/>
    </row>
    <row r="778" spans="7:11">
      <c r="G778" s="50"/>
      <c r="H778" s="50"/>
      <c r="I778" s="50"/>
      <c r="J778" s="50"/>
      <c r="K778" s="50"/>
    </row>
    <row r="779" spans="7:11">
      <c r="G779" s="50"/>
      <c r="H779" s="50"/>
      <c r="I779" s="50"/>
      <c r="J779" s="50"/>
      <c r="K779" s="50"/>
    </row>
    <row r="780" spans="7:11">
      <c r="G780" s="50"/>
      <c r="H780" s="50"/>
      <c r="I780" s="50"/>
      <c r="J780" s="50"/>
      <c r="K780" s="50"/>
    </row>
    <row r="781" spans="7:11">
      <c r="G781" s="50"/>
      <c r="H781" s="50"/>
      <c r="I781" s="50"/>
      <c r="J781" s="50"/>
      <c r="K781" s="50"/>
    </row>
    <row r="782" spans="7:11">
      <c r="G782" s="50"/>
      <c r="H782" s="50"/>
      <c r="I782" s="50"/>
      <c r="J782" s="50"/>
      <c r="K782" s="50"/>
    </row>
    <row r="783" spans="7:11">
      <c r="G783" s="50"/>
      <c r="H783" s="50"/>
      <c r="I783" s="50"/>
      <c r="J783" s="50"/>
      <c r="K783" s="50"/>
    </row>
    <row r="784" spans="7:11">
      <c r="G784" s="50"/>
      <c r="H784" s="50"/>
      <c r="I784" s="50"/>
      <c r="J784" s="50"/>
      <c r="K784" s="50"/>
    </row>
    <row r="785" spans="7:11">
      <c r="G785" s="50"/>
      <c r="H785" s="50"/>
      <c r="I785" s="50"/>
      <c r="J785" s="50"/>
      <c r="K785" s="50"/>
    </row>
    <row r="786" spans="7:11">
      <c r="G786" s="50"/>
      <c r="H786" s="50"/>
      <c r="I786" s="50"/>
      <c r="J786" s="50"/>
      <c r="K786" s="50"/>
    </row>
    <row r="787" spans="7:11">
      <c r="G787" s="50"/>
      <c r="H787" s="50"/>
      <c r="I787" s="50"/>
      <c r="J787" s="50"/>
      <c r="K787" s="50"/>
    </row>
    <row r="788" spans="7:11">
      <c r="G788" s="50"/>
      <c r="H788" s="50"/>
      <c r="I788" s="50"/>
      <c r="J788" s="50"/>
      <c r="K788" s="50"/>
    </row>
    <row r="789" spans="7:11">
      <c r="G789" s="50"/>
      <c r="H789" s="50"/>
      <c r="I789" s="50"/>
      <c r="J789" s="50"/>
      <c r="K789" s="50"/>
    </row>
    <row r="790" spans="7:11">
      <c r="G790" s="50"/>
      <c r="H790" s="50"/>
      <c r="I790" s="50"/>
      <c r="J790" s="50"/>
      <c r="K790" s="50"/>
    </row>
    <row r="791" spans="7:11">
      <c r="G791" s="50"/>
      <c r="H791" s="50"/>
      <c r="I791" s="50"/>
      <c r="J791" s="50"/>
      <c r="K791" s="50"/>
    </row>
    <row r="792" spans="7:11">
      <c r="G792" s="50"/>
      <c r="H792" s="50"/>
      <c r="I792" s="50"/>
      <c r="J792" s="50"/>
      <c r="K792" s="50"/>
    </row>
    <row r="793" spans="7:11">
      <c r="G793" s="50"/>
      <c r="H793" s="50"/>
      <c r="I793" s="50"/>
      <c r="J793" s="50"/>
      <c r="K793" s="50"/>
    </row>
    <row r="794" spans="7:11">
      <c r="G794" s="50"/>
      <c r="H794" s="50"/>
      <c r="I794" s="50"/>
      <c r="J794" s="50"/>
      <c r="K794" s="50"/>
    </row>
    <row r="795" spans="7:11">
      <c r="G795" s="50"/>
      <c r="H795" s="50"/>
      <c r="I795" s="50"/>
      <c r="J795" s="50"/>
      <c r="K795" s="50"/>
    </row>
    <row r="796" spans="7:11">
      <c r="G796" s="50"/>
      <c r="H796" s="50"/>
      <c r="I796" s="50"/>
      <c r="J796" s="50"/>
      <c r="K796" s="50"/>
    </row>
    <row r="797" spans="7:11">
      <c r="G797" s="50"/>
      <c r="H797" s="50"/>
      <c r="I797" s="50"/>
      <c r="J797" s="50"/>
      <c r="K797" s="50"/>
    </row>
    <row r="798" spans="7:11">
      <c r="G798" s="50"/>
      <c r="H798" s="50"/>
      <c r="I798" s="50"/>
      <c r="J798" s="50"/>
      <c r="K798" s="50"/>
    </row>
    <row r="799" spans="7:11">
      <c r="G799" s="50"/>
      <c r="H799" s="50"/>
      <c r="I799" s="50"/>
      <c r="J799" s="50"/>
      <c r="K799" s="50"/>
    </row>
    <row r="800" spans="7:11">
      <c r="G800" s="50"/>
      <c r="H800" s="50"/>
      <c r="I800" s="50"/>
      <c r="J800" s="50"/>
      <c r="K800" s="50"/>
    </row>
    <row r="801" spans="7:11">
      <c r="G801" s="50"/>
      <c r="H801" s="50"/>
      <c r="I801" s="50"/>
      <c r="J801" s="50"/>
      <c r="K801" s="50"/>
    </row>
    <row r="802" spans="7:11">
      <c r="G802" s="50"/>
      <c r="H802" s="50"/>
      <c r="I802" s="50"/>
      <c r="J802" s="50"/>
      <c r="K802" s="50"/>
    </row>
    <row r="803" spans="7:11">
      <c r="G803" s="50"/>
      <c r="H803" s="50"/>
      <c r="I803" s="50"/>
      <c r="J803" s="50"/>
      <c r="K803" s="50"/>
    </row>
    <row r="804" spans="7:11">
      <c r="G804" s="50"/>
      <c r="H804" s="50"/>
      <c r="I804" s="50"/>
      <c r="J804" s="50"/>
      <c r="K804" s="50"/>
    </row>
    <row r="805" spans="7:11">
      <c r="G805" s="50"/>
      <c r="H805" s="50"/>
      <c r="I805" s="50"/>
      <c r="J805" s="50"/>
      <c r="K805" s="50"/>
    </row>
    <row r="806" spans="7:11">
      <c r="G806" s="50"/>
      <c r="H806" s="50"/>
      <c r="I806" s="50"/>
      <c r="J806" s="50"/>
      <c r="K806" s="50"/>
    </row>
    <row r="807" spans="7:11">
      <c r="G807" s="50"/>
      <c r="H807" s="50"/>
      <c r="I807" s="50"/>
      <c r="J807" s="50"/>
      <c r="K807" s="50"/>
    </row>
    <row r="808" spans="7:11">
      <c r="G808" s="50"/>
      <c r="H808" s="50"/>
      <c r="I808" s="50"/>
      <c r="J808" s="50"/>
      <c r="K808" s="50"/>
    </row>
    <row r="809" spans="7:11">
      <c r="G809" s="50"/>
      <c r="H809" s="50"/>
      <c r="I809" s="50"/>
      <c r="J809" s="50"/>
      <c r="K809" s="50"/>
    </row>
    <row r="810" spans="7:11">
      <c r="G810" s="50"/>
      <c r="H810" s="50"/>
      <c r="I810" s="50"/>
      <c r="J810" s="50"/>
      <c r="K810" s="50"/>
    </row>
    <row r="811" spans="7:11">
      <c r="G811" s="50"/>
      <c r="H811" s="50"/>
      <c r="I811" s="50"/>
      <c r="J811" s="50"/>
      <c r="K811" s="50"/>
    </row>
    <row r="812" spans="7:11">
      <c r="G812" s="50"/>
      <c r="H812" s="50"/>
      <c r="I812" s="50"/>
      <c r="J812" s="50"/>
      <c r="K812" s="50"/>
    </row>
    <row r="813" spans="7:11">
      <c r="G813" s="50"/>
      <c r="H813" s="50"/>
      <c r="I813" s="50"/>
      <c r="J813" s="50"/>
      <c r="K813" s="50"/>
    </row>
    <row r="814" spans="7:11">
      <c r="G814" s="50"/>
      <c r="H814" s="50"/>
      <c r="I814" s="50"/>
      <c r="J814" s="50"/>
      <c r="K814" s="50"/>
    </row>
    <row r="815" spans="7:11">
      <c r="G815" s="50"/>
      <c r="H815" s="50"/>
      <c r="I815" s="50"/>
      <c r="J815" s="50"/>
      <c r="K815" s="50"/>
    </row>
    <row r="816" spans="7:11">
      <c r="G816" s="50"/>
      <c r="H816" s="50"/>
      <c r="I816" s="50"/>
      <c r="J816" s="50"/>
      <c r="K816" s="50"/>
    </row>
    <row r="817" spans="7:11">
      <c r="G817" s="50"/>
      <c r="H817" s="50"/>
      <c r="I817" s="50"/>
      <c r="J817" s="50"/>
      <c r="K817" s="50"/>
    </row>
    <row r="818" spans="7:11">
      <c r="G818" s="50"/>
      <c r="H818" s="50"/>
      <c r="I818" s="50"/>
      <c r="J818" s="50"/>
      <c r="K818" s="50"/>
    </row>
    <row r="819" spans="7:11">
      <c r="G819" s="50"/>
      <c r="H819" s="50"/>
      <c r="I819" s="50"/>
      <c r="J819" s="50"/>
      <c r="K819" s="50"/>
    </row>
    <row r="820" spans="7:11">
      <c r="G820" s="50"/>
      <c r="H820" s="50"/>
      <c r="I820" s="50"/>
      <c r="J820" s="50"/>
      <c r="K820" s="50"/>
    </row>
    <row r="821" spans="7:11">
      <c r="G821" s="50"/>
      <c r="H821" s="50"/>
      <c r="I821" s="50"/>
      <c r="J821" s="50"/>
      <c r="K821" s="50"/>
    </row>
    <row r="822" spans="7:11">
      <c r="G822" s="50"/>
      <c r="H822" s="50"/>
      <c r="I822" s="50"/>
      <c r="J822" s="50"/>
      <c r="K822" s="50"/>
    </row>
    <row r="823" spans="7:11">
      <c r="G823" s="50"/>
      <c r="H823" s="50"/>
      <c r="I823" s="50"/>
      <c r="J823" s="50"/>
      <c r="K823" s="50"/>
    </row>
    <row r="824" spans="7:11">
      <c r="G824" s="50"/>
      <c r="H824" s="50"/>
      <c r="I824" s="50"/>
      <c r="J824" s="50"/>
      <c r="K824" s="50"/>
    </row>
    <row r="825" spans="7:11">
      <c r="G825" s="50"/>
      <c r="H825" s="50"/>
      <c r="I825" s="50"/>
      <c r="J825" s="50"/>
      <c r="K825" s="50"/>
    </row>
    <row r="826" spans="7:11">
      <c r="G826" s="50"/>
      <c r="H826" s="50"/>
      <c r="I826" s="50"/>
      <c r="J826" s="50"/>
      <c r="K826" s="50"/>
    </row>
    <row r="827" spans="7:11">
      <c r="G827" s="50"/>
      <c r="H827" s="50"/>
      <c r="I827" s="50"/>
      <c r="J827" s="50"/>
      <c r="K827" s="50"/>
    </row>
    <row r="828" spans="7:11">
      <c r="G828" s="50"/>
      <c r="H828" s="50"/>
      <c r="I828" s="50"/>
      <c r="J828" s="50"/>
      <c r="K828" s="50"/>
    </row>
    <row r="829" spans="7:11">
      <c r="G829" s="50"/>
      <c r="H829" s="50"/>
      <c r="I829" s="50"/>
      <c r="J829" s="50"/>
      <c r="K829" s="50"/>
    </row>
    <row r="830" spans="7:11">
      <c r="G830" s="50"/>
      <c r="H830" s="50"/>
      <c r="I830" s="50"/>
      <c r="J830" s="50"/>
      <c r="K830" s="50"/>
    </row>
    <row r="831" spans="7:11">
      <c r="G831" s="50"/>
      <c r="H831" s="50"/>
      <c r="I831" s="50"/>
      <c r="J831" s="50"/>
      <c r="K831" s="50"/>
    </row>
    <row r="832" spans="7:11">
      <c r="G832" s="50"/>
      <c r="H832" s="50"/>
      <c r="I832" s="50"/>
      <c r="J832" s="50"/>
      <c r="K832" s="50"/>
    </row>
    <row r="833" spans="7:11">
      <c r="G833" s="50"/>
      <c r="H833" s="50"/>
      <c r="I833" s="50"/>
      <c r="J833" s="50"/>
      <c r="K833" s="50"/>
    </row>
    <row r="834" spans="7:11">
      <c r="G834" s="50"/>
      <c r="H834" s="50"/>
      <c r="I834" s="50"/>
      <c r="J834" s="50"/>
      <c r="K834" s="50"/>
    </row>
    <row r="835" spans="7:11">
      <c r="G835" s="50"/>
      <c r="H835" s="50"/>
      <c r="I835" s="50"/>
      <c r="J835" s="50"/>
      <c r="K835" s="50"/>
    </row>
    <row r="836" spans="7:11">
      <c r="G836" s="50"/>
      <c r="H836" s="50"/>
      <c r="I836" s="50"/>
      <c r="J836" s="50"/>
      <c r="K836" s="50"/>
    </row>
    <row r="837" spans="7:11">
      <c r="G837" s="50"/>
      <c r="H837" s="50"/>
      <c r="I837" s="50"/>
      <c r="J837" s="50"/>
      <c r="K837" s="50"/>
    </row>
    <row r="838" spans="7:11">
      <c r="G838" s="50"/>
      <c r="H838" s="50"/>
      <c r="I838" s="50"/>
      <c r="J838" s="50"/>
      <c r="K838" s="50"/>
    </row>
    <row r="839" spans="7:11">
      <c r="G839" s="50"/>
      <c r="H839" s="50"/>
      <c r="I839" s="50"/>
      <c r="J839" s="50"/>
      <c r="K839" s="50"/>
    </row>
    <row r="840" spans="7:11">
      <c r="G840" s="50"/>
      <c r="H840" s="50"/>
      <c r="I840" s="50"/>
      <c r="J840" s="50"/>
      <c r="K840" s="50"/>
    </row>
    <row r="841" spans="7:11">
      <c r="G841" s="50"/>
      <c r="H841" s="50"/>
      <c r="I841" s="50"/>
      <c r="J841" s="50"/>
      <c r="K841" s="50"/>
    </row>
    <row r="842" spans="7:11">
      <c r="G842" s="50"/>
      <c r="H842" s="50"/>
      <c r="I842" s="50"/>
      <c r="J842" s="50"/>
      <c r="K842" s="50"/>
    </row>
    <row r="843" spans="7:11">
      <c r="G843" s="50"/>
      <c r="H843" s="50"/>
      <c r="I843" s="50"/>
      <c r="J843" s="50"/>
      <c r="K843" s="50"/>
    </row>
    <row r="844" spans="7:11">
      <c r="G844" s="50"/>
      <c r="H844" s="50"/>
      <c r="I844" s="50"/>
      <c r="J844" s="50"/>
      <c r="K844" s="50"/>
    </row>
    <row r="845" spans="7:11">
      <c r="G845" s="50"/>
      <c r="H845" s="50"/>
      <c r="I845" s="50"/>
      <c r="J845" s="50"/>
      <c r="K845" s="50"/>
    </row>
    <row r="846" spans="7:11">
      <c r="G846" s="50"/>
      <c r="H846" s="50"/>
      <c r="I846" s="50"/>
      <c r="J846" s="50"/>
      <c r="K846" s="50"/>
    </row>
    <row r="847" spans="7:11">
      <c r="G847" s="50"/>
      <c r="H847" s="50"/>
      <c r="I847" s="50"/>
      <c r="J847" s="50"/>
      <c r="K847" s="50"/>
    </row>
    <row r="848" spans="7:11">
      <c r="G848" s="50"/>
      <c r="H848" s="50"/>
      <c r="I848" s="50"/>
      <c r="J848" s="50"/>
      <c r="K848" s="50"/>
    </row>
    <row r="849" spans="7:11">
      <c r="G849" s="50"/>
      <c r="H849" s="50"/>
      <c r="I849" s="50"/>
      <c r="J849" s="50"/>
      <c r="K849" s="50"/>
    </row>
    <row r="850" spans="7:11">
      <c r="G850" s="50"/>
      <c r="H850" s="50"/>
      <c r="I850" s="50"/>
      <c r="J850" s="50"/>
      <c r="K850" s="50"/>
    </row>
    <row r="851" spans="7:11">
      <c r="G851" s="50"/>
      <c r="H851" s="50"/>
      <c r="I851" s="50"/>
      <c r="J851" s="50"/>
      <c r="K851" s="50"/>
    </row>
    <row r="852" spans="7:11">
      <c r="G852" s="50"/>
      <c r="H852" s="50"/>
      <c r="I852" s="50"/>
      <c r="J852" s="50"/>
      <c r="K852" s="50"/>
    </row>
    <row r="853" spans="7:11">
      <c r="G853" s="50"/>
      <c r="H853" s="50"/>
      <c r="I853" s="50"/>
      <c r="J853" s="50"/>
      <c r="K853" s="50"/>
    </row>
    <row r="854" spans="7:11">
      <c r="G854" s="50"/>
      <c r="H854" s="50"/>
      <c r="I854" s="50"/>
      <c r="J854" s="50"/>
      <c r="K854" s="50"/>
    </row>
    <row r="855" spans="7:11">
      <c r="G855" s="50"/>
      <c r="H855" s="50"/>
      <c r="I855" s="50"/>
      <c r="J855" s="50"/>
      <c r="K855" s="50"/>
    </row>
    <row r="856" spans="7:11">
      <c r="G856" s="50"/>
      <c r="H856" s="50"/>
      <c r="I856" s="50"/>
      <c r="J856" s="50"/>
      <c r="K856" s="50"/>
    </row>
    <row r="857" spans="7:11">
      <c r="G857" s="50"/>
      <c r="H857" s="50"/>
      <c r="I857" s="50"/>
      <c r="J857" s="50"/>
      <c r="K857" s="50"/>
    </row>
    <row r="858" spans="7:11">
      <c r="G858" s="50"/>
      <c r="H858" s="50"/>
      <c r="I858" s="50"/>
      <c r="J858" s="50"/>
      <c r="K858" s="50"/>
    </row>
    <row r="859" spans="7:11">
      <c r="G859" s="50"/>
      <c r="H859" s="50"/>
      <c r="I859" s="50"/>
      <c r="J859" s="50"/>
      <c r="K859" s="50"/>
    </row>
    <row r="860" spans="7:11">
      <c r="G860" s="50"/>
      <c r="H860" s="50"/>
      <c r="I860" s="50"/>
      <c r="J860" s="50"/>
      <c r="K860" s="50"/>
    </row>
    <row r="861" spans="7:11">
      <c r="G861" s="50"/>
      <c r="H861" s="50"/>
      <c r="I861" s="50"/>
      <c r="J861" s="50"/>
      <c r="K861" s="50"/>
    </row>
    <row r="862" spans="7:11">
      <c r="G862" s="50"/>
      <c r="H862" s="50"/>
      <c r="I862" s="50"/>
      <c r="J862" s="50"/>
      <c r="K862" s="50"/>
    </row>
    <row r="863" spans="7:11">
      <c r="G863" s="50"/>
      <c r="H863" s="50"/>
      <c r="I863" s="50"/>
      <c r="J863" s="50"/>
      <c r="K863" s="50"/>
    </row>
    <row r="864" spans="7:11">
      <c r="G864" s="50"/>
      <c r="H864" s="50"/>
      <c r="I864" s="50"/>
      <c r="J864" s="50"/>
      <c r="K864" s="50"/>
    </row>
    <row r="865" spans="7:11">
      <c r="G865" s="50"/>
      <c r="H865" s="50"/>
      <c r="I865" s="50"/>
      <c r="J865" s="50"/>
      <c r="K865" s="50"/>
    </row>
    <row r="866" spans="7:11">
      <c r="G866" s="50"/>
      <c r="H866" s="50"/>
      <c r="I866" s="50"/>
      <c r="J866" s="50"/>
      <c r="K866" s="50"/>
    </row>
    <row r="867" spans="7:11">
      <c r="G867" s="50"/>
      <c r="H867" s="50"/>
      <c r="I867" s="50"/>
      <c r="J867" s="50"/>
      <c r="K867" s="50"/>
    </row>
    <row r="868" spans="7:11">
      <c r="G868" s="50"/>
      <c r="H868" s="50"/>
      <c r="I868" s="50"/>
      <c r="J868" s="50"/>
      <c r="K868" s="50"/>
    </row>
    <row r="869" spans="7:11">
      <c r="G869" s="50"/>
      <c r="H869" s="50"/>
      <c r="I869" s="50"/>
      <c r="J869" s="50"/>
      <c r="K869" s="50"/>
    </row>
    <row r="870" spans="7:11">
      <c r="G870" s="50"/>
      <c r="H870" s="50"/>
      <c r="I870" s="50"/>
      <c r="J870" s="50"/>
      <c r="K870" s="50"/>
    </row>
    <row r="871" spans="7:11">
      <c r="G871" s="50"/>
      <c r="H871" s="50"/>
      <c r="I871" s="50"/>
      <c r="J871" s="50"/>
      <c r="K871" s="50"/>
    </row>
    <row r="872" spans="7:11">
      <c r="G872" s="50"/>
      <c r="H872" s="50"/>
      <c r="I872" s="50"/>
      <c r="J872" s="50"/>
      <c r="K872" s="50"/>
    </row>
    <row r="873" spans="7:11">
      <c r="G873" s="50"/>
      <c r="H873" s="50"/>
      <c r="I873" s="50"/>
      <c r="J873" s="50"/>
      <c r="K873" s="50"/>
    </row>
    <row r="874" spans="7:11">
      <c r="G874" s="50"/>
      <c r="H874" s="50"/>
      <c r="I874" s="50"/>
      <c r="J874" s="50"/>
      <c r="K874" s="50"/>
    </row>
    <row r="875" spans="7:11">
      <c r="G875" s="50"/>
      <c r="H875" s="50"/>
      <c r="I875" s="50"/>
      <c r="J875" s="50"/>
      <c r="K875" s="50"/>
    </row>
    <row r="876" spans="7:11">
      <c r="G876" s="50"/>
      <c r="H876" s="50"/>
      <c r="I876" s="50"/>
      <c r="J876" s="50"/>
      <c r="K876" s="50"/>
    </row>
    <row r="877" spans="7:11">
      <c r="G877" s="50"/>
      <c r="H877" s="50"/>
      <c r="I877" s="50"/>
      <c r="J877" s="50"/>
      <c r="K877" s="50"/>
    </row>
    <row r="878" spans="7:11">
      <c r="G878" s="50"/>
      <c r="H878" s="50"/>
      <c r="I878" s="50"/>
      <c r="J878" s="50"/>
      <c r="K878" s="50"/>
    </row>
    <row r="879" spans="7:11">
      <c r="G879" s="50"/>
      <c r="H879" s="50"/>
      <c r="I879" s="50"/>
      <c r="J879" s="50"/>
      <c r="K879" s="50"/>
    </row>
    <row r="880" spans="7:11">
      <c r="G880" s="50"/>
      <c r="H880" s="50"/>
      <c r="I880" s="50"/>
      <c r="J880" s="50"/>
      <c r="K880" s="50"/>
    </row>
    <row r="881" spans="7:11">
      <c r="G881" s="50"/>
      <c r="H881" s="50"/>
      <c r="I881" s="50"/>
      <c r="J881" s="50"/>
      <c r="K881" s="50"/>
    </row>
    <row r="882" spans="7:11">
      <c r="G882" s="50"/>
      <c r="H882" s="50"/>
      <c r="I882" s="50"/>
      <c r="J882" s="50"/>
      <c r="K882" s="50"/>
    </row>
    <row r="883" spans="7:11">
      <c r="G883" s="50"/>
      <c r="H883" s="50"/>
      <c r="I883" s="50"/>
      <c r="J883" s="50"/>
      <c r="K883" s="50"/>
    </row>
    <row r="884" spans="7:11">
      <c r="G884" s="50"/>
      <c r="H884" s="50"/>
      <c r="I884" s="50"/>
      <c r="J884" s="50"/>
      <c r="K884" s="50"/>
    </row>
    <row r="885" spans="7:11">
      <c r="G885" s="50"/>
      <c r="H885" s="50"/>
      <c r="I885" s="50"/>
      <c r="J885" s="50"/>
      <c r="K885" s="50"/>
    </row>
    <row r="886" spans="7:11">
      <c r="G886" s="50"/>
      <c r="H886" s="50"/>
      <c r="I886" s="50"/>
      <c r="J886" s="50"/>
      <c r="K886" s="50"/>
    </row>
  </sheetData>
  <mergeCells count="72">
    <mergeCell ref="B610:F610"/>
    <mergeCell ref="B1:G1"/>
    <mergeCell ref="C510:D510"/>
    <mergeCell ref="E510:F510"/>
    <mergeCell ref="B514:E514"/>
    <mergeCell ref="B523:E523"/>
    <mergeCell ref="B535:F535"/>
    <mergeCell ref="C507:D507"/>
    <mergeCell ref="E507:F507"/>
    <mergeCell ref="C508:D508"/>
    <mergeCell ref="E508:F508"/>
    <mergeCell ref="C509:D509"/>
    <mergeCell ref="E509:F509"/>
    <mergeCell ref="C504:D504"/>
    <mergeCell ref="E504:F504"/>
    <mergeCell ref="C505:D505"/>
    <mergeCell ref="E505:F505"/>
    <mergeCell ref="C506:D506"/>
    <mergeCell ref="E506:F506"/>
    <mergeCell ref="C501:D501"/>
    <mergeCell ref="E501:F501"/>
    <mergeCell ref="C502:D502"/>
    <mergeCell ref="E502:F502"/>
    <mergeCell ref="C503:D503"/>
    <mergeCell ref="E503:F503"/>
    <mergeCell ref="B475:E475"/>
    <mergeCell ref="B467:E467"/>
    <mergeCell ref="B498:F498"/>
    <mergeCell ref="C500:D500"/>
    <mergeCell ref="E500:F500"/>
    <mergeCell ref="C387:D387"/>
    <mergeCell ref="C392:D392"/>
    <mergeCell ref="C393:D393"/>
    <mergeCell ref="C394:D394"/>
    <mergeCell ref="E386:F386"/>
    <mergeCell ref="E387:F387"/>
    <mergeCell ref="E388:F388"/>
    <mergeCell ref="E389:F389"/>
    <mergeCell ref="E390:F390"/>
    <mergeCell ref="E391:F391"/>
    <mergeCell ref="C390:D390"/>
    <mergeCell ref="E392:F392"/>
    <mergeCell ref="E393:F393"/>
    <mergeCell ref="E394:F394"/>
    <mergeCell ref="C388:D388"/>
    <mergeCell ref="C389:D389"/>
    <mergeCell ref="B68:G68"/>
    <mergeCell ref="E395:F395"/>
    <mergeCell ref="C395:D395"/>
    <mergeCell ref="C391:D391"/>
    <mergeCell ref="B127:F127"/>
    <mergeCell ref="B257:F257"/>
    <mergeCell ref="B268:G268"/>
    <mergeCell ref="B377:H377"/>
    <mergeCell ref="C385:D385"/>
    <mergeCell ref="B231:F231"/>
    <mergeCell ref="B240:G240"/>
    <mergeCell ref="B241:D241"/>
    <mergeCell ref="B246:F246"/>
    <mergeCell ref="B150:F150"/>
    <mergeCell ref="B145:F145"/>
    <mergeCell ref="C386:D386"/>
    <mergeCell ref="B3:G3"/>
    <mergeCell ref="B13:G13"/>
    <mergeCell ref="B18:F18"/>
    <mergeCell ref="B30:G31"/>
    <mergeCell ref="B33:F33"/>
    <mergeCell ref="B383:F383"/>
    <mergeCell ref="E385:F385"/>
    <mergeCell ref="B72:G72"/>
    <mergeCell ref="B80:G80"/>
    <mergeCell ref="B86:E8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8"/>
  <sheetViews>
    <sheetView zoomScaleNormal="100" workbookViewId="0">
      <selection activeCell="Q13" sqref="Q13"/>
    </sheetView>
  </sheetViews>
  <sheetFormatPr defaultRowHeight="15"/>
  <sheetData>
    <row r="1" spans="1:14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14" ht="15.75" thickBot="1"/>
    <row r="3" spans="1:14" ht="24" thickTop="1">
      <c r="A3" s="5">
        <v>2</v>
      </c>
      <c r="B3" s="256" t="s">
        <v>730</v>
      </c>
      <c r="C3" s="256"/>
      <c r="D3" s="256"/>
      <c r="E3" s="256"/>
      <c r="F3" s="256"/>
      <c r="G3" s="258"/>
    </row>
    <row r="4" spans="1:14" ht="15.75" thickBot="1">
      <c r="H4" s="15"/>
    </row>
    <row r="5" spans="1:14" ht="24" thickTop="1">
      <c r="A5" s="5">
        <v>3</v>
      </c>
      <c r="B5" s="256" t="s">
        <v>731</v>
      </c>
      <c r="C5" s="256"/>
      <c r="D5" s="256"/>
      <c r="E5" s="256"/>
      <c r="F5" s="256"/>
      <c r="G5" s="258"/>
      <c r="H5" s="10"/>
    </row>
    <row r="6" spans="1:14">
      <c r="A6" s="8"/>
      <c r="B6" s="1" t="s">
        <v>734</v>
      </c>
      <c r="G6" s="4">
        <f>7*5</f>
        <v>35</v>
      </c>
      <c r="H6" s="19" t="s">
        <v>126</v>
      </c>
    </row>
    <row r="7" spans="1:14">
      <c r="A7" s="8"/>
      <c r="B7" s="1" t="s">
        <v>732</v>
      </c>
      <c r="H7" s="10"/>
    </row>
    <row r="8" spans="1:14">
      <c r="A8" s="8"/>
      <c r="C8" t="s">
        <v>34</v>
      </c>
      <c r="H8" s="10"/>
    </row>
    <row r="9" spans="1:14">
      <c r="A9" s="8"/>
      <c r="C9" t="s">
        <v>735</v>
      </c>
      <c r="H9" s="10"/>
    </row>
    <row r="10" spans="1:14">
      <c r="A10" s="8"/>
      <c r="C10" s="1" t="s">
        <v>733</v>
      </c>
      <c r="H10" s="10"/>
    </row>
    <row r="11" spans="1:14">
      <c r="A11" s="8"/>
      <c r="D11" t="s">
        <v>9</v>
      </c>
      <c r="H11" s="10"/>
    </row>
    <row r="12" spans="1:14">
      <c r="A12" s="8"/>
      <c r="D12" t="s">
        <v>10</v>
      </c>
      <c r="H12" s="10"/>
    </row>
    <row r="13" spans="1:14">
      <c r="A13" s="8"/>
      <c r="D13" t="s">
        <v>736</v>
      </c>
      <c r="H13" s="10"/>
    </row>
    <row r="14" spans="1:14">
      <c r="A14" s="8"/>
      <c r="D14" t="s">
        <v>26</v>
      </c>
      <c r="H14" s="10"/>
    </row>
    <row r="15" spans="1:14">
      <c r="A15" s="8"/>
      <c r="D15" t="s">
        <v>265</v>
      </c>
      <c r="H15" s="10"/>
      <c r="J15" s="268" t="s">
        <v>138</v>
      </c>
      <c r="K15" s="268"/>
      <c r="L15" s="268"/>
      <c r="M15" s="268"/>
      <c r="N15" s="268"/>
    </row>
    <row r="16" spans="1:14">
      <c r="A16" s="8"/>
      <c r="D16" t="s">
        <v>737</v>
      </c>
      <c r="H16" s="10"/>
      <c r="J16" s="46" t="s">
        <v>144</v>
      </c>
      <c r="K16" s="9" t="s">
        <v>143</v>
      </c>
      <c r="L16" s="9"/>
      <c r="M16" s="9"/>
      <c r="N16" s="47">
        <v>40</v>
      </c>
    </row>
    <row r="17" spans="1:14">
      <c r="A17" s="8"/>
      <c r="D17" t="s">
        <v>28</v>
      </c>
      <c r="H17" s="10"/>
      <c r="J17" s="46"/>
      <c r="L17" s="9"/>
      <c r="M17" s="48" t="s">
        <v>254</v>
      </c>
    </row>
    <row r="18" spans="1:14">
      <c r="A18" s="8"/>
      <c r="B18" s="1" t="s">
        <v>738</v>
      </c>
      <c r="H18" s="10"/>
      <c r="J18" s="46" t="s">
        <v>464</v>
      </c>
      <c r="K18" s="9"/>
      <c r="L18" s="9"/>
      <c r="M18" s="9"/>
      <c r="N18" s="9">
        <v>10</v>
      </c>
    </row>
    <row r="19" spans="1:14">
      <c r="A19" s="8"/>
      <c r="C19" t="s">
        <v>742</v>
      </c>
      <c r="G19" s="4">
        <f>2*5</f>
        <v>10</v>
      </c>
      <c r="H19" s="19" t="s">
        <v>126</v>
      </c>
    </row>
    <row r="20" spans="1:14">
      <c r="A20" s="8"/>
      <c r="C20" t="s">
        <v>735</v>
      </c>
      <c r="H20" s="10"/>
    </row>
    <row r="21" spans="1:14">
      <c r="A21" s="8"/>
      <c r="C21" s="1" t="s">
        <v>740</v>
      </c>
      <c r="H21" s="10"/>
    </row>
    <row r="22" spans="1:14">
      <c r="A22" s="8"/>
      <c r="D22" t="s">
        <v>741</v>
      </c>
      <c r="H22" s="10"/>
    </row>
    <row r="23" spans="1:14">
      <c r="A23" s="8"/>
      <c r="D23" t="s">
        <v>10</v>
      </c>
      <c r="H23" s="10"/>
    </row>
    <row r="24" spans="1:14">
      <c r="A24" s="8"/>
      <c r="D24" t="s">
        <v>23</v>
      </c>
      <c r="H24" s="10"/>
    </row>
    <row r="25" spans="1:14">
      <c r="A25" s="8"/>
      <c r="D25" t="s">
        <v>11</v>
      </c>
      <c r="H25" s="10"/>
    </row>
    <row r="26" spans="1:14">
      <c r="A26" s="8"/>
      <c r="D26" t="s">
        <v>261</v>
      </c>
      <c r="H26" s="10"/>
    </row>
    <row r="27" spans="1:14">
      <c r="A27" s="8"/>
      <c r="D27" t="s">
        <v>25</v>
      </c>
      <c r="H27" s="10"/>
    </row>
    <row r="28" spans="1:14">
      <c r="A28" s="8"/>
      <c r="D28" t="s">
        <v>13</v>
      </c>
      <c r="H28" s="10"/>
    </row>
    <row r="29" spans="1:14">
      <c r="A29" s="8"/>
      <c r="D29" t="s">
        <v>14</v>
      </c>
      <c r="H29" s="10"/>
    </row>
    <row r="30" spans="1:14">
      <c r="A30" s="8"/>
      <c r="D30" t="s">
        <v>27</v>
      </c>
      <c r="H30" s="10"/>
    </row>
    <row r="31" spans="1:14">
      <c r="A31" s="8"/>
      <c r="D31" t="s">
        <v>28</v>
      </c>
      <c r="H31" s="10"/>
    </row>
    <row r="32" spans="1:14">
      <c r="A32" s="8"/>
      <c r="D32" t="s">
        <v>15</v>
      </c>
      <c r="H32" s="10"/>
    </row>
    <row r="33" spans="1:8">
      <c r="A33" s="8"/>
      <c r="D33" t="s">
        <v>17</v>
      </c>
      <c r="H33" s="10"/>
    </row>
    <row r="34" spans="1:8" ht="15.75" thickBot="1">
      <c r="A34" s="61"/>
      <c r="B34" s="31"/>
      <c r="C34" s="31"/>
      <c r="D34" s="31"/>
      <c r="E34" s="31"/>
      <c r="F34" s="31"/>
      <c r="G34" s="31"/>
      <c r="H34" s="37"/>
    </row>
    <row r="35" spans="1:8">
      <c r="A35" s="8"/>
      <c r="B35" s="1" t="s">
        <v>743</v>
      </c>
      <c r="H35" s="10"/>
    </row>
    <row r="36" spans="1:8">
      <c r="A36" s="8"/>
      <c r="B36" s="1" t="s">
        <v>744</v>
      </c>
      <c r="H36" s="10"/>
    </row>
    <row r="37" spans="1:8">
      <c r="A37" s="8"/>
      <c r="C37" t="s">
        <v>745</v>
      </c>
      <c r="H37" s="10"/>
    </row>
    <row r="38" spans="1:8">
      <c r="A38" s="8"/>
      <c r="C38" t="s">
        <v>746</v>
      </c>
      <c r="H38" s="10"/>
    </row>
    <row r="39" spans="1:8">
      <c r="A39" s="8"/>
      <c r="C39" t="s">
        <v>747</v>
      </c>
      <c r="H39" s="10"/>
    </row>
    <row r="40" spans="1:8">
      <c r="A40" s="8"/>
      <c r="H40" s="10"/>
    </row>
    <row r="41" spans="1:8">
      <c r="A41" s="8"/>
      <c r="C41" s="267" t="s">
        <v>748</v>
      </c>
      <c r="D41" s="267"/>
      <c r="E41" s="267"/>
      <c r="F41" s="267"/>
      <c r="G41" s="134">
        <f>SUM(G42:G48)</f>
        <v>75</v>
      </c>
      <c r="H41" s="19" t="s">
        <v>126</v>
      </c>
    </row>
    <row r="42" spans="1:8">
      <c r="A42" s="8"/>
      <c r="C42" s="1" t="s">
        <v>749</v>
      </c>
      <c r="H42" s="10"/>
    </row>
    <row r="43" spans="1:8">
      <c r="A43" s="8"/>
      <c r="C43" t="s">
        <v>750</v>
      </c>
      <c r="G43">
        <v>20</v>
      </c>
      <c r="H43" s="10"/>
    </row>
    <row r="44" spans="1:8">
      <c r="A44" s="8"/>
      <c r="C44" t="s">
        <v>9</v>
      </c>
      <c r="G44">
        <v>10</v>
      </c>
      <c r="H44" s="10"/>
    </row>
    <row r="45" spans="1:8">
      <c r="A45" s="8"/>
      <c r="C45" t="s">
        <v>23</v>
      </c>
      <c r="G45">
        <v>10</v>
      </c>
      <c r="H45" s="10"/>
    </row>
    <row r="46" spans="1:8">
      <c r="A46" s="8"/>
      <c r="C46" t="s">
        <v>24</v>
      </c>
      <c r="G46">
        <v>10</v>
      </c>
      <c r="H46" s="10"/>
    </row>
    <row r="47" spans="1:8">
      <c r="A47" s="8"/>
      <c r="C47" t="s">
        <v>265</v>
      </c>
      <c r="G47">
        <v>5</v>
      </c>
      <c r="H47" s="10"/>
    </row>
    <row r="48" spans="1:8">
      <c r="A48" s="8"/>
      <c r="C48" t="s">
        <v>181</v>
      </c>
      <c r="G48">
        <v>20</v>
      </c>
      <c r="H48" s="10"/>
    </row>
    <row r="49" spans="1:8">
      <c r="A49" s="8"/>
      <c r="C49" s="1" t="s">
        <v>751</v>
      </c>
      <c r="G49" s="4">
        <f>SUM(G50:G56)</f>
        <v>75</v>
      </c>
      <c r="H49" s="19" t="s">
        <v>126</v>
      </c>
    </row>
    <row r="50" spans="1:8">
      <c r="A50" s="8"/>
      <c r="C50" t="s">
        <v>131</v>
      </c>
      <c r="G50">
        <v>10</v>
      </c>
      <c r="H50" s="10"/>
    </row>
    <row r="51" spans="1:8">
      <c r="A51" s="8"/>
      <c r="C51" t="s">
        <v>23</v>
      </c>
      <c r="G51">
        <v>10</v>
      </c>
      <c r="H51" s="10"/>
    </row>
    <row r="52" spans="1:8">
      <c r="A52" s="8"/>
      <c r="C52" t="s">
        <v>24</v>
      </c>
      <c r="G52">
        <v>20</v>
      </c>
      <c r="H52" s="10"/>
    </row>
    <row r="53" spans="1:8">
      <c r="A53" s="8"/>
      <c r="C53" t="s">
        <v>42</v>
      </c>
      <c r="H53" s="10"/>
    </row>
    <row r="54" spans="1:8">
      <c r="A54" s="8"/>
      <c r="D54" t="s">
        <v>752</v>
      </c>
      <c r="G54">
        <v>10</v>
      </c>
      <c r="H54" s="10"/>
    </row>
    <row r="55" spans="1:8">
      <c r="A55" s="8"/>
      <c r="D55" t="s">
        <v>753</v>
      </c>
      <c r="G55">
        <v>20</v>
      </c>
      <c r="H55" s="10"/>
    </row>
    <row r="56" spans="1:8">
      <c r="A56" s="8"/>
      <c r="C56" t="s">
        <v>265</v>
      </c>
      <c r="G56">
        <v>5</v>
      </c>
      <c r="H56" s="10"/>
    </row>
    <row r="57" spans="1:8">
      <c r="A57" s="8"/>
      <c r="C57" s="1" t="s">
        <v>754</v>
      </c>
      <c r="G57" s="4">
        <f>SUM(G58:G63)+20+10+10</f>
        <v>75</v>
      </c>
      <c r="H57" s="19" t="s">
        <v>126</v>
      </c>
    </row>
    <row r="58" spans="1:8">
      <c r="A58" s="8"/>
      <c r="C58" t="s">
        <v>131</v>
      </c>
      <c r="G58">
        <v>10</v>
      </c>
      <c r="H58" s="10"/>
    </row>
    <row r="59" spans="1:8">
      <c r="A59" s="8"/>
      <c r="C59" t="s">
        <v>10</v>
      </c>
      <c r="H59" s="10"/>
    </row>
    <row r="60" spans="1:8">
      <c r="A60" s="8"/>
      <c r="D60" t="s">
        <v>755</v>
      </c>
      <c r="G60" t="s">
        <v>757</v>
      </c>
      <c r="H60" s="10"/>
    </row>
    <row r="61" spans="1:8">
      <c r="A61" s="8"/>
      <c r="D61" t="s">
        <v>756</v>
      </c>
      <c r="G61" t="s">
        <v>758</v>
      </c>
      <c r="H61" s="10"/>
    </row>
    <row r="62" spans="1:8">
      <c r="A62" s="8"/>
      <c r="C62" t="s">
        <v>24</v>
      </c>
      <c r="G62">
        <v>20</v>
      </c>
      <c r="H62" s="10"/>
    </row>
    <row r="63" spans="1:8">
      <c r="A63" s="8"/>
      <c r="C63" t="s">
        <v>265</v>
      </c>
      <c r="G63">
        <v>5</v>
      </c>
      <c r="H63" s="10"/>
    </row>
    <row r="64" spans="1:8">
      <c r="A64" s="8"/>
      <c r="H64" s="10"/>
    </row>
    <row r="65" spans="1:8">
      <c r="A65" s="8"/>
      <c r="C65" s="267" t="s">
        <v>759</v>
      </c>
      <c r="D65" s="267"/>
      <c r="E65" s="267"/>
      <c r="F65" s="267"/>
      <c r="G65" s="267"/>
      <c r="H65" s="10"/>
    </row>
    <row r="66" spans="1:8">
      <c r="A66" s="8"/>
      <c r="C66" s="1" t="s">
        <v>760</v>
      </c>
      <c r="G66" s="4">
        <f>SUM(G67:G73)</f>
        <v>75</v>
      </c>
      <c r="H66" s="19" t="s">
        <v>126</v>
      </c>
    </row>
    <row r="67" spans="1:8">
      <c r="A67" s="8"/>
      <c r="C67" t="s">
        <v>287</v>
      </c>
      <c r="G67">
        <v>10</v>
      </c>
      <c r="H67" s="10"/>
    </row>
    <row r="68" spans="1:8">
      <c r="A68" s="8"/>
      <c r="C68" t="s">
        <v>26</v>
      </c>
      <c r="G68">
        <v>10</v>
      </c>
      <c r="H68" s="10"/>
    </row>
    <row r="69" spans="1:8">
      <c r="A69" s="8"/>
      <c r="C69" t="s">
        <v>268</v>
      </c>
      <c r="G69">
        <v>10</v>
      </c>
      <c r="H69" s="10"/>
    </row>
    <row r="70" spans="1:8">
      <c r="A70" s="8"/>
      <c r="C70" t="s">
        <v>116</v>
      </c>
      <c r="G70">
        <v>20</v>
      </c>
      <c r="H70" s="10"/>
    </row>
    <row r="71" spans="1:8">
      <c r="A71" s="8"/>
      <c r="C71" t="s">
        <v>265</v>
      </c>
      <c r="G71">
        <v>5</v>
      </c>
      <c r="H71" s="10"/>
    </row>
    <row r="72" spans="1:8">
      <c r="A72" s="8"/>
      <c r="C72" t="s">
        <v>120</v>
      </c>
      <c r="G72">
        <v>10</v>
      </c>
      <c r="H72" s="10"/>
    </row>
    <row r="73" spans="1:8">
      <c r="A73" s="8"/>
      <c r="C73" t="s">
        <v>761</v>
      </c>
      <c r="G73">
        <v>10</v>
      </c>
      <c r="H73" s="10"/>
    </row>
    <row r="74" spans="1:8">
      <c r="A74" s="8"/>
      <c r="C74" s="1" t="s">
        <v>762</v>
      </c>
      <c r="G74" s="4">
        <f>SUM(G75:G80)</f>
        <v>75</v>
      </c>
      <c r="H74" s="19" t="s">
        <v>126</v>
      </c>
    </row>
    <row r="75" spans="1:8">
      <c r="A75" s="8"/>
      <c r="C75" t="s">
        <v>287</v>
      </c>
      <c r="G75">
        <v>20</v>
      </c>
      <c r="H75" s="10"/>
    </row>
    <row r="76" spans="1:8">
      <c r="A76" s="8"/>
      <c r="C76" t="s">
        <v>25</v>
      </c>
      <c r="G76">
        <v>10</v>
      </c>
      <c r="H76" s="10"/>
    </row>
    <row r="77" spans="1:8">
      <c r="A77" s="8"/>
      <c r="C77" t="s">
        <v>26</v>
      </c>
      <c r="G77">
        <v>10</v>
      </c>
      <c r="H77" s="10"/>
    </row>
    <row r="78" spans="1:8">
      <c r="A78" s="8"/>
      <c r="C78" t="s">
        <v>268</v>
      </c>
      <c r="G78">
        <v>10</v>
      </c>
      <c r="H78" s="10"/>
    </row>
    <row r="79" spans="1:8">
      <c r="A79" s="8"/>
      <c r="C79" t="s">
        <v>265</v>
      </c>
      <c r="G79">
        <v>5</v>
      </c>
      <c r="H79" s="10"/>
    </row>
    <row r="80" spans="1:8">
      <c r="A80" s="8"/>
      <c r="C80" t="s">
        <v>120</v>
      </c>
      <c r="G80">
        <v>20</v>
      </c>
      <c r="H80" s="10"/>
    </row>
    <row r="81" spans="1:8">
      <c r="A81" s="8"/>
      <c r="H81" s="10"/>
    </row>
    <row r="82" spans="1:8">
      <c r="A82" s="8"/>
      <c r="C82" s="267" t="s">
        <v>763</v>
      </c>
      <c r="D82" s="267"/>
      <c r="E82" s="267"/>
      <c r="F82" s="267"/>
      <c r="G82" s="267"/>
      <c r="H82" s="10"/>
    </row>
    <row r="83" spans="1:8">
      <c r="A83" s="8"/>
      <c r="C83" s="1" t="s">
        <v>764</v>
      </c>
      <c r="G83" s="4">
        <f>SUM(G84:G89)</f>
        <v>75</v>
      </c>
      <c r="H83" s="19" t="s">
        <v>126</v>
      </c>
    </row>
    <row r="84" spans="1:8">
      <c r="A84" s="8"/>
      <c r="C84" t="s">
        <v>9</v>
      </c>
      <c r="G84">
        <v>10</v>
      </c>
      <c r="H84" s="10"/>
    </row>
    <row r="85" spans="1:8">
      <c r="A85" s="8"/>
      <c r="C85" t="s">
        <v>259</v>
      </c>
      <c r="G85">
        <v>20</v>
      </c>
      <c r="H85" s="10"/>
    </row>
    <row r="86" spans="1:8">
      <c r="A86" s="8"/>
      <c r="C86" t="s">
        <v>260</v>
      </c>
      <c r="G86">
        <v>10</v>
      </c>
      <c r="H86" s="10"/>
    </row>
    <row r="87" spans="1:8">
      <c r="A87" s="8"/>
      <c r="C87" t="s">
        <v>765</v>
      </c>
      <c r="G87">
        <v>20</v>
      </c>
      <c r="H87" s="10"/>
    </row>
    <row r="88" spans="1:8">
      <c r="A88" s="8"/>
      <c r="C88" t="s">
        <v>265</v>
      </c>
      <c r="G88">
        <v>5</v>
      </c>
      <c r="H88" s="10"/>
    </row>
    <row r="89" spans="1:8">
      <c r="A89" s="8"/>
      <c r="C89" t="s">
        <v>272</v>
      </c>
      <c r="G89">
        <v>10</v>
      </c>
      <c r="H89" s="10"/>
    </row>
    <row r="90" spans="1:8">
      <c r="A90" s="8"/>
      <c r="C90" s="1" t="s">
        <v>766</v>
      </c>
      <c r="G90" s="4">
        <f>SUM(G91:G96)+10+10+10</f>
        <v>75</v>
      </c>
      <c r="H90" s="19" t="s">
        <v>126</v>
      </c>
    </row>
    <row r="91" spans="1:8">
      <c r="A91" s="8"/>
      <c r="C91" t="s">
        <v>9</v>
      </c>
      <c r="G91">
        <v>10</v>
      </c>
      <c r="H91" s="10"/>
    </row>
    <row r="92" spans="1:8">
      <c r="A92" s="8"/>
      <c r="C92" t="s">
        <v>11</v>
      </c>
      <c r="G92" t="s">
        <v>93</v>
      </c>
      <c r="H92" s="10"/>
    </row>
    <row r="93" spans="1:8">
      <c r="A93" s="8"/>
      <c r="C93" t="s">
        <v>471</v>
      </c>
      <c r="H93" s="10"/>
    </row>
    <row r="94" spans="1:8">
      <c r="A94" s="8"/>
      <c r="D94" t="s">
        <v>767</v>
      </c>
      <c r="G94">
        <v>20</v>
      </c>
      <c r="H94" s="10"/>
    </row>
    <row r="95" spans="1:8">
      <c r="A95" s="8"/>
      <c r="D95" t="s">
        <v>768</v>
      </c>
      <c r="G95">
        <v>10</v>
      </c>
      <c r="H95" s="10"/>
    </row>
    <row r="96" spans="1:8">
      <c r="A96" s="8"/>
      <c r="C96" t="s">
        <v>265</v>
      </c>
      <c r="G96">
        <v>5</v>
      </c>
      <c r="H96" s="10"/>
    </row>
    <row r="97" spans="1:8">
      <c r="A97" s="8"/>
      <c r="C97" s="1" t="s">
        <v>769</v>
      </c>
      <c r="G97" s="4">
        <f>SUM(G98:G103)+20+10+10</f>
        <v>65</v>
      </c>
      <c r="H97" s="19" t="s">
        <v>126</v>
      </c>
    </row>
    <row r="98" spans="1:8">
      <c r="A98" s="8"/>
      <c r="C98" s="131" t="s">
        <v>9</v>
      </c>
      <c r="D98" s="131"/>
      <c r="E98" s="131"/>
      <c r="F98" s="131"/>
      <c r="G98" s="131">
        <v>10</v>
      </c>
      <c r="H98" s="10"/>
    </row>
    <row r="99" spans="1:8">
      <c r="A99" s="8"/>
      <c r="C99" s="131" t="s">
        <v>770</v>
      </c>
      <c r="H99" s="10"/>
    </row>
    <row r="100" spans="1:8">
      <c r="A100" s="8"/>
      <c r="D100" t="s">
        <v>755</v>
      </c>
      <c r="G100" t="s">
        <v>757</v>
      </c>
      <c r="H100" s="10"/>
    </row>
    <row r="101" spans="1:8">
      <c r="A101" s="8"/>
      <c r="D101" t="s">
        <v>756</v>
      </c>
      <c r="G101" t="s">
        <v>758</v>
      </c>
      <c r="H101" s="10"/>
    </row>
    <row r="102" spans="1:8">
      <c r="A102" s="8"/>
      <c r="C102" t="s">
        <v>265</v>
      </c>
      <c r="G102">
        <v>5</v>
      </c>
      <c r="H102" s="10"/>
    </row>
    <row r="103" spans="1:8">
      <c r="A103" s="8"/>
      <c r="C103" t="s">
        <v>272</v>
      </c>
      <c r="G103">
        <v>10</v>
      </c>
      <c r="H103" s="10"/>
    </row>
    <row r="104" spans="1:8">
      <c r="A104" s="8"/>
      <c r="H104" s="10"/>
    </row>
    <row r="105" spans="1:8">
      <c r="A105" s="8"/>
      <c r="C105" s="267" t="s">
        <v>771</v>
      </c>
      <c r="D105" s="267"/>
      <c r="E105" s="267"/>
      <c r="F105" s="267"/>
      <c r="G105" s="267"/>
      <c r="H105" s="10"/>
    </row>
    <row r="106" spans="1:8">
      <c r="A106" s="8"/>
      <c r="C106" s="1" t="s">
        <v>772</v>
      </c>
      <c r="G106" s="4">
        <f>SUM(G107:G112)</f>
        <v>75</v>
      </c>
      <c r="H106" s="19" t="s">
        <v>126</v>
      </c>
    </row>
    <row r="107" spans="1:8">
      <c r="A107" s="8"/>
      <c r="C107" t="s">
        <v>277</v>
      </c>
      <c r="G107">
        <v>10</v>
      </c>
      <c r="H107" s="10"/>
    </row>
    <row r="108" spans="1:8">
      <c r="A108" s="8"/>
      <c r="C108" t="s">
        <v>265</v>
      </c>
      <c r="G108">
        <v>5</v>
      </c>
      <c r="H108" s="10"/>
    </row>
    <row r="109" spans="1:8">
      <c r="A109" s="8"/>
      <c r="C109" t="s">
        <v>310</v>
      </c>
      <c r="G109">
        <v>20</v>
      </c>
      <c r="H109" s="10"/>
    </row>
    <row r="110" spans="1:8">
      <c r="A110" s="8"/>
      <c r="C110" t="s">
        <v>69</v>
      </c>
      <c r="G110">
        <v>10</v>
      </c>
      <c r="H110" s="10"/>
    </row>
    <row r="111" spans="1:8">
      <c r="A111" s="8"/>
      <c r="C111" t="s">
        <v>605</v>
      </c>
      <c r="G111">
        <v>20</v>
      </c>
      <c r="H111" s="10"/>
    </row>
    <row r="112" spans="1:8">
      <c r="A112" s="8"/>
      <c r="C112" t="s">
        <v>272</v>
      </c>
      <c r="G112">
        <v>10</v>
      </c>
      <c r="H112" s="10"/>
    </row>
    <row r="113" spans="1:8">
      <c r="A113" s="8"/>
      <c r="C113" s="1" t="s">
        <v>773</v>
      </c>
      <c r="G113" s="4">
        <f>SUM(G114:G119)+30</f>
        <v>75</v>
      </c>
      <c r="H113" s="19" t="s">
        <v>126</v>
      </c>
    </row>
    <row r="114" spans="1:8">
      <c r="A114" s="8"/>
      <c r="C114" t="s">
        <v>257</v>
      </c>
      <c r="G114">
        <v>20</v>
      </c>
      <c r="H114" s="10"/>
    </row>
    <row r="115" spans="1:8">
      <c r="A115" s="8"/>
      <c r="C115" t="s">
        <v>9</v>
      </c>
      <c r="G115">
        <v>10</v>
      </c>
      <c r="H115" s="10"/>
    </row>
    <row r="116" spans="1:8">
      <c r="A116" s="8"/>
      <c r="C116" t="s">
        <v>51</v>
      </c>
      <c r="G116">
        <v>10</v>
      </c>
      <c r="H116" s="10"/>
    </row>
    <row r="117" spans="1:8">
      <c r="A117" s="8"/>
      <c r="C117" t="s">
        <v>10</v>
      </c>
      <c r="G117" t="s">
        <v>74</v>
      </c>
      <c r="H117" s="10"/>
    </row>
    <row r="118" spans="1:8">
      <c r="A118" s="8"/>
      <c r="G118" t="s">
        <v>75</v>
      </c>
      <c r="H118" s="10"/>
    </row>
    <row r="119" spans="1:8">
      <c r="A119" s="8"/>
      <c r="C119" t="s">
        <v>265</v>
      </c>
      <c r="G119">
        <v>5</v>
      </c>
      <c r="H119" s="10"/>
    </row>
    <row r="120" spans="1:8">
      <c r="A120" s="8"/>
      <c r="C120" s="1" t="s">
        <v>774</v>
      </c>
      <c r="G120" s="4">
        <f>SUM(G121:G126)</f>
        <v>75</v>
      </c>
      <c r="H120" s="19" t="s">
        <v>126</v>
      </c>
    </row>
    <row r="121" spans="1:8">
      <c r="A121" s="8"/>
      <c r="C121" t="s">
        <v>775</v>
      </c>
      <c r="G121">
        <v>10</v>
      </c>
      <c r="H121" s="10"/>
    </row>
    <row r="122" spans="1:8">
      <c r="A122" s="8"/>
      <c r="C122" t="s">
        <v>9</v>
      </c>
      <c r="G122">
        <v>10</v>
      </c>
      <c r="H122" s="10"/>
    </row>
    <row r="123" spans="1:8">
      <c r="A123" s="8"/>
      <c r="C123" t="s">
        <v>265</v>
      </c>
      <c r="G123">
        <v>5</v>
      </c>
      <c r="H123" s="10"/>
    </row>
    <row r="124" spans="1:8">
      <c r="A124" s="8"/>
      <c r="C124" t="s">
        <v>69</v>
      </c>
      <c r="G124">
        <v>20</v>
      </c>
      <c r="H124" s="10"/>
    </row>
    <row r="125" spans="1:8">
      <c r="A125" s="8"/>
      <c r="C125" t="s">
        <v>272</v>
      </c>
      <c r="G125">
        <v>10</v>
      </c>
      <c r="H125" s="10"/>
    </row>
    <row r="126" spans="1:8">
      <c r="A126" s="8"/>
      <c r="C126" t="s">
        <v>280</v>
      </c>
      <c r="G126">
        <v>20</v>
      </c>
      <c r="H126" s="10"/>
    </row>
    <row r="127" spans="1:8">
      <c r="A127" s="8"/>
      <c r="H127" s="10"/>
    </row>
    <row r="128" spans="1:8">
      <c r="A128" s="8"/>
      <c r="C128" s="267" t="s">
        <v>776</v>
      </c>
      <c r="D128" s="267"/>
      <c r="E128" s="267"/>
      <c r="F128" s="267"/>
      <c r="G128" s="267"/>
      <c r="H128" s="10"/>
    </row>
    <row r="129" spans="1:8">
      <c r="A129" s="8"/>
      <c r="C129" s="1" t="s">
        <v>777</v>
      </c>
      <c r="G129" s="4">
        <f>SUM(G130:G135)</f>
        <v>75</v>
      </c>
      <c r="H129" s="19" t="s">
        <v>126</v>
      </c>
    </row>
    <row r="130" spans="1:8">
      <c r="A130" s="8"/>
      <c r="C130" t="s">
        <v>9</v>
      </c>
      <c r="G130">
        <v>10</v>
      </c>
      <c r="H130" s="10"/>
    </row>
    <row r="131" spans="1:8">
      <c r="A131" s="8"/>
      <c r="C131" t="s">
        <v>31</v>
      </c>
      <c r="G131">
        <v>10</v>
      </c>
      <c r="H131" s="10"/>
    </row>
    <row r="132" spans="1:8">
      <c r="A132" s="8"/>
      <c r="C132" t="s">
        <v>265</v>
      </c>
      <c r="G132">
        <v>5</v>
      </c>
      <c r="H132" s="10"/>
    </row>
    <row r="133" spans="1:8">
      <c r="A133" s="8"/>
      <c r="C133" t="s">
        <v>271</v>
      </c>
      <c r="G133">
        <v>20</v>
      </c>
      <c r="H133" s="10"/>
    </row>
    <row r="134" spans="1:8">
      <c r="A134" s="8"/>
      <c r="C134" t="s">
        <v>334</v>
      </c>
      <c r="G134">
        <v>10</v>
      </c>
      <c r="H134" s="10"/>
    </row>
    <row r="135" spans="1:8">
      <c r="A135" s="8"/>
      <c r="C135" t="s">
        <v>276</v>
      </c>
      <c r="G135">
        <v>20</v>
      </c>
      <c r="H135" s="10"/>
    </row>
    <row r="136" spans="1:8">
      <c r="A136" s="8"/>
      <c r="C136" s="1" t="s">
        <v>778</v>
      </c>
      <c r="G136" s="4">
        <f>SUM(G137:G144)</f>
        <v>75</v>
      </c>
      <c r="H136" s="19" t="s">
        <v>126</v>
      </c>
    </row>
    <row r="137" spans="1:8">
      <c r="A137" s="8"/>
      <c r="C137" t="s">
        <v>779</v>
      </c>
      <c r="G137">
        <v>10</v>
      </c>
      <c r="H137" s="10"/>
    </row>
    <row r="138" spans="1:8">
      <c r="A138" s="8"/>
      <c r="C138" t="s">
        <v>9</v>
      </c>
      <c r="G138">
        <v>10</v>
      </c>
      <c r="H138" s="10"/>
    </row>
    <row r="139" spans="1:8">
      <c r="A139" s="8"/>
      <c r="C139" t="s">
        <v>259</v>
      </c>
      <c r="G139">
        <v>10</v>
      </c>
      <c r="H139" s="10"/>
    </row>
    <row r="140" spans="1:8">
      <c r="A140" s="8"/>
      <c r="C140" t="s">
        <v>266</v>
      </c>
      <c r="G140">
        <v>10</v>
      </c>
      <c r="H140" s="10"/>
    </row>
    <row r="141" spans="1:8">
      <c r="A141" s="8"/>
      <c r="C141" t="s">
        <v>267</v>
      </c>
      <c r="G141">
        <v>10</v>
      </c>
      <c r="H141" s="10"/>
    </row>
    <row r="142" spans="1:8">
      <c r="A142" s="8"/>
      <c r="C142" t="s">
        <v>265</v>
      </c>
      <c r="G142">
        <v>5</v>
      </c>
      <c r="H142" s="10"/>
    </row>
    <row r="143" spans="1:8">
      <c r="A143" s="8"/>
      <c r="C143" t="s">
        <v>273</v>
      </c>
      <c r="G143">
        <v>10</v>
      </c>
      <c r="H143" s="10"/>
    </row>
    <row r="144" spans="1:8">
      <c r="A144" s="8"/>
      <c r="C144" t="s">
        <v>275</v>
      </c>
      <c r="G144">
        <v>10</v>
      </c>
      <c r="H144" s="10"/>
    </row>
    <row r="145" spans="1:8">
      <c r="A145" s="8"/>
      <c r="C145" s="1" t="s">
        <v>780</v>
      </c>
      <c r="G145" s="4">
        <f>SUM(G146:G151)</f>
        <v>75</v>
      </c>
      <c r="H145" s="19" t="s">
        <v>126</v>
      </c>
    </row>
    <row r="146" spans="1:8">
      <c r="A146" s="8"/>
      <c r="C146" t="s">
        <v>9</v>
      </c>
      <c r="G146">
        <v>10</v>
      </c>
      <c r="H146" s="10"/>
    </row>
    <row r="147" spans="1:8">
      <c r="A147" s="8"/>
      <c r="C147" t="s">
        <v>260</v>
      </c>
      <c r="G147">
        <v>20</v>
      </c>
      <c r="H147" s="10"/>
    </row>
    <row r="148" spans="1:8">
      <c r="A148" s="8"/>
      <c r="C148" t="s">
        <v>268</v>
      </c>
      <c r="G148">
        <v>10</v>
      </c>
      <c r="H148" s="10"/>
    </row>
    <row r="149" spans="1:8">
      <c r="A149" s="8"/>
      <c r="C149" t="s">
        <v>265</v>
      </c>
      <c r="G149">
        <v>5</v>
      </c>
      <c r="H149" s="10"/>
    </row>
    <row r="150" spans="1:8">
      <c r="A150" s="8"/>
      <c r="C150" t="s">
        <v>469</v>
      </c>
      <c r="G150">
        <v>20</v>
      </c>
      <c r="H150" s="10"/>
    </row>
    <row r="151" spans="1:8">
      <c r="A151" s="8"/>
      <c r="C151" t="s">
        <v>334</v>
      </c>
      <c r="G151">
        <v>10</v>
      </c>
      <c r="H151" s="10"/>
    </row>
    <row r="152" spans="1:8" ht="15.75" thickBot="1">
      <c r="A152" s="61"/>
      <c r="B152" s="31"/>
      <c r="C152" s="31"/>
      <c r="D152" s="31"/>
      <c r="E152" s="31"/>
      <c r="F152" s="31"/>
      <c r="G152" s="31"/>
      <c r="H152" s="37"/>
    </row>
    <row r="153" spans="1:8">
      <c r="A153" s="8"/>
      <c r="B153" s="1" t="s">
        <v>781</v>
      </c>
      <c r="G153" s="4">
        <f>2*10</f>
        <v>20</v>
      </c>
      <c r="H153" s="19" t="s">
        <v>126</v>
      </c>
    </row>
    <row r="154" spans="1:8">
      <c r="A154" s="8"/>
      <c r="B154" t="s">
        <v>739</v>
      </c>
      <c r="H154" s="10"/>
    </row>
    <row r="155" spans="1:8">
      <c r="A155" s="8"/>
      <c r="B155" t="s">
        <v>782</v>
      </c>
      <c r="H155" s="10"/>
    </row>
    <row r="156" spans="1:8">
      <c r="A156" s="8"/>
      <c r="B156" t="s">
        <v>783</v>
      </c>
      <c r="H156" s="10"/>
    </row>
    <row r="157" spans="1:8" ht="15.75" thickBot="1">
      <c r="A157" s="61"/>
      <c r="B157" s="31"/>
      <c r="C157" s="31"/>
      <c r="D157" s="31"/>
      <c r="E157" s="31"/>
      <c r="F157" s="31"/>
      <c r="G157" s="31"/>
      <c r="H157" s="37"/>
    </row>
    <row r="158" spans="1:8">
      <c r="A158" s="8"/>
      <c r="B158" s="1" t="s">
        <v>784</v>
      </c>
      <c r="G158" s="135" t="s">
        <v>885</v>
      </c>
      <c r="H158" s="136" t="s">
        <v>126</v>
      </c>
    </row>
    <row r="159" spans="1:8">
      <c r="A159" s="8"/>
      <c r="B159" t="s">
        <v>785</v>
      </c>
      <c r="H159" s="10"/>
    </row>
    <row r="160" spans="1:8">
      <c r="A160" s="8"/>
      <c r="B160" t="s">
        <v>786</v>
      </c>
      <c r="H160" s="10"/>
    </row>
    <row r="161" spans="1:12">
      <c r="A161" s="8"/>
      <c r="B161" t="s">
        <v>787</v>
      </c>
      <c r="H161" s="10"/>
    </row>
    <row r="162" spans="1:12" ht="15.75" thickBot="1">
      <c r="A162" s="61"/>
      <c r="B162" s="31"/>
      <c r="C162" s="31"/>
      <c r="D162" s="31"/>
      <c r="E162" s="31"/>
      <c r="F162" s="31"/>
      <c r="G162" s="31"/>
      <c r="H162" s="37"/>
      <c r="L162" t="s">
        <v>886</v>
      </c>
    </row>
    <row r="163" spans="1:12">
      <c r="A163" s="8"/>
      <c r="B163" s="25" t="s">
        <v>814</v>
      </c>
      <c r="H163" s="36"/>
    </row>
    <row r="164" spans="1:12">
      <c r="A164" s="8"/>
      <c r="B164" s="25" t="s">
        <v>732</v>
      </c>
      <c r="G164" s="4">
        <v>130</v>
      </c>
      <c r="H164" s="19" t="s">
        <v>126</v>
      </c>
    </row>
    <row r="165" spans="1:12">
      <c r="A165" s="8"/>
      <c r="B165" s="46" t="s">
        <v>34</v>
      </c>
      <c r="H165" s="10"/>
    </row>
    <row r="166" spans="1:12">
      <c r="A166" s="8"/>
      <c r="B166" s="46" t="s">
        <v>815</v>
      </c>
      <c r="H166" s="10"/>
    </row>
    <row r="167" spans="1:12">
      <c r="A167" s="8"/>
      <c r="B167" s="25" t="s">
        <v>800</v>
      </c>
      <c r="H167" s="10"/>
    </row>
    <row r="168" spans="1:12">
      <c r="A168" s="8"/>
      <c r="C168" s="3" t="s">
        <v>816</v>
      </c>
      <c r="H168" s="10"/>
    </row>
    <row r="169" spans="1:12">
      <c r="A169" s="8"/>
      <c r="C169" t="s">
        <v>51</v>
      </c>
      <c r="H169" s="10"/>
    </row>
    <row r="170" spans="1:12">
      <c r="A170" s="8"/>
      <c r="C170" t="s">
        <v>263</v>
      </c>
      <c r="H170" s="10"/>
    </row>
    <row r="171" spans="1:12">
      <c r="A171" s="8"/>
      <c r="C171" t="s">
        <v>52</v>
      </c>
      <c r="H171" s="10"/>
    </row>
    <row r="172" spans="1:12">
      <c r="A172" s="8"/>
      <c r="C172" s="3" t="s">
        <v>817</v>
      </c>
      <c r="H172" s="10"/>
    </row>
    <row r="173" spans="1:12">
      <c r="A173" s="8"/>
      <c r="C173" t="s">
        <v>131</v>
      </c>
      <c r="H173" s="10"/>
    </row>
    <row r="174" spans="1:12">
      <c r="A174" s="8"/>
      <c r="C174" t="s">
        <v>22</v>
      </c>
      <c r="H174" s="10"/>
    </row>
    <row r="175" spans="1:12">
      <c r="A175" s="8"/>
      <c r="C175" t="s">
        <v>54</v>
      </c>
      <c r="H175" s="10"/>
    </row>
    <row r="176" spans="1:12">
      <c r="A176" s="8"/>
      <c r="C176" t="s">
        <v>23</v>
      </c>
      <c r="H176" s="10"/>
    </row>
    <row r="177" spans="1:8">
      <c r="A177" s="8"/>
      <c r="C177" t="s">
        <v>24</v>
      </c>
      <c r="H177" s="10"/>
    </row>
    <row r="178" spans="1:8">
      <c r="A178" s="8"/>
      <c r="C178" t="s">
        <v>42</v>
      </c>
      <c r="H178" s="10"/>
    </row>
    <row r="179" spans="1:8">
      <c r="A179" s="8"/>
      <c r="D179" t="s">
        <v>752</v>
      </c>
      <c r="H179" s="10"/>
    </row>
    <row r="180" spans="1:8">
      <c r="A180" s="8"/>
      <c r="D180" t="s">
        <v>753</v>
      </c>
      <c r="H180" s="10"/>
    </row>
    <row r="181" spans="1:8">
      <c r="A181" s="8"/>
      <c r="C181" t="s">
        <v>28</v>
      </c>
      <c r="H181" s="10"/>
    </row>
    <row r="182" spans="1:8">
      <c r="A182" s="8"/>
      <c r="C182" s="3" t="s">
        <v>818</v>
      </c>
      <c r="H182" s="10"/>
    </row>
    <row r="183" spans="1:8">
      <c r="A183" s="8"/>
      <c r="C183" t="s">
        <v>287</v>
      </c>
      <c r="H183" s="10"/>
    </row>
    <row r="184" spans="1:8">
      <c r="A184" s="8"/>
      <c r="C184" t="s">
        <v>819</v>
      </c>
      <c r="H184" s="10"/>
    </row>
    <row r="185" spans="1:8">
      <c r="A185" s="8"/>
      <c r="H185" s="10"/>
    </row>
    <row r="186" spans="1:8">
      <c r="A186" s="8"/>
      <c r="C186" s="1" t="s">
        <v>820</v>
      </c>
      <c r="G186" s="135" t="s">
        <v>887</v>
      </c>
      <c r="H186" s="19" t="s">
        <v>126</v>
      </c>
    </row>
    <row r="187" spans="1:8">
      <c r="A187" s="8"/>
      <c r="C187" t="s">
        <v>822</v>
      </c>
      <c r="H187" s="10"/>
    </row>
    <row r="188" spans="1:8">
      <c r="A188" s="8"/>
      <c r="C188" t="s">
        <v>824</v>
      </c>
      <c r="H188" s="10"/>
    </row>
    <row r="189" spans="1:8">
      <c r="A189" s="8"/>
      <c r="C189" t="s">
        <v>821</v>
      </c>
      <c r="H189" s="10"/>
    </row>
    <row r="190" spans="1:8">
      <c r="A190" s="8"/>
      <c r="H190" s="10"/>
    </row>
    <row r="191" spans="1:8">
      <c r="A191" s="8"/>
      <c r="C191" s="1" t="s">
        <v>823</v>
      </c>
      <c r="G191" s="135" t="s">
        <v>887</v>
      </c>
      <c r="H191" s="19" t="s">
        <v>126</v>
      </c>
    </row>
    <row r="192" spans="1:8">
      <c r="A192" s="8"/>
      <c r="C192" t="s">
        <v>825</v>
      </c>
      <c r="H192" s="10"/>
    </row>
    <row r="193" spans="1:9">
      <c r="A193" s="8"/>
      <c r="C193" t="s">
        <v>824</v>
      </c>
      <c r="H193" s="10"/>
    </row>
    <row r="194" spans="1:9">
      <c r="A194" s="8"/>
      <c r="B194" s="9"/>
      <c r="C194" s="9" t="s">
        <v>826</v>
      </c>
      <c r="D194" s="9"/>
      <c r="E194" s="9"/>
      <c r="F194" s="9"/>
      <c r="G194" s="9"/>
      <c r="H194" s="10"/>
    </row>
    <row r="195" spans="1:9" ht="15.75" thickBot="1">
      <c r="A195" s="14"/>
      <c r="B195" s="15"/>
      <c r="C195" s="15"/>
      <c r="D195" s="15"/>
      <c r="E195" s="15"/>
      <c r="F195" s="15"/>
      <c r="G195" s="15"/>
      <c r="H195" s="15"/>
      <c r="I195" s="8"/>
    </row>
    <row r="196" spans="1:9" ht="16.5" thickTop="1" thickBot="1"/>
    <row r="197" spans="1:9" ht="24" thickTop="1">
      <c r="A197" s="5">
        <v>4</v>
      </c>
      <c r="B197" s="256" t="s">
        <v>788</v>
      </c>
      <c r="C197" s="256"/>
      <c r="D197" s="256"/>
      <c r="E197" s="256"/>
      <c r="F197" s="256"/>
      <c r="G197" s="258"/>
      <c r="H197" s="132"/>
    </row>
    <row r="198" spans="1:9">
      <c r="A198" s="8"/>
      <c r="H198" s="10"/>
    </row>
    <row r="199" spans="1:9">
      <c r="A199" s="8"/>
      <c r="B199" s="1" t="s">
        <v>789</v>
      </c>
      <c r="H199" s="10"/>
    </row>
    <row r="200" spans="1:9">
      <c r="A200" s="8"/>
      <c r="B200" t="s">
        <v>790</v>
      </c>
      <c r="H200" s="10"/>
    </row>
    <row r="201" spans="1:9">
      <c r="A201" s="8"/>
      <c r="B201" t="s">
        <v>791</v>
      </c>
      <c r="H201" s="10"/>
    </row>
    <row r="202" spans="1:9">
      <c r="A202" s="8"/>
      <c r="B202" t="s">
        <v>792</v>
      </c>
      <c r="H202" s="10"/>
    </row>
    <row r="203" spans="1:9" ht="15.75" thickBot="1">
      <c r="A203" s="61"/>
      <c r="B203" s="31"/>
      <c r="C203" s="31"/>
      <c r="D203" s="31"/>
      <c r="E203" s="31"/>
      <c r="F203" s="31"/>
      <c r="G203" s="31"/>
      <c r="H203" s="37"/>
    </row>
    <row r="204" spans="1:9">
      <c r="A204" s="8"/>
      <c r="B204" s="1" t="s">
        <v>793</v>
      </c>
      <c r="H204" s="10"/>
    </row>
    <row r="205" spans="1:9">
      <c r="A205" s="8"/>
      <c r="B205" t="s">
        <v>794</v>
      </c>
      <c r="H205" s="10"/>
    </row>
    <row r="206" spans="1:9">
      <c r="A206" s="8"/>
      <c r="B206" t="s">
        <v>795</v>
      </c>
      <c r="H206" s="10"/>
    </row>
    <row r="207" spans="1:9">
      <c r="A207" s="8"/>
      <c r="B207" t="s">
        <v>792</v>
      </c>
      <c r="H207" s="10"/>
    </row>
    <row r="208" spans="1:9" ht="15.75" thickBot="1">
      <c r="A208" s="61"/>
      <c r="B208" s="31"/>
      <c r="C208" s="31"/>
      <c r="D208" s="31"/>
      <c r="E208" s="31"/>
      <c r="F208" s="31"/>
      <c r="G208" s="31"/>
      <c r="H208" s="37"/>
    </row>
    <row r="209" spans="1:8">
      <c r="A209" s="8"/>
      <c r="B209" s="1" t="s">
        <v>796</v>
      </c>
      <c r="G209" s="135" t="s">
        <v>888</v>
      </c>
      <c r="H209" s="19" t="s">
        <v>126</v>
      </c>
    </row>
    <row r="210" spans="1:8">
      <c r="A210" s="8"/>
      <c r="B210" s="1" t="s">
        <v>797</v>
      </c>
      <c r="H210" s="10"/>
    </row>
    <row r="211" spans="1:8">
      <c r="A211" s="8"/>
      <c r="B211" t="s">
        <v>801</v>
      </c>
      <c r="H211" s="10"/>
    </row>
    <row r="212" spans="1:8">
      <c r="A212" s="8"/>
      <c r="B212" t="s">
        <v>802</v>
      </c>
      <c r="H212" s="10"/>
    </row>
    <row r="213" spans="1:8">
      <c r="A213" s="8"/>
      <c r="B213" t="s">
        <v>803</v>
      </c>
      <c r="H213" s="10"/>
    </row>
    <row r="214" spans="1:8">
      <c r="A214" s="8"/>
      <c r="H214" s="10"/>
    </row>
    <row r="215" spans="1:8">
      <c r="A215" s="8"/>
      <c r="B215" s="1" t="s">
        <v>798</v>
      </c>
      <c r="G215" s="135" t="s">
        <v>888</v>
      </c>
      <c r="H215" s="19" t="s">
        <v>126</v>
      </c>
    </row>
    <row r="216" spans="1:8">
      <c r="A216" s="8"/>
      <c r="B216" t="s">
        <v>801</v>
      </c>
      <c r="H216" s="10"/>
    </row>
    <row r="217" spans="1:8">
      <c r="A217" s="8"/>
      <c r="B217" t="s">
        <v>804</v>
      </c>
      <c r="H217" s="10"/>
    </row>
    <row r="218" spans="1:8">
      <c r="A218" s="8"/>
      <c r="B218" t="s">
        <v>805</v>
      </c>
      <c r="H218" s="10"/>
    </row>
    <row r="219" spans="1:8">
      <c r="A219" s="8"/>
      <c r="H219" s="10"/>
    </row>
    <row r="220" spans="1:8">
      <c r="A220" s="8"/>
      <c r="B220" s="1" t="s">
        <v>799</v>
      </c>
      <c r="G220" s="118"/>
      <c r="H220" s="21"/>
    </row>
    <row r="221" spans="1:8">
      <c r="A221" s="8"/>
      <c r="B221" t="s">
        <v>806</v>
      </c>
      <c r="H221" s="10"/>
    </row>
    <row r="222" spans="1:8">
      <c r="A222" s="8"/>
      <c r="B222" t="s">
        <v>807</v>
      </c>
      <c r="H222" s="10"/>
    </row>
    <row r="223" spans="1:8">
      <c r="A223" s="8"/>
      <c r="B223" s="1" t="s">
        <v>800</v>
      </c>
      <c r="H223" s="10"/>
    </row>
    <row r="224" spans="1:8">
      <c r="A224" s="8"/>
      <c r="C224" s="3" t="s">
        <v>808</v>
      </c>
      <c r="H224" s="10"/>
    </row>
    <row r="225" spans="1:8">
      <c r="A225" s="8"/>
      <c r="C225" t="s">
        <v>287</v>
      </c>
      <c r="G225" s="137">
        <v>10</v>
      </c>
      <c r="H225" s="10"/>
    </row>
    <row r="226" spans="1:8">
      <c r="A226" s="8"/>
      <c r="C226" t="s">
        <v>26</v>
      </c>
      <c r="G226" s="137">
        <v>10</v>
      </c>
      <c r="H226" s="10"/>
    </row>
    <row r="227" spans="1:8">
      <c r="A227" s="8"/>
      <c r="C227" s="3" t="s">
        <v>809</v>
      </c>
      <c r="G227" s="137"/>
      <c r="H227" s="10"/>
    </row>
    <row r="228" spans="1:8">
      <c r="A228" s="8"/>
      <c r="C228" t="s">
        <v>14</v>
      </c>
      <c r="G228" s="137" t="s">
        <v>810</v>
      </c>
      <c r="H228" s="10"/>
    </row>
    <row r="229" spans="1:8">
      <c r="A229" s="8"/>
      <c r="C229" t="s">
        <v>27</v>
      </c>
      <c r="G229" s="137" t="s">
        <v>810</v>
      </c>
      <c r="H229" s="10"/>
    </row>
    <row r="230" spans="1:8">
      <c r="A230" s="8"/>
      <c r="C230" s="3" t="s">
        <v>811</v>
      </c>
      <c r="G230" s="137"/>
      <c r="H230" s="10"/>
    </row>
    <row r="231" spans="1:8">
      <c r="A231" s="8"/>
      <c r="C231" t="s">
        <v>51</v>
      </c>
      <c r="G231" s="137">
        <v>10</v>
      </c>
      <c r="H231" s="10"/>
    </row>
    <row r="232" spans="1:8">
      <c r="A232" s="8"/>
      <c r="C232" t="s">
        <v>263</v>
      </c>
      <c r="G232" s="137">
        <v>10</v>
      </c>
      <c r="H232" s="10"/>
    </row>
    <row r="233" spans="1:8">
      <c r="A233" s="8"/>
      <c r="C233" s="3" t="s">
        <v>812</v>
      </c>
      <c r="G233" s="137"/>
      <c r="H233" s="10"/>
    </row>
    <row r="234" spans="1:8">
      <c r="A234" s="8"/>
      <c r="C234" t="s">
        <v>813</v>
      </c>
      <c r="G234" s="137" t="s">
        <v>810</v>
      </c>
      <c r="H234" s="10"/>
    </row>
    <row r="235" spans="1:8">
      <c r="A235" s="8"/>
      <c r="C235" t="s">
        <v>52</v>
      </c>
      <c r="G235">
        <v>10</v>
      </c>
      <c r="H235" s="10"/>
    </row>
    <row r="236" spans="1:8" ht="15.75" thickBot="1">
      <c r="A236" s="14"/>
      <c r="B236" s="15"/>
      <c r="C236" s="15"/>
      <c r="D236" s="15"/>
      <c r="E236" s="15"/>
      <c r="F236" s="15"/>
      <c r="G236" s="15"/>
      <c r="H236" s="16"/>
    </row>
    <row r="237" spans="1:8" ht="16.5" thickTop="1" thickBot="1"/>
    <row r="238" spans="1:8" ht="24" thickTop="1">
      <c r="A238" s="5">
        <v>5</v>
      </c>
      <c r="B238" s="256" t="s">
        <v>827</v>
      </c>
      <c r="C238" s="256"/>
      <c r="D238" s="256"/>
      <c r="E238" s="256"/>
      <c r="F238" s="256"/>
      <c r="G238" s="258"/>
      <c r="H238" s="132"/>
    </row>
    <row r="239" spans="1:8">
      <c r="A239" s="8"/>
      <c r="B239" s="1" t="s">
        <v>828</v>
      </c>
      <c r="G239" s="4">
        <f>3*10</f>
        <v>30</v>
      </c>
      <c r="H239" s="19" t="s">
        <v>126</v>
      </c>
    </row>
    <row r="240" spans="1:8">
      <c r="A240" s="8"/>
      <c r="B240" t="s">
        <v>129</v>
      </c>
      <c r="H240" s="10"/>
    </row>
    <row r="241" spans="1:8">
      <c r="A241" s="8"/>
      <c r="B241" t="s">
        <v>317</v>
      </c>
      <c r="H241" s="10"/>
    </row>
    <row r="242" spans="1:8">
      <c r="A242" s="8"/>
      <c r="B242" s="1" t="s">
        <v>800</v>
      </c>
      <c r="H242" s="10"/>
    </row>
    <row r="243" spans="1:8">
      <c r="A243" s="8"/>
      <c r="C243" t="s">
        <v>131</v>
      </c>
      <c r="H243" s="10"/>
    </row>
    <row r="244" spans="1:8">
      <c r="A244" s="8"/>
      <c r="C244" t="s">
        <v>54</v>
      </c>
      <c r="H244" s="10"/>
    </row>
    <row r="245" spans="1:8">
      <c r="A245" s="8"/>
      <c r="C245" t="s">
        <v>23</v>
      </c>
      <c r="H245" s="10"/>
    </row>
    <row r="246" spans="1:8" ht="15.75" thickBot="1">
      <c r="A246" s="61"/>
      <c r="B246" s="31"/>
      <c r="C246" s="31"/>
      <c r="D246" s="31"/>
      <c r="E246" s="31"/>
      <c r="F246" s="31"/>
      <c r="G246" s="31"/>
      <c r="H246" s="37"/>
    </row>
    <row r="247" spans="1:8">
      <c r="A247" s="133"/>
      <c r="B247" s="1" t="s">
        <v>829</v>
      </c>
      <c r="H247" s="10"/>
    </row>
    <row r="248" spans="1:8">
      <c r="A248" s="8"/>
      <c r="B248" t="s">
        <v>830</v>
      </c>
      <c r="H248" s="10"/>
    </row>
    <row r="249" spans="1:8">
      <c r="A249" s="8"/>
      <c r="B249" t="s">
        <v>831</v>
      </c>
      <c r="H249" s="10"/>
    </row>
    <row r="250" spans="1:8">
      <c r="A250" s="8"/>
      <c r="B250" s="1" t="s">
        <v>800</v>
      </c>
      <c r="H250" s="10"/>
    </row>
    <row r="251" spans="1:8">
      <c r="A251" s="8"/>
      <c r="C251" s="3" t="s">
        <v>832</v>
      </c>
      <c r="G251" s="4">
        <v>20</v>
      </c>
      <c r="H251" s="19" t="s">
        <v>126</v>
      </c>
    </row>
    <row r="252" spans="1:8">
      <c r="A252" s="8"/>
      <c r="C252" t="s">
        <v>69</v>
      </c>
      <c r="G252">
        <v>20</v>
      </c>
      <c r="H252" s="10"/>
    </row>
    <row r="253" spans="1:8">
      <c r="A253" s="8"/>
      <c r="C253" s="3" t="s">
        <v>833</v>
      </c>
      <c r="G253" s="4">
        <v>20</v>
      </c>
      <c r="H253" s="19" t="s">
        <v>126</v>
      </c>
    </row>
    <row r="254" spans="1:8">
      <c r="A254" s="8"/>
      <c r="C254" t="s">
        <v>306</v>
      </c>
      <c r="G254">
        <v>20</v>
      </c>
      <c r="H254" s="10"/>
    </row>
    <row r="255" spans="1:8">
      <c r="A255" s="8"/>
      <c r="C255" s="3" t="s">
        <v>834</v>
      </c>
      <c r="G255" s="4">
        <f>SUM(G256:G260)</f>
        <v>70</v>
      </c>
      <c r="H255" s="19" t="s">
        <v>126</v>
      </c>
    </row>
    <row r="256" spans="1:8">
      <c r="A256" s="8"/>
      <c r="C256" t="s">
        <v>835</v>
      </c>
      <c r="H256" s="10"/>
    </row>
    <row r="257" spans="1:8">
      <c r="A257" s="8"/>
      <c r="D257" t="s">
        <v>767</v>
      </c>
      <c r="G257">
        <v>20</v>
      </c>
      <c r="H257" s="10"/>
    </row>
    <row r="258" spans="1:8">
      <c r="A258" s="8"/>
      <c r="D258" t="s">
        <v>473</v>
      </c>
      <c r="G258">
        <v>20</v>
      </c>
      <c r="H258" s="10"/>
    </row>
    <row r="259" spans="1:8">
      <c r="A259" s="8"/>
      <c r="D259" t="s">
        <v>768</v>
      </c>
      <c r="G259">
        <v>10</v>
      </c>
      <c r="H259" s="10"/>
    </row>
    <row r="260" spans="1:8">
      <c r="A260" s="8"/>
      <c r="D260" t="s">
        <v>614</v>
      </c>
      <c r="G260">
        <v>20</v>
      </c>
      <c r="H260" s="10"/>
    </row>
    <row r="261" spans="1:8">
      <c r="A261" s="8"/>
      <c r="C261" s="3" t="s">
        <v>836</v>
      </c>
      <c r="G261" s="4">
        <f>SUM(G262:G267)+10+10+10+10</f>
        <v>70</v>
      </c>
      <c r="H261" s="19" t="s">
        <v>126</v>
      </c>
    </row>
    <row r="262" spans="1:8">
      <c r="A262" s="8"/>
      <c r="C262" t="s">
        <v>9</v>
      </c>
      <c r="G262" s="137">
        <v>10</v>
      </c>
      <c r="H262" s="10"/>
    </row>
    <row r="263" spans="1:8">
      <c r="A263" s="8"/>
      <c r="C263" t="s">
        <v>272</v>
      </c>
      <c r="G263" s="137">
        <v>20</v>
      </c>
      <c r="H263" s="10"/>
    </row>
    <row r="264" spans="1:8">
      <c r="A264" s="8"/>
      <c r="C264" t="s">
        <v>13</v>
      </c>
      <c r="G264" s="137" t="s">
        <v>810</v>
      </c>
      <c r="H264" s="10"/>
    </row>
    <row r="265" spans="1:8">
      <c r="A265" s="8"/>
      <c r="C265" t="s">
        <v>11</v>
      </c>
      <c r="G265" s="137" t="s">
        <v>810</v>
      </c>
      <c r="H265" s="10"/>
    </row>
    <row r="266" spans="1:8">
      <c r="A266" s="8"/>
      <c r="C266" t="s">
        <v>14</v>
      </c>
      <c r="G266" s="137" t="s">
        <v>810</v>
      </c>
      <c r="H266" s="10"/>
    </row>
    <row r="267" spans="1:8">
      <c r="A267" s="8"/>
      <c r="C267" t="s">
        <v>17</v>
      </c>
      <c r="G267" s="137" t="s">
        <v>810</v>
      </c>
      <c r="H267" s="10"/>
    </row>
    <row r="268" spans="1:8">
      <c r="A268" s="8"/>
      <c r="C268" s="3" t="s">
        <v>837</v>
      </c>
      <c r="G268" s="4">
        <v>20</v>
      </c>
      <c r="H268" s="19" t="s">
        <v>126</v>
      </c>
    </row>
    <row r="269" spans="1:8">
      <c r="A269" s="8"/>
      <c r="C269" t="s">
        <v>120</v>
      </c>
      <c r="G269">
        <v>20</v>
      </c>
      <c r="H269" s="10"/>
    </row>
    <row r="270" spans="1:8">
      <c r="A270" s="8"/>
      <c r="C270" s="3" t="s">
        <v>838</v>
      </c>
      <c r="G270" s="4">
        <f>SUM(G271:G276)</f>
        <v>70</v>
      </c>
      <c r="H270" s="19" t="s">
        <v>126</v>
      </c>
    </row>
    <row r="271" spans="1:8">
      <c r="A271" s="8"/>
      <c r="C271" t="s">
        <v>131</v>
      </c>
      <c r="G271">
        <v>10</v>
      </c>
      <c r="H271" s="10"/>
    </row>
    <row r="272" spans="1:8">
      <c r="A272" s="8"/>
      <c r="C272" t="s">
        <v>9</v>
      </c>
      <c r="G272">
        <v>10</v>
      </c>
      <c r="H272" s="10"/>
    </row>
    <row r="273" spans="1:9">
      <c r="A273" s="8"/>
      <c r="C273" t="s">
        <v>24</v>
      </c>
      <c r="G273">
        <v>10</v>
      </c>
      <c r="H273" s="10"/>
    </row>
    <row r="274" spans="1:9">
      <c r="A274" s="8"/>
      <c r="C274" t="s">
        <v>42</v>
      </c>
      <c r="H274" s="10"/>
    </row>
    <row r="275" spans="1:9">
      <c r="A275" s="8"/>
      <c r="D275" t="s">
        <v>752</v>
      </c>
      <c r="G275">
        <v>20</v>
      </c>
      <c r="H275" s="10"/>
    </row>
    <row r="276" spans="1:9">
      <c r="A276" s="8"/>
      <c r="D276" t="s">
        <v>753</v>
      </c>
      <c r="G276">
        <v>20</v>
      </c>
      <c r="H276" s="10"/>
    </row>
    <row r="277" spans="1:9">
      <c r="A277" s="8"/>
      <c r="C277" s="3" t="s">
        <v>839</v>
      </c>
      <c r="G277" s="4">
        <v>20</v>
      </c>
      <c r="H277" s="19" t="s">
        <v>126</v>
      </c>
    </row>
    <row r="278" spans="1:9">
      <c r="A278" s="8"/>
      <c r="C278" t="s">
        <v>131</v>
      </c>
      <c r="G278">
        <v>10</v>
      </c>
      <c r="H278" s="10"/>
    </row>
    <row r="279" spans="1:9">
      <c r="A279" s="8"/>
      <c r="C279" t="s">
        <v>9</v>
      </c>
      <c r="G279">
        <v>10</v>
      </c>
      <c r="H279" s="10"/>
    </row>
    <row r="280" spans="1:9" ht="15.75" thickBot="1">
      <c r="A280" s="14"/>
      <c r="B280" s="15"/>
      <c r="C280" s="15"/>
      <c r="D280" s="15"/>
      <c r="E280" s="15"/>
      <c r="F280" s="15"/>
      <c r="G280" s="15"/>
      <c r="H280" s="16"/>
    </row>
    <row r="281" spans="1:9" ht="16.5" thickTop="1" thickBot="1"/>
    <row r="282" spans="1:9" ht="24" thickTop="1">
      <c r="A282" s="5">
        <v>6</v>
      </c>
      <c r="B282" s="256" t="s">
        <v>840</v>
      </c>
      <c r="C282" s="256"/>
      <c r="D282" s="256"/>
      <c r="E282" s="256"/>
      <c r="F282" s="256"/>
      <c r="G282" s="258"/>
      <c r="H282" s="132"/>
    </row>
    <row r="283" spans="1:9">
      <c r="B283" s="1" t="s">
        <v>481</v>
      </c>
      <c r="H283" s="10"/>
    </row>
    <row r="284" spans="1:9">
      <c r="B284" t="s">
        <v>889</v>
      </c>
      <c r="H284" s="10"/>
    </row>
    <row r="285" spans="1:9">
      <c r="B285" t="s">
        <v>195</v>
      </c>
      <c r="H285" s="10"/>
    </row>
    <row r="286" spans="1:9">
      <c r="H286" s="10"/>
    </row>
    <row r="287" spans="1:9">
      <c r="B287" s="3" t="s">
        <v>446</v>
      </c>
      <c r="D287" s="50"/>
      <c r="E287" s="50"/>
      <c r="F287" s="50"/>
      <c r="G287" s="50"/>
      <c r="H287" s="57"/>
      <c r="I287" s="50"/>
    </row>
    <row r="288" spans="1:9">
      <c r="C288" t="s">
        <v>487</v>
      </c>
      <c r="D288" s="50"/>
      <c r="E288" s="50" t="s">
        <v>488</v>
      </c>
      <c r="F288" s="50"/>
      <c r="G288" s="50"/>
      <c r="H288" s="57"/>
      <c r="I288" s="50"/>
    </row>
    <row r="289" spans="1:9">
      <c r="C289" t="s">
        <v>841</v>
      </c>
      <c r="D289" s="50"/>
      <c r="E289" s="50" t="s">
        <v>489</v>
      </c>
      <c r="F289" s="50"/>
      <c r="G289" s="50"/>
      <c r="H289" s="57"/>
      <c r="I289" s="50"/>
    </row>
    <row r="290" spans="1:9">
      <c r="B290" t="s">
        <v>490</v>
      </c>
      <c r="D290" s="50"/>
      <c r="E290" s="50"/>
      <c r="F290" s="50"/>
      <c r="G290" s="50"/>
      <c r="H290" s="57"/>
      <c r="I290" s="50"/>
    </row>
    <row r="291" spans="1:9">
      <c r="C291" t="s">
        <v>842</v>
      </c>
      <c r="D291" s="50"/>
      <c r="E291" s="50" t="s">
        <v>496</v>
      </c>
      <c r="F291" s="50"/>
      <c r="G291" s="50"/>
      <c r="H291" s="57"/>
      <c r="I291" s="50"/>
    </row>
    <row r="292" spans="1:9">
      <c r="C292" t="s">
        <v>843</v>
      </c>
      <c r="D292" s="50"/>
      <c r="E292" s="50" t="s">
        <v>489</v>
      </c>
      <c r="F292" s="50"/>
      <c r="G292" s="50"/>
      <c r="H292" s="57"/>
      <c r="I292" s="50"/>
    </row>
    <row r="293" spans="1:9">
      <c r="C293" t="s">
        <v>844</v>
      </c>
      <c r="D293" s="50"/>
      <c r="E293" s="50" t="s">
        <v>497</v>
      </c>
      <c r="F293" s="50"/>
      <c r="G293" s="50"/>
      <c r="H293" s="57"/>
      <c r="I293" s="50"/>
    </row>
    <row r="294" spans="1:9">
      <c r="C294" t="s">
        <v>845</v>
      </c>
      <c r="D294" s="50"/>
      <c r="E294" s="50" t="s">
        <v>498</v>
      </c>
      <c r="F294" s="50"/>
      <c r="G294" s="50"/>
      <c r="H294" s="57"/>
      <c r="I294" s="50"/>
    </row>
    <row r="295" spans="1:9">
      <c r="C295" t="s">
        <v>846</v>
      </c>
      <c r="D295" s="50"/>
      <c r="E295" s="50" t="s">
        <v>498</v>
      </c>
      <c r="F295" s="50"/>
      <c r="G295" s="50"/>
      <c r="H295" s="57"/>
      <c r="I295" s="50"/>
    </row>
    <row r="296" spans="1:9" ht="15.75" thickBot="1">
      <c r="A296" s="31"/>
      <c r="B296" s="31"/>
      <c r="C296" s="31"/>
      <c r="D296" s="55"/>
      <c r="E296" s="55"/>
      <c r="F296" s="55"/>
      <c r="G296" s="55"/>
      <c r="H296" s="81"/>
      <c r="I296" s="50"/>
    </row>
    <row r="297" spans="1:9">
      <c r="B297" s="1" t="s">
        <v>847</v>
      </c>
      <c r="D297" s="50"/>
      <c r="E297" s="50"/>
      <c r="F297" s="50"/>
      <c r="G297" s="50"/>
      <c r="H297" s="57"/>
      <c r="I297" s="50"/>
    </row>
    <row r="298" spans="1:9">
      <c r="B298" t="s">
        <v>854</v>
      </c>
      <c r="D298" s="50"/>
      <c r="E298" s="50"/>
      <c r="F298" s="50"/>
      <c r="G298" s="50"/>
      <c r="H298" s="57"/>
      <c r="I298" s="50"/>
    </row>
    <row r="299" spans="1:9">
      <c r="B299" s="1" t="s">
        <v>848</v>
      </c>
      <c r="D299" s="50"/>
      <c r="E299" s="50"/>
      <c r="F299" s="50"/>
      <c r="G299" s="50"/>
      <c r="H299" s="57"/>
      <c r="I299" s="50"/>
    </row>
    <row r="300" spans="1:9">
      <c r="C300" t="s">
        <v>855</v>
      </c>
      <c r="D300" s="50"/>
      <c r="E300" s="50"/>
      <c r="F300" s="50"/>
      <c r="G300" s="50"/>
      <c r="H300" s="57"/>
      <c r="I300" s="50"/>
    </row>
    <row r="301" spans="1:9">
      <c r="C301" t="s">
        <v>792</v>
      </c>
      <c r="D301" s="50"/>
      <c r="E301" s="50"/>
      <c r="F301" s="50"/>
      <c r="G301" s="50"/>
      <c r="H301" s="57"/>
      <c r="I301" s="50"/>
    </row>
    <row r="302" spans="1:9">
      <c r="C302" t="s">
        <v>856</v>
      </c>
      <c r="D302" s="50"/>
      <c r="E302" s="50"/>
      <c r="F302" s="50"/>
      <c r="G302" s="50"/>
      <c r="H302" s="57"/>
      <c r="I302" s="50"/>
    </row>
    <row r="303" spans="1:9">
      <c r="D303" s="50"/>
      <c r="E303" s="50"/>
      <c r="F303" s="50"/>
      <c r="G303" s="50"/>
      <c r="H303" s="57"/>
      <c r="I303" s="50"/>
    </row>
    <row r="304" spans="1:9">
      <c r="C304" s="3" t="s">
        <v>849</v>
      </c>
      <c r="D304" s="50"/>
      <c r="E304" s="50"/>
      <c r="F304" s="50"/>
      <c r="G304" s="50"/>
      <c r="H304" s="57"/>
      <c r="I304" s="50"/>
    </row>
    <row r="305" spans="2:9">
      <c r="C305" t="s">
        <v>850</v>
      </c>
      <c r="D305" s="50"/>
      <c r="E305" s="50"/>
      <c r="F305" s="50" t="s">
        <v>206</v>
      </c>
      <c r="G305" s="50"/>
      <c r="H305" s="57"/>
      <c r="I305" s="50"/>
    </row>
    <row r="306" spans="2:9">
      <c r="C306" s="3" t="s">
        <v>851</v>
      </c>
      <c r="D306" s="50"/>
      <c r="E306" s="50"/>
      <c r="F306" s="50"/>
      <c r="G306" s="50"/>
      <c r="H306" s="57"/>
      <c r="I306" s="50"/>
    </row>
    <row r="307" spans="2:9">
      <c r="C307" t="s">
        <v>202</v>
      </c>
      <c r="D307" s="50"/>
      <c r="E307" s="50"/>
      <c r="F307" s="50" t="s">
        <v>205</v>
      </c>
      <c r="G307" s="50"/>
      <c r="H307" s="57"/>
      <c r="I307" s="50"/>
    </row>
    <row r="308" spans="2:9">
      <c r="C308" t="s">
        <v>203</v>
      </c>
      <c r="D308" s="50"/>
      <c r="E308" s="50"/>
      <c r="F308" s="50" t="s">
        <v>206</v>
      </c>
      <c r="G308" s="50"/>
      <c r="H308" s="57"/>
      <c r="I308" s="50"/>
    </row>
    <row r="309" spans="2:9">
      <c r="C309" t="s">
        <v>852</v>
      </c>
      <c r="D309" s="50"/>
      <c r="E309" s="50"/>
      <c r="F309" s="50" t="s">
        <v>516</v>
      </c>
      <c r="G309" s="50"/>
      <c r="H309" s="57"/>
      <c r="I309" s="50"/>
    </row>
    <row r="310" spans="2:9">
      <c r="C310" s="3" t="s">
        <v>567</v>
      </c>
      <c r="D310" s="50"/>
      <c r="E310" s="50"/>
      <c r="F310" s="50"/>
      <c r="G310" s="50"/>
      <c r="H310" s="57"/>
      <c r="I310" s="50"/>
    </row>
    <row r="311" spans="2:9">
      <c r="C311" t="s">
        <v>486</v>
      </c>
      <c r="D311" s="50"/>
      <c r="E311" s="50"/>
      <c r="F311" s="50" t="s">
        <v>205</v>
      </c>
      <c r="G311" s="50"/>
      <c r="H311" s="57"/>
      <c r="I311" s="50"/>
    </row>
    <row r="312" spans="2:9">
      <c r="C312" t="s">
        <v>199</v>
      </c>
      <c r="D312" s="50"/>
      <c r="E312" s="50"/>
      <c r="F312" s="50" t="s">
        <v>206</v>
      </c>
      <c r="G312" s="50"/>
      <c r="H312" s="57"/>
      <c r="I312" s="50"/>
    </row>
    <row r="313" spans="2:9">
      <c r="C313" t="s">
        <v>853</v>
      </c>
      <c r="D313" s="50"/>
      <c r="E313" s="50"/>
      <c r="F313" s="50" t="s">
        <v>516</v>
      </c>
      <c r="G313" s="50"/>
      <c r="H313" s="57"/>
      <c r="I313" s="50"/>
    </row>
    <row r="314" spans="2:9">
      <c r="D314" s="50"/>
      <c r="E314" s="50"/>
      <c r="F314" s="50"/>
      <c r="G314" s="50"/>
      <c r="H314" s="57"/>
      <c r="I314" s="50"/>
    </row>
    <row r="315" spans="2:9">
      <c r="B315" s="1" t="s">
        <v>857</v>
      </c>
      <c r="D315" s="50"/>
      <c r="E315" s="50"/>
      <c r="F315" s="50"/>
      <c r="G315" s="50"/>
      <c r="H315" s="57"/>
      <c r="I315" s="50"/>
    </row>
    <row r="316" spans="2:9">
      <c r="B316" t="s">
        <v>861</v>
      </c>
      <c r="D316" s="50"/>
      <c r="E316" s="50"/>
      <c r="F316" s="50"/>
      <c r="G316" s="50"/>
      <c r="H316" s="57"/>
      <c r="I316" s="50"/>
    </row>
    <row r="317" spans="2:9">
      <c r="B317" t="s">
        <v>862</v>
      </c>
      <c r="D317" s="50"/>
      <c r="E317" s="50"/>
      <c r="F317" s="50"/>
      <c r="G317" s="50"/>
      <c r="H317" s="57"/>
      <c r="I317" s="50"/>
    </row>
    <row r="318" spans="2:9">
      <c r="C318" t="s">
        <v>858</v>
      </c>
      <c r="D318" s="50"/>
      <c r="E318" s="50"/>
      <c r="F318" s="50"/>
      <c r="G318" s="50"/>
      <c r="H318" s="57"/>
      <c r="I318" s="50"/>
    </row>
    <row r="319" spans="2:9">
      <c r="C319" t="s">
        <v>859</v>
      </c>
      <c r="D319" s="50"/>
      <c r="E319" s="50"/>
      <c r="F319" s="50"/>
      <c r="G319" s="50"/>
      <c r="H319" s="57"/>
      <c r="I319" s="50"/>
    </row>
    <row r="320" spans="2:9">
      <c r="D320" s="50"/>
      <c r="E320" s="50"/>
      <c r="F320" s="50"/>
      <c r="G320" s="50"/>
      <c r="H320" s="57"/>
      <c r="I320" s="50"/>
    </row>
    <row r="321" spans="1:11">
      <c r="C321" s="267" t="s">
        <v>860</v>
      </c>
      <c r="D321" s="267"/>
      <c r="E321" s="267"/>
      <c r="F321" s="267"/>
      <c r="G321" s="50"/>
      <c r="H321" s="57"/>
      <c r="I321" s="50"/>
    </row>
    <row r="322" spans="1:11">
      <c r="C322" s="3" t="s">
        <v>152</v>
      </c>
      <c r="D322" s="94"/>
      <c r="E322" s="94" t="s">
        <v>500</v>
      </c>
      <c r="G322" s="50"/>
      <c r="H322" s="57"/>
      <c r="I322" s="50"/>
    </row>
    <row r="323" spans="1:11">
      <c r="C323" s="50" t="s">
        <v>864</v>
      </c>
      <c r="D323" s="50"/>
      <c r="E323" s="50" t="s">
        <v>867</v>
      </c>
      <c r="F323" s="50"/>
      <c r="G323" s="50"/>
      <c r="H323" s="57"/>
      <c r="I323" s="50"/>
      <c r="J323" s="50"/>
      <c r="K323" s="50"/>
    </row>
    <row r="324" spans="1:11">
      <c r="C324" s="50" t="s">
        <v>863</v>
      </c>
      <c r="D324" s="50"/>
      <c r="E324" s="50" t="s">
        <v>868</v>
      </c>
      <c r="F324" s="50"/>
      <c r="G324" s="50"/>
      <c r="H324" s="57"/>
      <c r="I324" s="50"/>
      <c r="J324" s="50"/>
      <c r="K324" s="50"/>
    </row>
    <row r="325" spans="1:11">
      <c r="C325" s="50" t="s">
        <v>865</v>
      </c>
      <c r="D325" s="50"/>
      <c r="E325" s="50" t="s">
        <v>869</v>
      </c>
      <c r="F325" s="50"/>
      <c r="G325" s="50"/>
      <c r="H325" s="57"/>
      <c r="I325" s="50"/>
      <c r="J325" s="50"/>
      <c r="K325" s="50"/>
    </row>
    <row r="326" spans="1:11">
      <c r="C326" s="50" t="s">
        <v>866</v>
      </c>
      <c r="D326" s="50"/>
      <c r="E326" s="50" t="s">
        <v>870</v>
      </c>
      <c r="F326" s="50"/>
      <c r="G326" s="50"/>
      <c r="H326" s="57"/>
      <c r="I326" s="50"/>
      <c r="J326" s="50"/>
      <c r="K326" s="50"/>
    </row>
    <row r="327" spans="1:11">
      <c r="C327" s="50"/>
      <c r="D327" s="50"/>
      <c r="E327" s="50"/>
      <c r="F327" s="50"/>
      <c r="G327" s="50"/>
      <c r="H327" s="57"/>
      <c r="I327" s="50"/>
      <c r="J327" s="50"/>
      <c r="K327" s="50"/>
    </row>
    <row r="328" spans="1:11">
      <c r="C328" s="264" t="s">
        <v>871</v>
      </c>
      <c r="D328" s="264"/>
      <c r="E328" s="264"/>
      <c r="F328" s="264"/>
      <c r="G328" s="50"/>
      <c r="H328" s="57"/>
      <c r="I328" s="50"/>
      <c r="J328" s="50"/>
      <c r="K328" s="50"/>
    </row>
    <row r="329" spans="1:11">
      <c r="C329" s="50" t="s">
        <v>486</v>
      </c>
      <c r="D329" s="50"/>
      <c r="E329" s="50" t="s">
        <v>207</v>
      </c>
      <c r="F329" s="50"/>
      <c r="G329" s="50"/>
      <c r="H329" s="57"/>
      <c r="I329" s="50"/>
      <c r="J329" s="50"/>
      <c r="K329" s="50"/>
    </row>
    <row r="330" spans="1:11">
      <c r="C330" s="50" t="s">
        <v>199</v>
      </c>
      <c r="D330" s="50"/>
      <c r="E330" s="50" t="s">
        <v>516</v>
      </c>
      <c r="F330" s="50"/>
      <c r="G330" s="50"/>
      <c r="H330" s="57"/>
      <c r="I330" s="50"/>
      <c r="J330" s="50"/>
      <c r="K330" s="50"/>
    </row>
    <row r="331" spans="1:11">
      <c r="C331" s="50" t="s">
        <v>841</v>
      </c>
      <c r="D331" s="50"/>
      <c r="E331" s="50" t="s">
        <v>206</v>
      </c>
      <c r="F331" s="50"/>
      <c r="G331" s="50"/>
      <c r="H331" s="57"/>
      <c r="I331" s="50"/>
      <c r="J331" s="50"/>
      <c r="K331" s="50"/>
    </row>
    <row r="332" spans="1:11" ht="15.75" thickBot="1">
      <c r="A332" s="31"/>
      <c r="B332" s="31"/>
      <c r="C332" s="55"/>
      <c r="D332" s="55"/>
      <c r="E332" s="55"/>
      <c r="F332" s="55"/>
      <c r="G332" s="55"/>
      <c r="H332" s="81"/>
      <c r="I332" s="50"/>
      <c r="J332" s="50"/>
      <c r="K332" s="50"/>
    </row>
    <row r="333" spans="1:11">
      <c r="B333" s="1" t="s">
        <v>872</v>
      </c>
      <c r="C333" s="50"/>
      <c r="D333" s="50"/>
      <c r="E333" s="50"/>
      <c r="F333" s="50"/>
      <c r="G333" s="50"/>
      <c r="H333" s="57"/>
      <c r="I333" s="50"/>
      <c r="J333" s="50"/>
      <c r="K333" s="50"/>
    </row>
    <row r="334" spans="1:11">
      <c r="B334" t="s">
        <v>877</v>
      </c>
      <c r="C334" s="50"/>
      <c r="D334" s="50"/>
      <c r="E334" s="50"/>
      <c r="F334" s="50"/>
      <c r="G334" s="50"/>
      <c r="H334" s="57"/>
      <c r="I334" s="50"/>
      <c r="J334" s="50"/>
      <c r="K334" s="50"/>
    </row>
    <row r="335" spans="1:11" ht="15.75" thickBot="1">
      <c r="A335" s="31"/>
      <c r="B335" s="31"/>
      <c r="C335" s="55"/>
      <c r="D335" s="55"/>
      <c r="E335" s="55"/>
      <c r="F335" s="55"/>
      <c r="G335" s="55"/>
      <c r="H335" s="81"/>
      <c r="I335" s="50"/>
      <c r="J335" s="50"/>
      <c r="K335" s="50"/>
    </row>
    <row r="336" spans="1:11">
      <c r="B336" s="1" t="s">
        <v>873</v>
      </c>
      <c r="C336" s="50"/>
      <c r="D336" s="50"/>
      <c r="E336" s="50"/>
      <c r="F336" s="50"/>
      <c r="G336" s="50"/>
      <c r="H336" s="57"/>
      <c r="I336" s="50"/>
      <c r="J336" s="50"/>
      <c r="K336" s="50"/>
    </row>
    <row r="337" spans="1:11">
      <c r="B337" t="s">
        <v>876</v>
      </c>
      <c r="C337" s="50"/>
      <c r="D337" s="50"/>
      <c r="E337" s="50"/>
      <c r="F337" s="50"/>
      <c r="G337" s="50"/>
      <c r="H337" s="57"/>
      <c r="I337" s="50"/>
      <c r="J337" s="50"/>
      <c r="K337" s="50"/>
    </row>
    <row r="338" spans="1:11">
      <c r="B338" s="1" t="s">
        <v>455</v>
      </c>
      <c r="C338" s="50"/>
      <c r="D338" s="50"/>
      <c r="E338" s="50"/>
      <c r="F338" s="50"/>
      <c r="G338" s="50"/>
      <c r="H338" s="57"/>
      <c r="I338" s="50"/>
      <c r="J338" s="50"/>
      <c r="K338" s="50"/>
    </row>
    <row r="339" spans="1:11">
      <c r="C339" s="94" t="s">
        <v>874</v>
      </c>
      <c r="D339" s="50"/>
      <c r="E339" s="50"/>
      <c r="F339" s="50"/>
      <c r="G339" s="50"/>
      <c r="H339" s="57"/>
      <c r="I339" s="50"/>
      <c r="J339" s="50"/>
      <c r="K339" s="50"/>
    </row>
    <row r="340" spans="1:11">
      <c r="C340" t="s">
        <v>875</v>
      </c>
      <c r="D340" s="50"/>
      <c r="E340" s="50"/>
      <c r="F340" s="50"/>
      <c r="G340" s="50"/>
      <c r="H340" s="57"/>
      <c r="I340" s="50"/>
      <c r="J340" s="50"/>
      <c r="K340" s="50"/>
    </row>
    <row r="341" spans="1:11">
      <c r="C341" s="3" t="s">
        <v>485</v>
      </c>
      <c r="D341" s="50"/>
      <c r="E341" s="50"/>
      <c r="F341" s="50"/>
      <c r="G341" s="50"/>
      <c r="H341" s="57"/>
      <c r="I341" s="50"/>
      <c r="J341" s="50"/>
      <c r="K341" s="50"/>
    </row>
    <row r="342" spans="1:11">
      <c r="C342" s="50" t="s">
        <v>197</v>
      </c>
      <c r="D342" s="50"/>
      <c r="E342" s="50" t="s">
        <v>447</v>
      </c>
      <c r="F342" s="50"/>
      <c r="G342" s="50"/>
      <c r="H342" s="57"/>
      <c r="I342" s="50"/>
      <c r="J342" s="50"/>
      <c r="K342" s="50"/>
    </row>
    <row r="343" spans="1:11">
      <c r="C343" s="50" t="s">
        <v>203</v>
      </c>
      <c r="D343" s="50"/>
      <c r="E343" s="50" t="s">
        <v>445</v>
      </c>
      <c r="F343" s="50"/>
      <c r="G343" s="50"/>
      <c r="H343" s="57"/>
      <c r="I343" s="50"/>
      <c r="J343" s="50"/>
      <c r="K343" s="50"/>
    </row>
    <row r="344" spans="1:11">
      <c r="C344" s="50" t="s">
        <v>486</v>
      </c>
      <c r="D344" s="50"/>
      <c r="E344" s="50" t="s">
        <v>445</v>
      </c>
      <c r="F344" s="50"/>
      <c r="G344" s="50"/>
      <c r="H344" s="57"/>
      <c r="I344" s="50"/>
      <c r="J344" s="50"/>
      <c r="K344" s="50"/>
    </row>
    <row r="345" spans="1:11">
      <c r="C345" s="50"/>
      <c r="D345" s="50"/>
      <c r="E345" s="50"/>
      <c r="F345" s="50"/>
      <c r="G345" s="50"/>
      <c r="H345" s="57"/>
      <c r="I345" s="50"/>
      <c r="J345" s="50"/>
      <c r="K345" s="50"/>
    </row>
    <row r="346" spans="1:11">
      <c r="B346" t="s">
        <v>824</v>
      </c>
      <c r="C346" s="50"/>
      <c r="D346" s="50"/>
      <c r="E346" s="50"/>
      <c r="F346" s="50"/>
      <c r="G346" s="50"/>
      <c r="H346" s="57"/>
      <c r="I346" s="50"/>
      <c r="J346" s="50"/>
      <c r="K346" s="50"/>
    </row>
    <row r="347" spans="1:11">
      <c r="B347" t="s">
        <v>878</v>
      </c>
      <c r="C347" s="50"/>
      <c r="D347" s="50"/>
      <c r="E347" s="50"/>
      <c r="F347" s="50"/>
      <c r="G347" s="50"/>
      <c r="H347" s="57"/>
      <c r="I347" s="50"/>
      <c r="J347" s="50"/>
      <c r="K347" s="50"/>
    </row>
    <row r="348" spans="1:11" ht="15.75" thickBot="1">
      <c r="A348" s="15"/>
      <c r="B348" s="15"/>
      <c r="C348" s="54"/>
      <c r="D348" s="54"/>
      <c r="E348" s="54"/>
      <c r="F348" s="54"/>
      <c r="G348" s="54"/>
      <c r="H348" s="58"/>
      <c r="I348" s="50"/>
      <c r="J348" s="50"/>
      <c r="K348" s="50"/>
    </row>
    <row r="349" spans="1:11" ht="16.5" thickTop="1" thickBot="1">
      <c r="C349" s="50"/>
      <c r="D349" s="50"/>
      <c r="E349" s="50"/>
      <c r="F349" s="50"/>
      <c r="G349" s="50"/>
      <c r="H349" s="50"/>
      <c r="I349" s="50"/>
      <c r="J349" s="50"/>
      <c r="K349" s="50"/>
    </row>
    <row r="350" spans="1:11" ht="24" thickTop="1">
      <c r="A350" s="5">
        <v>7</v>
      </c>
      <c r="B350" s="256" t="s">
        <v>879</v>
      </c>
      <c r="C350" s="256"/>
      <c r="D350" s="256"/>
      <c r="E350" s="256"/>
      <c r="F350" s="256"/>
      <c r="G350" s="258"/>
      <c r="H350" s="132"/>
      <c r="I350" s="50"/>
      <c r="J350" s="50"/>
      <c r="K350" s="50"/>
    </row>
    <row r="351" spans="1:11" ht="15.75" thickBot="1">
      <c r="D351" s="50"/>
      <c r="E351" s="50"/>
      <c r="F351" s="50"/>
      <c r="G351" s="50"/>
      <c r="H351" s="50"/>
      <c r="I351" s="50"/>
    </row>
    <row r="352" spans="1:11" ht="24" thickTop="1">
      <c r="A352" s="5">
        <v>8</v>
      </c>
      <c r="B352" s="256" t="s">
        <v>452</v>
      </c>
      <c r="C352" s="256"/>
      <c r="D352" s="256"/>
      <c r="E352" s="256"/>
      <c r="F352" s="256"/>
      <c r="G352" s="258"/>
      <c r="H352" s="132"/>
      <c r="I352" s="50"/>
    </row>
    <row r="353" spans="1:9">
      <c r="A353" s="8"/>
      <c r="D353" s="50"/>
      <c r="E353" s="50"/>
      <c r="F353" s="50"/>
      <c r="G353" s="50"/>
      <c r="H353" s="57"/>
      <c r="I353" s="50"/>
    </row>
    <row r="354" spans="1:9">
      <c r="A354" s="8"/>
      <c r="B354" t="s">
        <v>884</v>
      </c>
      <c r="D354" s="50"/>
      <c r="E354" s="50"/>
      <c r="F354" s="50"/>
      <c r="G354" s="50"/>
      <c r="H354" s="57"/>
      <c r="I354" s="50"/>
    </row>
    <row r="355" spans="1:9">
      <c r="A355" s="8"/>
      <c r="B355" s="1" t="s">
        <v>161</v>
      </c>
      <c r="D355" s="50"/>
      <c r="E355" s="50"/>
      <c r="F355" s="50"/>
      <c r="G355" s="50"/>
      <c r="H355" s="57"/>
      <c r="I355" s="50"/>
    </row>
    <row r="356" spans="1:9">
      <c r="A356" s="8"/>
      <c r="C356" t="s">
        <v>880</v>
      </c>
      <c r="D356" s="50"/>
      <c r="E356" s="50"/>
      <c r="F356" s="50"/>
      <c r="G356" s="50" t="s">
        <v>881</v>
      </c>
      <c r="H356" s="57"/>
      <c r="I356" s="50"/>
    </row>
    <row r="357" spans="1:9">
      <c r="A357" s="8"/>
      <c r="C357" t="s">
        <v>857</v>
      </c>
      <c r="D357" s="50"/>
      <c r="E357" s="50"/>
      <c r="F357" s="50"/>
      <c r="G357" s="50" t="s">
        <v>882</v>
      </c>
      <c r="H357" s="57"/>
      <c r="I357" s="50"/>
    </row>
    <row r="358" spans="1:9">
      <c r="A358" s="8"/>
      <c r="D358" s="50"/>
      <c r="E358" s="50"/>
      <c r="F358" s="50"/>
      <c r="G358" s="50" t="s">
        <v>883</v>
      </c>
      <c r="H358" s="57"/>
      <c r="I358" s="50"/>
    </row>
    <row r="359" spans="1:9" ht="15.75" thickBot="1">
      <c r="A359" s="14"/>
      <c r="B359" s="15"/>
      <c r="C359" s="15"/>
      <c r="D359" s="54"/>
      <c r="E359" s="54"/>
      <c r="F359" s="54"/>
      <c r="G359" s="54"/>
      <c r="H359" s="58"/>
      <c r="I359" s="50"/>
    </row>
    <row r="360" spans="1:9" ht="15.75" thickTop="1">
      <c r="D360" s="50"/>
      <c r="E360" s="50"/>
      <c r="F360" s="50"/>
      <c r="G360" s="50"/>
      <c r="H360" s="50"/>
      <c r="I360" s="50"/>
    </row>
    <row r="361" spans="1:9">
      <c r="D361" s="50"/>
      <c r="E361" s="50"/>
      <c r="F361" s="50"/>
      <c r="G361" s="50"/>
      <c r="H361" s="50"/>
      <c r="I361" s="50"/>
    </row>
    <row r="362" spans="1:9">
      <c r="D362" s="50"/>
      <c r="E362" s="50"/>
      <c r="F362" s="50"/>
      <c r="G362" s="50"/>
      <c r="H362" s="50"/>
      <c r="I362" s="50"/>
    </row>
    <row r="363" spans="1:9">
      <c r="D363" s="50"/>
      <c r="E363" s="50"/>
      <c r="F363" s="50"/>
      <c r="G363" s="50"/>
      <c r="H363" s="50"/>
      <c r="I363" s="50"/>
    </row>
    <row r="364" spans="1:9">
      <c r="D364" s="50"/>
      <c r="E364" s="50"/>
      <c r="F364" s="50"/>
      <c r="G364" s="50"/>
      <c r="H364" s="50"/>
      <c r="I364" s="50"/>
    </row>
    <row r="365" spans="1:9">
      <c r="D365" s="50"/>
      <c r="E365" s="50"/>
      <c r="F365" s="50"/>
      <c r="G365" s="50"/>
      <c r="H365" s="50"/>
      <c r="I365" s="50"/>
    </row>
    <row r="366" spans="1:9">
      <c r="D366" s="50"/>
      <c r="E366" s="50"/>
      <c r="F366" s="50"/>
      <c r="G366" s="50"/>
      <c r="H366" s="50"/>
      <c r="I366" s="50"/>
    </row>
    <row r="367" spans="1:9">
      <c r="D367" s="50"/>
      <c r="E367" s="50"/>
      <c r="F367" s="50"/>
      <c r="G367" s="50"/>
      <c r="H367" s="50"/>
      <c r="I367" s="50"/>
    </row>
    <row r="368" spans="1:9">
      <c r="D368" s="50"/>
      <c r="E368" s="50"/>
      <c r="F368" s="50"/>
      <c r="G368" s="50"/>
      <c r="H368" s="50"/>
      <c r="I368" s="50"/>
    </row>
  </sheetData>
  <mergeCells count="16">
    <mergeCell ref="C82:G82"/>
    <mergeCell ref="C321:F321"/>
    <mergeCell ref="C328:F328"/>
    <mergeCell ref="B350:G350"/>
    <mergeCell ref="B352:G352"/>
    <mergeCell ref="C105:G105"/>
    <mergeCell ref="C128:G128"/>
    <mergeCell ref="B197:G197"/>
    <mergeCell ref="B238:G238"/>
    <mergeCell ref="B282:G282"/>
    <mergeCell ref="J15:N15"/>
    <mergeCell ref="B1:G1"/>
    <mergeCell ref="B3:G3"/>
    <mergeCell ref="B5:G5"/>
    <mergeCell ref="C65:G65"/>
    <mergeCell ref="C41:F4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1"/>
  <sheetViews>
    <sheetView workbookViewId="0">
      <selection activeCell="B1" sqref="A1:G1"/>
    </sheetView>
  </sheetViews>
  <sheetFormatPr defaultRowHeight="15"/>
  <sheetData>
    <row r="1" spans="1:13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13" ht="15.75" thickBot="1"/>
    <row r="3" spans="1:13" ht="24" thickTop="1">
      <c r="A3" s="5">
        <v>2</v>
      </c>
      <c r="B3" s="256" t="s">
        <v>0</v>
      </c>
      <c r="C3" s="256"/>
      <c r="D3" s="256"/>
      <c r="E3" s="256"/>
      <c r="F3" s="256"/>
      <c r="G3" s="258"/>
    </row>
    <row r="4" spans="1:13">
      <c r="A4" s="8"/>
      <c r="B4" t="s">
        <v>6</v>
      </c>
      <c r="F4" s="135" t="s">
        <v>476</v>
      </c>
      <c r="G4" s="139" t="s">
        <v>126</v>
      </c>
    </row>
    <row r="5" spans="1:13">
      <c r="A5" s="8"/>
      <c r="B5" t="s">
        <v>450</v>
      </c>
      <c r="G5" s="10"/>
      <c r="I5" s="268" t="s">
        <v>138</v>
      </c>
      <c r="J5" s="268"/>
      <c r="K5" s="268"/>
      <c r="L5" s="268"/>
      <c r="M5" s="268"/>
    </row>
    <row r="6" spans="1:13">
      <c r="A6" s="8"/>
      <c r="B6" t="s">
        <v>890</v>
      </c>
      <c r="G6" s="10"/>
      <c r="I6" s="46" t="s">
        <v>144</v>
      </c>
      <c r="J6" s="9" t="s">
        <v>143</v>
      </c>
      <c r="K6" s="9"/>
      <c r="L6" s="9"/>
      <c r="M6" s="47">
        <v>40</v>
      </c>
    </row>
    <row r="7" spans="1:13">
      <c r="A7" s="8"/>
      <c r="G7" s="10"/>
      <c r="I7" s="46"/>
      <c r="K7" s="9"/>
      <c r="L7" s="48" t="s">
        <v>254</v>
      </c>
    </row>
    <row r="8" spans="1:13">
      <c r="A8" s="8"/>
      <c r="B8" s="1" t="s">
        <v>891</v>
      </c>
      <c r="G8" s="10"/>
      <c r="I8" s="46" t="s">
        <v>464</v>
      </c>
      <c r="J8" s="9"/>
      <c r="K8" s="9"/>
      <c r="L8" s="9"/>
      <c r="M8" s="9">
        <v>10</v>
      </c>
    </row>
    <row r="9" spans="1:13">
      <c r="A9" s="8"/>
      <c r="B9" s="1" t="s">
        <v>892</v>
      </c>
      <c r="G9" s="10"/>
    </row>
    <row r="10" spans="1:13">
      <c r="A10" s="8"/>
      <c r="B10" t="s">
        <v>131</v>
      </c>
      <c r="G10" s="10"/>
    </row>
    <row r="11" spans="1:13">
      <c r="A11" s="8"/>
      <c r="B11" t="s">
        <v>19</v>
      </c>
      <c r="G11" s="10"/>
    </row>
    <row r="12" spans="1:13">
      <c r="A12" s="8"/>
      <c r="B12" t="s">
        <v>169</v>
      </c>
      <c r="G12" s="10"/>
    </row>
    <row r="13" spans="1:13">
      <c r="A13" s="8"/>
      <c r="B13" t="s">
        <v>20</v>
      </c>
      <c r="G13" s="10"/>
    </row>
    <row r="14" spans="1:13">
      <c r="A14" s="8"/>
      <c r="B14" t="s">
        <v>22</v>
      </c>
      <c r="G14" s="10"/>
    </row>
    <row r="15" spans="1:13">
      <c r="A15" s="8"/>
      <c r="B15" t="s">
        <v>54</v>
      </c>
      <c r="G15" s="10"/>
    </row>
    <row r="16" spans="1:13">
      <c r="A16" s="8"/>
      <c r="B16" t="s">
        <v>10</v>
      </c>
      <c r="G16" s="10"/>
    </row>
    <row r="17" spans="1:7">
      <c r="A17" s="8"/>
      <c r="B17" t="s">
        <v>23</v>
      </c>
      <c r="G17" s="10"/>
    </row>
    <row r="18" spans="1:7">
      <c r="A18" s="8"/>
      <c r="B18" t="s">
        <v>27</v>
      </c>
      <c r="G18" s="10"/>
    </row>
    <row r="19" spans="1:7">
      <c r="A19" s="8"/>
      <c r="B19" t="s">
        <v>28</v>
      </c>
      <c r="G19" s="10"/>
    </row>
    <row r="20" spans="1:7">
      <c r="A20" s="8"/>
      <c r="B20" t="s">
        <v>29</v>
      </c>
      <c r="G20" s="10"/>
    </row>
    <row r="21" spans="1:7">
      <c r="A21" s="8"/>
      <c r="B21" t="s">
        <v>16</v>
      </c>
      <c r="G21" s="10"/>
    </row>
    <row r="22" spans="1:7">
      <c r="A22" s="8"/>
      <c r="B22" s="1" t="s">
        <v>893</v>
      </c>
      <c r="G22" s="10"/>
    </row>
    <row r="23" spans="1:7">
      <c r="A23" s="8"/>
      <c r="B23" t="s">
        <v>465</v>
      </c>
      <c r="G23" s="10"/>
    </row>
    <row r="24" spans="1:7">
      <c r="A24" s="8"/>
      <c r="B24" t="s">
        <v>287</v>
      </c>
      <c r="G24" s="10"/>
    </row>
    <row r="25" spans="1:7">
      <c r="A25" s="8"/>
      <c r="B25" t="s">
        <v>25</v>
      </c>
      <c r="G25" s="10"/>
    </row>
    <row r="26" spans="1:7">
      <c r="A26" s="8"/>
      <c r="B26" t="s">
        <v>26</v>
      </c>
      <c r="G26" s="10"/>
    </row>
    <row r="27" spans="1:7">
      <c r="A27" s="8"/>
      <c r="B27" t="s">
        <v>120</v>
      </c>
      <c r="G27" s="10"/>
    </row>
    <row r="28" spans="1:7">
      <c r="A28" s="8"/>
      <c r="B28" s="1" t="s">
        <v>894</v>
      </c>
      <c r="G28" s="10"/>
    </row>
    <row r="29" spans="1:7">
      <c r="A29" s="8"/>
      <c r="B29" t="s">
        <v>9</v>
      </c>
      <c r="G29" s="10"/>
    </row>
    <row r="30" spans="1:7">
      <c r="A30" s="8"/>
      <c r="B30" t="s">
        <v>11</v>
      </c>
      <c r="G30" s="10"/>
    </row>
    <row r="31" spans="1:7">
      <c r="A31" s="8"/>
      <c r="B31" t="s">
        <v>895</v>
      </c>
      <c r="G31" s="10"/>
    </row>
    <row r="32" spans="1:7">
      <c r="A32" s="8"/>
      <c r="B32" t="s">
        <v>896</v>
      </c>
      <c r="G32" s="10"/>
    </row>
    <row r="33" spans="1:7">
      <c r="A33" s="8"/>
      <c r="B33" t="s">
        <v>41</v>
      </c>
      <c r="G33" s="10"/>
    </row>
    <row r="34" spans="1:7">
      <c r="A34" s="8"/>
      <c r="B34" t="s">
        <v>897</v>
      </c>
      <c r="G34" s="10"/>
    </row>
    <row r="35" spans="1:7">
      <c r="A35" s="8"/>
      <c r="B35" t="s">
        <v>898</v>
      </c>
      <c r="G35" s="10"/>
    </row>
    <row r="36" spans="1:7">
      <c r="A36" s="8"/>
      <c r="B36" t="s">
        <v>899</v>
      </c>
      <c r="G36" s="10"/>
    </row>
    <row r="37" spans="1:7">
      <c r="A37" s="8"/>
      <c r="B37" t="s">
        <v>900</v>
      </c>
      <c r="G37" s="10"/>
    </row>
    <row r="38" spans="1:7" ht="15.75" thickBot="1">
      <c r="A38" s="14"/>
      <c r="B38" s="15" t="s">
        <v>901</v>
      </c>
      <c r="C38" s="15"/>
      <c r="D38" s="15"/>
      <c r="E38" s="15"/>
      <c r="F38" s="15"/>
      <c r="G38" s="16"/>
    </row>
    <row r="39" spans="1:7" ht="16.5" thickTop="1" thickBot="1"/>
    <row r="40" spans="1:7" ht="24" thickTop="1">
      <c r="A40" s="5">
        <v>3</v>
      </c>
      <c r="B40" s="256" t="s">
        <v>902</v>
      </c>
      <c r="C40" s="256"/>
      <c r="D40" s="256"/>
      <c r="E40" s="256"/>
      <c r="F40" s="256"/>
      <c r="G40" s="258"/>
    </row>
    <row r="41" spans="1:7">
      <c r="A41" s="8"/>
      <c r="B41" s="1" t="s">
        <v>33</v>
      </c>
      <c r="F41" s="4">
        <f>SUM(F47:F62)</f>
        <v>185</v>
      </c>
      <c r="G41" s="19" t="s">
        <v>126</v>
      </c>
    </row>
    <row r="42" spans="1:7">
      <c r="A42" s="8"/>
      <c r="B42" t="s">
        <v>211</v>
      </c>
      <c r="G42" s="10"/>
    </row>
    <row r="43" spans="1:7">
      <c r="A43" s="8"/>
      <c r="B43" t="s">
        <v>35</v>
      </c>
      <c r="G43" s="10"/>
    </row>
    <row r="44" spans="1:7">
      <c r="A44" s="8"/>
      <c r="B44" t="s">
        <v>174</v>
      </c>
      <c r="G44" s="10"/>
    </row>
    <row r="45" spans="1:7">
      <c r="A45" s="8"/>
      <c r="G45" s="10"/>
    </row>
    <row r="46" spans="1:7">
      <c r="A46" s="8"/>
      <c r="B46" s="1" t="s">
        <v>905</v>
      </c>
      <c r="G46" s="10"/>
    </row>
    <row r="47" spans="1:7">
      <c r="A47" s="8"/>
      <c r="B47" t="s">
        <v>131</v>
      </c>
      <c r="F47">
        <v>10</v>
      </c>
      <c r="G47" s="10"/>
    </row>
    <row r="48" spans="1:7">
      <c r="A48" s="8"/>
      <c r="B48" t="s">
        <v>9</v>
      </c>
      <c r="F48">
        <v>10</v>
      </c>
      <c r="G48" s="10"/>
    </row>
    <row r="49" spans="1:7">
      <c r="A49" s="8"/>
      <c r="B49" t="s">
        <v>115</v>
      </c>
      <c r="F49">
        <v>10</v>
      </c>
      <c r="G49" s="10"/>
    </row>
    <row r="50" spans="1:7">
      <c r="A50" s="8"/>
      <c r="B50" t="s">
        <v>10</v>
      </c>
      <c r="F50">
        <v>40</v>
      </c>
      <c r="G50" s="10"/>
    </row>
    <row r="51" spans="1:7">
      <c r="A51" s="8"/>
      <c r="F51" t="s">
        <v>907</v>
      </c>
      <c r="G51" s="10"/>
    </row>
    <row r="52" spans="1:7">
      <c r="A52" s="8"/>
      <c r="F52" t="s">
        <v>908</v>
      </c>
      <c r="G52" s="10"/>
    </row>
    <row r="53" spans="1:7">
      <c r="A53" s="8"/>
      <c r="B53" t="s">
        <v>23</v>
      </c>
      <c r="F53">
        <v>10</v>
      </c>
      <c r="G53" s="10"/>
    </row>
    <row r="54" spans="1:7">
      <c r="A54" s="8"/>
      <c r="B54" t="s">
        <v>287</v>
      </c>
      <c r="F54">
        <v>30</v>
      </c>
      <c r="G54" s="10"/>
    </row>
    <row r="55" spans="1:7">
      <c r="A55" s="8"/>
      <c r="B55" t="s">
        <v>25</v>
      </c>
      <c r="F55">
        <v>20</v>
      </c>
      <c r="G55" s="10"/>
    </row>
    <row r="56" spans="1:7">
      <c r="A56" s="8"/>
      <c r="F56" t="s">
        <v>909</v>
      </c>
      <c r="G56" s="10"/>
    </row>
    <row r="57" spans="1:7">
      <c r="A57" s="8"/>
      <c r="F57" t="s">
        <v>910</v>
      </c>
      <c r="G57" s="10"/>
    </row>
    <row r="58" spans="1:7">
      <c r="A58" s="8"/>
      <c r="B58" t="s">
        <v>26</v>
      </c>
      <c r="F58">
        <v>20</v>
      </c>
      <c r="G58" s="10"/>
    </row>
    <row r="59" spans="1:7">
      <c r="A59" s="8"/>
      <c r="B59" t="s">
        <v>897</v>
      </c>
      <c r="F59">
        <v>10</v>
      </c>
      <c r="G59" s="10"/>
    </row>
    <row r="60" spans="1:7">
      <c r="A60" s="8"/>
      <c r="B60" t="s">
        <v>898</v>
      </c>
      <c r="F60">
        <v>10</v>
      </c>
      <c r="G60" s="10"/>
    </row>
    <row r="61" spans="1:7">
      <c r="A61" s="8"/>
      <c r="B61" t="s">
        <v>899</v>
      </c>
      <c r="F61">
        <v>10</v>
      </c>
      <c r="G61" s="10"/>
    </row>
    <row r="62" spans="1:7">
      <c r="A62" s="8"/>
      <c r="B62" t="s">
        <v>906</v>
      </c>
      <c r="F62">
        <v>5</v>
      </c>
      <c r="G62" s="10"/>
    </row>
    <row r="63" spans="1:7" ht="15.75" thickBot="1">
      <c r="A63" s="61"/>
      <c r="B63" s="31"/>
      <c r="C63" s="31"/>
      <c r="D63" s="31"/>
      <c r="E63" s="31"/>
      <c r="F63" s="31"/>
      <c r="G63" s="37"/>
    </row>
    <row r="64" spans="1:7">
      <c r="A64" s="8"/>
      <c r="B64" s="1" t="s">
        <v>125</v>
      </c>
      <c r="F64" s="135" t="s">
        <v>913</v>
      </c>
      <c r="G64" s="19" t="s">
        <v>126</v>
      </c>
    </row>
    <row r="65" spans="1:7">
      <c r="A65" s="8"/>
      <c r="B65" t="s">
        <v>911</v>
      </c>
      <c r="G65" s="10"/>
    </row>
    <row r="66" spans="1:7">
      <c r="A66" s="8"/>
      <c r="B66" t="s">
        <v>450</v>
      </c>
      <c r="G66" s="10"/>
    </row>
    <row r="67" spans="1:7">
      <c r="A67" s="8"/>
      <c r="B67" t="s">
        <v>912</v>
      </c>
      <c r="G67" s="10"/>
    </row>
    <row r="68" spans="1:7" ht="15.75" thickBot="1">
      <c r="A68" s="14"/>
      <c r="B68" s="15"/>
      <c r="C68" s="15"/>
      <c r="D68" s="15"/>
      <c r="E68" s="15"/>
      <c r="F68" s="15"/>
      <c r="G68" s="16"/>
    </row>
    <row r="69" spans="1:7" ht="16.5" thickTop="1" thickBot="1"/>
    <row r="70" spans="1:7" ht="24" thickTop="1">
      <c r="A70" s="5">
        <v>4</v>
      </c>
      <c r="B70" s="256" t="s">
        <v>914</v>
      </c>
      <c r="C70" s="256"/>
      <c r="D70" s="256"/>
      <c r="E70" s="256"/>
      <c r="F70" s="256"/>
      <c r="G70" s="258"/>
    </row>
    <row r="71" spans="1:7">
      <c r="A71" s="8"/>
      <c r="B71" s="267" t="s">
        <v>915</v>
      </c>
      <c r="C71" s="267"/>
      <c r="D71" s="267"/>
      <c r="E71" s="267"/>
      <c r="F71" s="267"/>
      <c r="G71" s="10"/>
    </row>
    <row r="72" spans="1:7">
      <c r="A72" s="8"/>
      <c r="B72" t="s">
        <v>916</v>
      </c>
      <c r="E72" t="s">
        <v>917</v>
      </c>
      <c r="G72" s="10"/>
    </row>
    <row r="73" spans="1:7">
      <c r="A73" s="8"/>
      <c r="B73" s="130" t="s">
        <v>918</v>
      </c>
      <c r="E73" t="s">
        <v>925</v>
      </c>
      <c r="G73" s="10"/>
    </row>
    <row r="74" spans="1:7">
      <c r="A74" s="8"/>
      <c r="B74" s="130" t="s">
        <v>918</v>
      </c>
      <c r="E74" t="s">
        <v>926</v>
      </c>
      <c r="G74" s="10"/>
    </row>
    <row r="75" spans="1:7">
      <c r="A75" s="8"/>
      <c r="B75" t="s">
        <v>919</v>
      </c>
      <c r="E75" t="s">
        <v>919</v>
      </c>
      <c r="G75" s="10"/>
    </row>
    <row r="76" spans="1:7">
      <c r="A76" s="8"/>
      <c r="B76" t="s">
        <v>920</v>
      </c>
      <c r="E76" t="s">
        <v>920</v>
      </c>
      <c r="G76" s="10"/>
    </row>
    <row r="77" spans="1:7">
      <c r="A77" s="8"/>
      <c r="B77" t="s">
        <v>921</v>
      </c>
      <c r="E77" s="130" t="s">
        <v>918</v>
      </c>
      <c r="G77" s="10"/>
    </row>
    <row r="78" spans="1:7">
      <c r="A78" s="8"/>
      <c r="B78" t="s">
        <v>922</v>
      </c>
      <c r="E78" s="130" t="s">
        <v>918</v>
      </c>
      <c r="G78" s="10"/>
    </row>
    <row r="79" spans="1:7">
      <c r="A79" s="8"/>
      <c r="B79" t="s">
        <v>923</v>
      </c>
      <c r="E79" s="130" t="s">
        <v>918</v>
      </c>
      <c r="G79" s="10"/>
    </row>
    <row r="80" spans="1:7">
      <c r="A80" s="8"/>
      <c r="B80" t="s">
        <v>227</v>
      </c>
      <c r="E80" t="s">
        <v>227</v>
      </c>
      <c r="G80" s="10"/>
    </row>
    <row r="81" spans="1:7">
      <c r="A81" s="8"/>
      <c r="B81" t="s">
        <v>924</v>
      </c>
      <c r="E81" s="130" t="s">
        <v>918</v>
      </c>
      <c r="G81" s="10"/>
    </row>
    <row r="82" spans="1:7">
      <c r="A82" s="8"/>
      <c r="G82" s="10"/>
    </row>
    <row r="83" spans="1:7">
      <c r="A83" s="8"/>
      <c r="B83" t="s">
        <v>927</v>
      </c>
      <c r="G83" s="10"/>
    </row>
    <row r="84" spans="1:7">
      <c r="A84" s="8"/>
      <c r="B84" t="s">
        <v>903</v>
      </c>
      <c r="G84" s="10"/>
    </row>
    <row r="85" spans="1:7">
      <c r="A85" s="8"/>
      <c r="B85" t="s">
        <v>904</v>
      </c>
      <c r="G85" s="10"/>
    </row>
    <row r="86" spans="1:7">
      <c r="A86" s="8"/>
      <c r="B86" t="s">
        <v>928</v>
      </c>
      <c r="G86" s="10"/>
    </row>
    <row r="87" spans="1:7">
      <c r="A87" s="8"/>
      <c r="G87" s="10"/>
    </row>
    <row r="88" spans="1:7">
      <c r="A88" s="8"/>
      <c r="B88" s="1" t="s">
        <v>929</v>
      </c>
      <c r="F88" s="4">
        <f>SUM(F89:F101)</f>
        <v>225</v>
      </c>
      <c r="G88" s="19" t="s">
        <v>126</v>
      </c>
    </row>
    <row r="89" spans="1:7">
      <c r="A89" s="8"/>
      <c r="B89" t="s">
        <v>263</v>
      </c>
      <c r="F89">
        <v>20</v>
      </c>
      <c r="G89" s="10"/>
    </row>
    <row r="90" spans="1:7">
      <c r="A90" s="8"/>
      <c r="B90" t="s">
        <v>115</v>
      </c>
      <c r="F90">
        <v>10</v>
      </c>
      <c r="G90" s="10"/>
    </row>
    <row r="91" spans="1:7">
      <c r="A91" s="8"/>
      <c r="B91" t="s">
        <v>23</v>
      </c>
      <c r="F91">
        <v>10</v>
      </c>
      <c r="G91" s="10"/>
    </row>
    <row r="92" spans="1:7">
      <c r="A92" s="8"/>
      <c r="B92" t="s">
        <v>930</v>
      </c>
      <c r="F92">
        <v>10</v>
      </c>
      <c r="G92" s="10"/>
    </row>
    <row r="93" spans="1:7">
      <c r="A93" s="8"/>
      <c r="B93" t="s">
        <v>55</v>
      </c>
      <c r="F93">
        <v>30</v>
      </c>
      <c r="G93" s="10"/>
    </row>
    <row r="94" spans="1:7">
      <c r="A94" s="8"/>
      <c r="B94" t="s">
        <v>931</v>
      </c>
      <c r="F94">
        <v>10</v>
      </c>
      <c r="G94" s="10"/>
    </row>
    <row r="95" spans="1:7">
      <c r="A95" s="8"/>
      <c r="B95" t="s">
        <v>26</v>
      </c>
      <c r="F95">
        <v>30</v>
      </c>
      <c r="G95" s="10"/>
    </row>
    <row r="96" spans="1:7">
      <c r="A96" s="8"/>
      <c r="B96" t="s">
        <v>268</v>
      </c>
      <c r="F96">
        <v>10</v>
      </c>
      <c r="G96" s="10"/>
    </row>
    <row r="97" spans="1:7">
      <c r="A97" s="8"/>
      <c r="B97" t="s">
        <v>932</v>
      </c>
      <c r="F97">
        <v>20</v>
      </c>
      <c r="G97" s="10"/>
    </row>
    <row r="98" spans="1:7">
      <c r="A98" s="8"/>
      <c r="B98" t="s">
        <v>933</v>
      </c>
      <c r="F98">
        <v>20</v>
      </c>
      <c r="G98" s="10"/>
    </row>
    <row r="99" spans="1:7">
      <c r="A99" s="8"/>
      <c r="B99" t="s">
        <v>29</v>
      </c>
      <c r="F99">
        <v>20</v>
      </c>
      <c r="G99" s="10"/>
    </row>
    <row r="100" spans="1:7">
      <c r="A100" s="8"/>
      <c r="B100" t="s">
        <v>934</v>
      </c>
      <c r="F100">
        <v>5</v>
      </c>
      <c r="G100" s="10"/>
    </row>
    <row r="101" spans="1:7">
      <c r="A101" s="8"/>
      <c r="B101" t="s">
        <v>52</v>
      </c>
      <c r="F101">
        <v>30</v>
      </c>
      <c r="G101" s="10"/>
    </row>
    <row r="102" spans="1:7">
      <c r="A102" s="8"/>
      <c r="G102" s="10"/>
    </row>
    <row r="103" spans="1:7">
      <c r="A103" s="8"/>
      <c r="B103" s="1" t="s">
        <v>935</v>
      </c>
      <c r="F103" s="4">
        <f>SUM(F104:F120)</f>
        <v>220</v>
      </c>
      <c r="G103" s="19" t="s">
        <v>126</v>
      </c>
    </row>
    <row r="104" spans="1:7">
      <c r="A104" s="8"/>
      <c r="B104" t="s">
        <v>258</v>
      </c>
      <c r="F104">
        <v>10</v>
      </c>
      <c r="G104" s="10"/>
    </row>
    <row r="105" spans="1:7">
      <c r="A105" s="8"/>
      <c r="B105" t="s">
        <v>627</v>
      </c>
      <c r="F105">
        <v>10</v>
      </c>
      <c r="G105" s="10"/>
    </row>
    <row r="106" spans="1:7">
      <c r="A106" s="8"/>
      <c r="B106" t="s">
        <v>260</v>
      </c>
      <c r="F106">
        <v>10</v>
      </c>
      <c r="G106" s="10"/>
    </row>
    <row r="107" spans="1:7">
      <c r="A107" s="8"/>
      <c r="B107" t="s">
        <v>936</v>
      </c>
      <c r="F107">
        <v>10</v>
      </c>
      <c r="G107" s="10"/>
    </row>
    <row r="108" spans="1:7">
      <c r="A108" s="8"/>
      <c r="B108" t="s">
        <v>287</v>
      </c>
      <c r="F108">
        <v>10</v>
      </c>
      <c r="G108" s="10"/>
    </row>
    <row r="109" spans="1:7">
      <c r="A109" s="8"/>
      <c r="B109" t="s">
        <v>937</v>
      </c>
      <c r="F109">
        <v>20</v>
      </c>
      <c r="G109" s="10"/>
    </row>
    <row r="110" spans="1:7">
      <c r="A110" s="8"/>
      <c r="B110" t="s">
        <v>26</v>
      </c>
      <c r="F110">
        <v>10</v>
      </c>
      <c r="G110" s="10"/>
    </row>
    <row r="111" spans="1:7">
      <c r="A111" s="8"/>
      <c r="B111" t="s">
        <v>268</v>
      </c>
      <c r="F111">
        <v>20</v>
      </c>
      <c r="G111" s="10"/>
    </row>
    <row r="112" spans="1:7">
      <c r="A112" s="8"/>
      <c r="B112" t="s">
        <v>116</v>
      </c>
      <c r="F112">
        <v>10</v>
      </c>
      <c r="G112" s="10"/>
    </row>
    <row r="113" spans="1:7">
      <c r="A113" s="8"/>
      <c r="B113" t="s">
        <v>265</v>
      </c>
      <c r="F113">
        <v>10</v>
      </c>
      <c r="G113" s="10"/>
    </row>
    <row r="114" spans="1:7">
      <c r="A114" s="8"/>
      <c r="B114" t="s">
        <v>469</v>
      </c>
      <c r="F114">
        <v>10</v>
      </c>
      <c r="G114" s="10"/>
    </row>
    <row r="115" spans="1:7">
      <c r="A115" s="8"/>
      <c r="B115" t="s">
        <v>118</v>
      </c>
      <c r="F115">
        <v>10</v>
      </c>
      <c r="G115" s="10"/>
    </row>
    <row r="116" spans="1:7">
      <c r="A116" s="8"/>
      <c r="B116" t="s">
        <v>335</v>
      </c>
      <c r="F116">
        <v>10</v>
      </c>
      <c r="G116" s="10"/>
    </row>
    <row r="117" spans="1:7">
      <c r="A117" s="8"/>
      <c r="B117" t="s">
        <v>275</v>
      </c>
      <c r="F117">
        <v>10</v>
      </c>
      <c r="G117" s="10"/>
    </row>
    <row r="118" spans="1:7">
      <c r="A118" s="8"/>
      <c r="B118" t="s">
        <v>934</v>
      </c>
      <c r="F118">
        <v>20</v>
      </c>
      <c r="G118" s="10"/>
    </row>
    <row r="119" spans="1:7">
      <c r="A119" s="8"/>
      <c r="B119" t="s">
        <v>52</v>
      </c>
      <c r="F119">
        <v>10</v>
      </c>
      <c r="G119" s="10"/>
    </row>
    <row r="120" spans="1:7">
      <c r="A120" s="8"/>
      <c r="B120" t="s">
        <v>938</v>
      </c>
      <c r="F120">
        <v>30</v>
      </c>
      <c r="G120" s="10"/>
    </row>
    <row r="121" spans="1:7">
      <c r="A121" s="8"/>
      <c r="B121" t="s">
        <v>939</v>
      </c>
      <c r="G121" s="10"/>
    </row>
    <row r="122" spans="1:7">
      <c r="A122" s="8"/>
      <c r="B122" t="s">
        <v>940</v>
      </c>
      <c r="G122" s="10"/>
    </row>
    <row r="123" spans="1:7">
      <c r="A123" s="8"/>
      <c r="B123" t="s">
        <v>941</v>
      </c>
      <c r="G123" s="10"/>
    </row>
    <row r="124" spans="1:7">
      <c r="A124" s="8"/>
      <c r="G124" s="10"/>
    </row>
    <row r="125" spans="1:7">
      <c r="A125" s="8"/>
      <c r="B125" s="1" t="s">
        <v>942</v>
      </c>
      <c r="F125" s="4">
        <f>SUM(F126:F132)</f>
        <v>150</v>
      </c>
      <c r="G125" s="19" t="s">
        <v>126</v>
      </c>
    </row>
    <row r="126" spans="1:7">
      <c r="A126" s="8"/>
      <c r="B126" t="s">
        <v>257</v>
      </c>
      <c r="F126">
        <v>40</v>
      </c>
      <c r="G126" s="10"/>
    </row>
    <row r="127" spans="1:7">
      <c r="A127" s="8"/>
      <c r="B127" t="s">
        <v>9</v>
      </c>
      <c r="F127">
        <v>10</v>
      </c>
      <c r="G127" s="10"/>
    </row>
    <row r="128" spans="1:7">
      <c r="A128" s="8"/>
      <c r="B128" t="s">
        <v>51</v>
      </c>
      <c r="F128">
        <v>30</v>
      </c>
      <c r="G128" s="10"/>
    </row>
    <row r="129" spans="1:7">
      <c r="A129" s="8"/>
      <c r="B129" t="s">
        <v>943</v>
      </c>
      <c r="F129">
        <v>20</v>
      </c>
      <c r="G129" s="10"/>
    </row>
    <row r="130" spans="1:7">
      <c r="A130" s="8"/>
      <c r="B130" t="s">
        <v>944</v>
      </c>
      <c r="F130">
        <v>20</v>
      </c>
      <c r="G130" s="10"/>
    </row>
    <row r="131" spans="1:7">
      <c r="A131" s="8"/>
      <c r="B131" t="s">
        <v>272</v>
      </c>
      <c r="F131">
        <v>20</v>
      </c>
      <c r="G131" s="10"/>
    </row>
    <row r="132" spans="1:7">
      <c r="A132" s="8"/>
      <c r="B132" t="s">
        <v>335</v>
      </c>
      <c r="F132">
        <v>10</v>
      </c>
      <c r="G132" s="10"/>
    </row>
    <row r="133" spans="1:7">
      <c r="A133" s="8"/>
      <c r="G133" s="10"/>
    </row>
    <row r="134" spans="1:7">
      <c r="A134" s="8"/>
      <c r="B134" s="1" t="s">
        <v>945</v>
      </c>
      <c r="F134" s="4">
        <f>SUM(F135:F143)</f>
        <v>150</v>
      </c>
      <c r="G134" s="19" t="s">
        <v>126</v>
      </c>
    </row>
    <row r="135" spans="1:7">
      <c r="A135" s="8"/>
      <c r="B135" t="s">
        <v>263</v>
      </c>
      <c r="F135">
        <v>10</v>
      </c>
      <c r="G135" s="10"/>
    </row>
    <row r="136" spans="1:7">
      <c r="A136" s="8"/>
      <c r="B136" t="s">
        <v>115</v>
      </c>
      <c r="F136">
        <v>20</v>
      </c>
      <c r="G136" s="10"/>
    </row>
    <row r="137" spans="1:7">
      <c r="A137" s="8"/>
      <c r="B137" t="s">
        <v>946</v>
      </c>
      <c r="F137">
        <v>10</v>
      </c>
      <c r="G137" s="10"/>
    </row>
    <row r="138" spans="1:7">
      <c r="A138" s="8"/>
      <c r="B138" t="s">
        <v>267</v>
      </c>
      <c r="F138">
        <v>10</v>
      </c>
      <c r="G138" s="10"/>
    </row>
    <row r="139" spans="1:7">
      <c r="A139" s="8"/>
      <c r="B139" t="s">
        <v>947</v>
      </c>
      <c r="F139">
        <v>40</v>
      </c>
      <c r="G139" s="10"/>
    </row>
    <row r="140" spans="1:7">
      <c r="A140" s="8"/>
      <c r="B140" t="s">
        <v>948</v>
      </c>
      <c r="F140">
        <v>10</v>
      </c>
      <c r="G140" s="10"/>
    </row>
    <row r="141" spans="1:7">
      <c r="A141" s="8"/>
      <c r="B141" t="s">
        <v>949</v>
      </c>
      <c r="F141">
        <v>20</v>
      </c>
      <c r="G141" s="10"/>
    </row>
    <row r="142" spans="1:7">
      <c r="A142" s="8"/>
      <c r="B142" t="s">
        <v>116</v>
      </c>
      <c r="F142">
        <v>10</v>
      </c>
      <c r="G142" s="10"/>
    </row>
    <row r="143" spans="1:7">
      <c r="A143" s="8"/>
      <c r="B143" t="s">
        <v>272</v>
      </c>
      <c r="F143">
        <v>20</v>
      </c>
      <c r="G143" s="10"/>
    </row>
    <row r="144" spans="1:7">
      <c r="A144" s="8"/>
      <c r="G144" s="10"/>
    </row>
    <row r="145" spans="1:7">
      <c r="A145" s="8"/>
      <c r="B145" s="1" t="s">
        <v>950</v>
      </c>
      <c r="F145" s="4">
        <f>SUM(F146:F152)</f>
        <v>150</v>
      </c>
      <c r="G145" s="19" t="s">
        <v>126</v>
      </c>
    </row>
    <row r="146" spans="1:7">
      <c r="A146" s="8"/>
      <c r="B146" t="s">
        <v>9</v>
      </c>
      <c r="F146">
        <v>10</v>
      </c>
      <c r="G146" s="10"/>
    </row>
    <row r="147" spans="1:7">
      <c r="A147" s="8"/>
      <c r="B147" t="s">
        <v>466</v>
      </c>
      <c r="F147">
        <v>40</v>
      </c>
      <c r="G147" s="10"/>
    </row>
    <row r="148" spans="1:7">
      <c r="A148" s="8"/>
      <c r="B148" t="s">
        <v>899</v>
      </c>
      <c r="F148">
        <v>10</v>
      </c>
      <c r="G148" s="10"/>
    </row>
    <row r="149" spans="1:7">
      <c r="A149" s="8"/>
      <c r="B149" t="s">
        <v>900</v>
      </c>
      <c r="F149">
        <v>10</v>
      </c>
      <c r="G149" s="10"/>
    </row>
    <row r="150" spans="1:7">
      <c r="A150" s="8"/>
      <c r="B150" t="s">
        <v>279</v>
      </c>
      <c r="F150">
        <v>40</v>
      </c>
      <c r="G150" s="10"/>
    </row>
    <row r="151" spans="1:7">
      <c r="A151" s="8"/>
      <c r="B151" t="s">
        <v>272</v>
      </c>
      <c r="F151">
        <v>20</v>
      </c>
      <c r="G151" s="10"/>
    </row>
    <row r="152" spans="1:7">
      <c r="A152" s="8"/>
      <c r="B152" t="s">
        <v>276</v>
      </c>
      <c r="F152">
        <v>20</v>
      </c>
      <c r="G152" s="10"/>
    </row>
    <row r="153" spans="1:7">
      <c r="A153" s="8"/>
      <c r="G153" s="10"/>
    </row>
    <row r="154" spans="1:7">
      <c r="A154" s="8"/>
      <c r="B154" s="1" t="s">
        <v>951</v>
      </c>
      <c r="F154" s="4">
        <f>SUM(F155:F161)</f>
        <v>150</v>
      </c>
      <c r="G154" s="19" t="s">
        <v>126</v>
      </c>
    </row>
    <row r="155" spans="1:7">
      <c r="A155" s="8"/>
      <c r="B155" t="s">
        <v>9</v>
      </c>
      <c r="F155">
        <v>10</v>
      </c>
      <c r="G155" s="10"/>
    </row>
    <row r="156" spans="1:7">
      <c r="A156" s="8"/>
      <c r="B156" t="s">
        <v>263</v>
      </c>
      <c r="F156">
        <v>10</v>
      </c>
      <c r="G156" s="10"/>
    </row>
    <row r="157" spans="1:7">
      <c r="A157" s="8"/>
      <c r="B157" t="s">
        <v>265</v>
      </c>
      <c r="F157">
        <v>10</v>
      </c>
      <c r="G157" s="10"/>
    </row>
    <row r="158" spans="1:7">
      <c r="A158" s="8"/>
      <c r="B158" t="s">
        <v>899</v>
      </c>
      <c r="F158">
        <v>10</v>
      </c>
      <c r="G158" s="10"/>
    </row>
    <row r="159" spans="1:7">
      <c r="A159" s="8"/>
      <c r="B159" t="s">
        <v>900</v>
      </c>
      <c r="F159">
        <v>10</v>
      </c>
      <c r="G159" s="10"/>
    </row>
    <row r="160" spans="1:7">
      <c r="A160" s="8"/>
      <c r="B160" t="s">
        <v>272</v>
      </c>
      <c r="F160">
        <v>20</v>
      </c>
      <c r="G160" s="10"/>
    </row>
    <row r="161" spans="1:7">
      <c r="A161" s="8"/>
      <c r="B161" t="s">
        <v>952</v>
      </c>
      <c r="F161">
        <v>80</v>
      </c>
      <c r="G161" s="10"/>
    </row>
    <row r="162" spans="1:7">
      <c r="A162" s="8"/>
      <c r="B162" t="s">
        <v>953</v>
      </c>
      <c r="G162" s="10"/>
    </row>
    <row r="163" spans="1:7">
      <c r="A163" s="8"/>
      <c r="B163" t="s">
        <v>954</v>
      </c>
      <c r="G163" s="10"/>
    </row>
    <row r="164" spans="1:7">
      <c r="A164" s="8"/>
      <c r="B164" t="s">
        <v>955</v>
      </c>
      <c r="G164" s="10"/>
    </row>
    <row r="165" spans="1:7">
      <c r="A165" s="8"/>
      <c r="B165" t="s">
        <v>956</v>
      </c>
      <c r="G165" s="10"/>
    </row>
    <row r="166" spans="1:7">
      <c r="A166" s="8"/>
      <c r="G166" s="10"/>
    </row>
    <row r="167" spans="1:7">
      <c r="A167" s="8"/>
      <c r="B167" s="1" t="s">
        <v>957</v>
      </c>
      <c r="F167" s="4">
        <f>SUM(F168:F186)</f>
        <v>225</v>
      </c>
      <c r="G167" s="19" t="s">
        <v>126</v>
      </c>
    </row>
    <row r="168" spans="1:7">
      <c r="A168" s="8"/>
      <c r="B168" t="s">
        <v>259</v>
      </c>
      <c r="F168">
        <v>10</v>
      </c>
      <c r="G168" s="10"/>
    </row>
    <row r="169" spans="1:7">
      <c r="A169" s="8"/>
      <c r="B169" t="s">
        <v>266</v>
      </c>
      <c r="F169">
        <v>10</v>
      </c>
      <c r="G169" s="10"/>
    </row>
    <row r="170" spans="1:7">
      <c r="A170" s="8"/>
      <c r="B170" t="s">
        <v>260</v>
      </c>
      <c r="F170">
        <v>10</v>
      </c>
      <c r="G170" s="10"/>
    </row>
    <row r="171" spans="1:7">
      <c r="A171" s="8"/>
      <c r="B171" t="s">
        <v>263</v>
      </c>
      <c r="F171">
        <v>10</v>
      </c>
      <c r="G171" s="10"/>
    </row>
    <row r="172" spans="1:7">
      <c r="A172" s="8"/>
      <c r="B172" t="s">
        <v>267</v>
      </c>
      <c r="F172">
        <v>10</v>
      </c>
      <c r="G172" s="10"/>
    </row>
    <row r="173" spans="1:7">
      <c r="A173" s="8"/>
      <c r="B173" t="s">
        <v>31</v>
      </c>
      <c r="F173">
        <v>10</v>
      </c>
      <c r="G173" s="10"/>
    </row>
    <row r="174" spans="1:7">
      <c r="A174" s="8"/>
      <c r="B174" t="s">
        <v>268</v>
      </c>
      <c r="F174">
        <v>10</v>
      </c>
      <c r="G174" s="10"/>
    </row>
    <row r="175" spans="1:7">
      <c r="A175" s="8"/>
      <c r="B175" t="s">
        <v>958</v>
      </c>
      <c r="F175">
        <v>10</v>
      </c>
      <c r="G175" s="10"/>
    </row>
    <row r="176" spans="1:7">
      <c r="A176" s="8"/>
      <c r="B176" t="s">
        <v>270</v>
      </c>
      <c r="F176">
        <v>5</v>
      </c>
      <c r="G176" s="10"/>
    </row>
    <row r="177" spans="1:7">
      <c r="A177" s="8"/>
      <c r="B177" t="s">
        <v>265</v>
      </c>
      <c r="F177">
        <v>5</v>
      </c>
      <c r="G177" s="10"/>
    </row>
    <row r="178" spans="1:7">
      <c r="A178" s="8"/>
      <c r="B178" t="s">
        <v>469</v>
      </c>
      <c r="F178">
        <v>5</v>
      </c>
      <c r="G178" s="10"/>
    </row>
    <row r="179" spans="1:7">
      <c r="A179" s="8"/>
      <c r="B179" t="s">
        <v>306</v>
      </c>
      <c r="F179">
        <v>30</v>
      </c>
      <c r="G179" s="10"/>
    </row>
    <row r="180" spans="1:7">
      <c r="A180" s="8"/>
      <c r="B180" t="s">
        <v>272</v>
      </c>
      <c r="F180">
        <v>10</v>
      </c>
      <c r="G180" s="10"/>
    </row>
    <row r="181" spans="1:7">
      <c r="A181" s="8"/>
      <c r="B181" t="s">
        <v>273</v>
      </c>
      <c r="F181">
        <v>10</v>
      </c>
      <c r="G181" s="10"/>
    </row>
    <row r="182" spans="1:7">
      <c r="A182" s="8"/>
      <c r="B182" t="s">
        <v>335</v>
      </c>
      <c r="F182">
        <v>10</v>
      </c>
      <c r="G182" s="10"/>
    </row>
    <row r="183" spans="1:7">
      <c r="A183" s="8"/>
      <c r="B183" t="s">
        <v>275</v>
      </c>
      <c r="F183">
        <v>10</v>
      </c>
      <c r="G183" s="10"/>
    </row>
    <row r="184" spans="1:7">
      <c r="A184" s="8"/>
      <c r="B184" t="s">
        <v>276</v>
      </c>
      <c r="F184">
        <v>10</v>
      </c>
      <c r="G184" s="10"/>
    </row>
    <row r="185" spans="1:7">
      <c r="A185" s="8"/>
      <c r="B185" t="s">
        <v>52</v>
      </c>
      <c r="F185">
        <v>10</v>
      </c>
      <c r="G185" s="10"/>
    </row>
    <row r="186" spans="1:7">
      <c r="A186" s="8"/>
      <c r="B186" t="s">
        <v>959</v>
      </c>
      <c r="F186">
        <v>40</v>
      </c>
      <c r="G186" s="10"/>
    </row>
    <row r="187" spans="1:7">
      <c r="A187" s="8"/>
      <c r="B187" t="s">
        <v>960</v>
      </c>
      <c r="G187" s="10"/>
    </row>
    <row r="188" spans="1:7">
      <c r="A188" s="8"/>
      <c r="B188" t="s">
        <v>961</v>
      </c>
      <c r="G188" s="10"/>
    </row>
    <row r="189" spans="1:7">
      <c r="A189" s="8"/>
      <c r="G189" s="10"/>
    </row>
    <row r="190" spans="1:7">
      <c r="A190" s="8"/>
      <c r="B190" s="1" t="s">
        <v>962</v>
      </c>
      <c r="F190" s="4">
        <f>SUM(F191:F204)</f>
        <v>225</v>
      </c>
      <c r="G190" s="19" t="s">
        <v>126</v>
      </c>
    </row>
    <row r="191" spans="1:7">
      <c r="A191" s="8"/>
      <c r="B191" t="s">
        <v>169</v>
      </c>
      <c r="F191">
        <v>10</v>
      </c>
      <c r="G191" s="10"/>
    </row>
    <row r="192" spans="1:7">
      <c r="A192" s="8"/>
      <c r="B192" t="s">
        <v>115</v>
      </c>
      <c r="F192">
        <v>30</v>
      </c>
      <c r="G192" s="10"/>
    </row>
    <row r="193" spans="1:7">
      <c r="A193" s="8"/>
      <c r="B193" t="s">
        <v>287</v>
      </c>
      <c r="F193">
        <v>20</v>
      </c>
      <c r="G193" s="10"/>
    </row>
    <row r="194" spans="1:7">
      <c r="A194" s="8"/>
      <c r="B194" t="s">
        <v>948</v>
      </c>
      <c r="F194">
        <v>10</v>
      </c>
      <c r="G194" s="10"/>
    </row>
    <row r="195" spans="1:7">
      <c r="A195" s="8"/>
      <c r="B195" t="s">
        <v>24</v>
      </c>
      <c r="F195">
        <v>15</v>
      </c>
      <c r="G195" s="10"/>
    </row>
    <row r="196" spans="1:7">
      <c r="A196" s="8"/>
      <c r="B196" t="s">
        <v>26</v>
      </c>
      <c r="F196">
        <v>20</v>
      </c>
      <c r="G196" s="10"/>
    </row>
    <row r="197" spans="1:7">
      <c r="A197" s="8"/>
      <c r="B197" t="s">
        <v>268</v>
      </c>
      <c r="F197">
        <v>10</v>
      </c>
      <c r="G197" s="10"/>
    </row>
    <row r="198" spans="1:7">
      <c r="A198" s="8"/>
      <c r="B198" t="s">
        <v>116</v>
      </c>
      <c r="F198">
        <v>30</v>
      </c>
      <c r="G198" s="10"/>
    </row>
    <row r="199" spans="1:7">
      <c r="A199" s="8"/>
      <c r="B199" t="s">
        <v>309</v>
      </c>
      <c r="F199">
        <v>10</v>
      </c>
      <c r="G199" s="10"/>
    </row>
    <row r="200" spans="1:7">
      <c r="A200" s="8"/>
      <c r="B200" t="s">
        <v>120</v>
      </c>
      <c r="F200">
        <v>20</v>
      </c>
      <c r="G200" s="10"/>
    </row>
    <row r="201" spans="1:7">
      <c r="A201" s="8"/>
      <c r="B201" t="s">
        <v>289</v>
      </c>
      <c r="F201">
        <v>10</v>
      </c>
      <c r="G201" s="10"/>
    </row>
    <row r="202" spans="1:7">
      <c r="A202" s="8"/>
      <c r="B202" t="s">
        <v>963</v>
      </c>
      <c r="F202">
        <v>10</v>
      </c>
      <c r="G202" s="10"/>
    </row>
    <row r="203" spans="1:7">
      <c r="A203" s="8"/>
      <c r="B203" t="s">
        <v>118</v>
      </c>
      <c r="F203">
        <v>20</v>
      </c>
      <c r="G203" s="10"/>
    </row>
    <row r="204" spans="1:7">
      <c r="A204" s="8"/>
      <c r="B204" t="s">
        <v>52</v>
      </c>
      <c r="F204">
        <v>10</v>
      </c>
      <c r="G204" s="10"/>
    </row>
    <row r="205" spans="1:7">
      <c r="A205" s="8"/>
      <c r="G205" s="10"/>
    </row>
    <row r="206" spans="1:7">
      <c r="A206" s="8"/>
      <c r="B206" s="1" t="s">
        <v>964</v>
      </c>
      <c r="F206" s="1">
        <f>SUM(F207:F212)</f>
        <v>150</v>
      </c>
      <c r="G206" s="18" t="s">
        <v>126</v>
      </c>
    </row>
    <row r="207" spans="1:7">
      <c r="A207" s="8"/>
      <c r="B207" t="s">
        <v>9</v>
      </c>
      <c r="F207">
        <v>10</v>
      </c>
      <c r="G207" s="10"/>
    </row>
    <row r="208" spans="1:7">
      <c r="A208" s="8"/>
      <c r="B208" t="s">
        <v>266</v>
      </c>
      <c r="F208">
        <v>40</v>
      </c>
      <c r="G208" s="10"/>
    </row>
    <row r="209" spans="1:7">
      <c r="A209" s="8"/>
      <c r="B209" t="s">
        <v>69</v>
      </c>
      <c r="F209">
        <v>20</v>
      </c>
      <c r="G209" s="10"/>
    </row>
    <row r="210" spans="1:7">
      <c r="A210" s="8"/>
      <c r="B210" t="s">
        <v>272</v>
      </c>
      <c r="F210">
        <v>20</v>
      </c>
      <c r="G210" s="10"/>
    </row>
    <row r="211" spans="1:7">
      <c r="A211" s="8"/>
      <c r="B211" t="s">
        <v>280</v>
      </c>
      <c r="F211">
        <v>40</v>
      </c>
      <c r="G211" s="10"/>
    </row>
    <row r="212" spans="1:7">
      <c r="A212" s="8"/>
      <c r="B212" t="s">
        <v>335</v>
      </c>
      <c r="F212">
        <v>20</v>
      </c>
      <c r="G212" s="10"/>
    </row>
    <row r="213" spans="1:7" ht="15.75" thickBot="1">
      <c r="A213" s="61"/>
      <c r="B213" s="31"/>
      <c r="C213" s="31"/>
      <c r="D213" s="31"/>
      <c r="E213" s="31"/>
      <c r="F213" s="31"/>
      <c r="G213" s="37"/>
    </row>
    <row r="214" spans="1:7">
      <c r="A214" s="8"/>
      <c r="B214" s="1" t="s">
        <v>59</v>
      </c>
      <c r="F214" s="118"/>
      <c r="G214" s="21"/>
    </row>
    <row r="215" spans="1:7">
      <c r="A215" s="8"/>
      <c r="B215" t="s">
        <v>969</v>
      </c>
      <c r="G215" s="10"/>
    </row>
    <row r="216" spans="1:7">
      <c r="A216" s="8"/>
      <c r="B216" t="s">
        <v>450</v>
      </c>
      <c r="G216" s="10"/>
    </row>
    <row r="217" spans="1:7">
      <c r="A217" s="8"/>
      <c r="B217" t="s">
        <v>970</v>
      </c>
      <c r="G217" s="10"/>
    </row>
    <row r="218" spans="1:7" ht="15.75" thickBot="1">
      <c r="A218" s="61"/>
      <c r="B218" s="31"/>
      <c r="C218" s="31"/>
      <c r="D218" s="31"/>
      <c r="E218" s="31"/>
      <c r="F218" s="31"/>
      <c r="G218" s="37"/>
    </row>
    <row r="219" spans="1:7">
      <c r="A219" s="8"/>
      <c r="B219" s="1" t="s">
        <v>125</v>
      </c>
      <c r="F219" s="118"/>
      <c r="G219" s="21"/>
    </row>
    <row r="220" spans="1:7">
      <c r="A220" s="8"/>
      <c r="B220" t="s">
        <v>967</v>
      </c>
      <c r="G220" s="10"/>
    </row>
    <row r="221" spans="1:7">
      <c r="A221" s="8"/>
      <c r="B221" t="s">
        <v>965</v>
      </c>
      <c r="G221" s="10"/>
    </row>
    <row r="222" spans="1:7">
      <c r="A222" s="8"/>
      <c r="B222" t="s">
        <v>968</v>
      </c>
      <c r="G222" s="10"/>
    </row>
    <row r="223" spans="1:7">
      <c r="A223" s="8"/>
      <c r="B223" t="s">
        <v>966</v>
      </c>
      <c r="G223" s="10"/>
    </row>
    <row r="224" spans="1:7" ht="15.75" thickBot="1">
      <c r="A224" s="14"/>
      <c r="B224" s="15"/>
      <c r="C224" s="15"/>
      <c r="D224" s="15"/>
      <c r="E224" s="15"/>
      <c r="F224" s="15"/>
      <c r="G224" s="16"/>
    </row>
    <row r="225" spans="1:9" ht="16.5" thickTop="1" thickBot="1">
      <c r="H225" s="15"/>
      <c r="I225" s="15"/>
    </row>
    <row r="226" spans="1:9" ht="24" thickTop="1">
      <c r="A226" s="5">
        <v>5</v>
      </c>
      <c r="B226" s="256" t="s">
        <v>971</v>
      </c>
      <c r="C226" s="256"/>
      <c r="D226" s="256"/>
      <c r="E226" s="256"/>
      <c r="F226" s="256"/>
      <c r="G226" s="258"/>
      <c r="I226" s="10"/>
    </row>
    <row r="227" spans="1:9">
      <c r="A227" s="8"/>
      <c r="B227" s="1" t="s">
        <v>972</v>
      </c>
      <c r="I227" s="10"/>
    </row>
    <row r="228" spans="1:9">
      <c r="A228" s="8"/>
      <c r="B228" t="s">
        <v>344</v>
      </c>
      <c r="I228" s="10"/>
    </row>
    <row r="229" spans="1:9">
      <c r="A229" s="8"/>
      <c r="B229" t="s">
        <v>195</v>
      </c>
      <c r="I229" s="10"/>
    </row>
    <row r="230" spans="1:9">
      <c r="A230" s="8"/>
      <c r="I230" s="10"/>
    </row>
    <row r="231" spans="1:9">
      <c r="A231" s="8"/>
      <c r="B231" s="1" t="s">
        <v>973</v>
      </c>
      <c r="I231" s="10"/>
    </row>
    <row r="232" spans="1:9">
      <c r="A232" s="8"/>
      <c r="B232" s="1" t="s">
        <v>152</v>
      </c>
      <c r="C232" s="1"/>
      <c r="D232" s="1" t="s">
        <v>186</v>
      </c>
      <c r="I232" s="10"/>
    </row>
    <row r="233" spans="1:9">
      <c r="A233" s="8"/>
      <c r="B233" t="s">
        <v>540</v>
      </c>
      <c r="D233" t="s">
        <v>978</v>
      </c>
      <c r="I233" s="10"/>
    </row>
    <row r="234" spans="1:9">
      <c r="A234" s="8"/>
      <c r="B234" t="s">
        <v>974</v>
      </c>
      <c r="D234" t="s">
        <v>979</v>
      </c>
      <c r="I234" s="10"/>
    </row>
    <row r="235" spans="1:9">
      <c r="A235" s="8"/>
      <c r="B235" t="s">
        <v>975</v>
      </c>
      <c r="D235" t="s">
        <v>980</v>
      </c>
      <c r="I235" s="10"/>
    </row>
    <row r="236" spans="1:9">
      <c r="A236" s="8"/>
      <c r="B236" t="s">
        <v>976</v>
      </c>
      <c r="D236" t="s">
        <v>981</v>
      </c>
      <c r="I236" s="10"/>
    </row>
    <row r="237" spans="1:9">
      <c r="A237" s="8"/>
      <c r="B237" t="s">
        <v>977</v>
      </c>
      <c r="D237" t="s">
        <v>982</v>
      </c>
      <c r="I237" s="10"/>
    </row>
    <row r="238" spans="1:9">
      <c r="A238" s="8"/>
      <c r="I238" s="10"/>
    </row>
    <row r="239" spans="1:9">
      <c r="A239" s="8"/>
      <c r="B239" s="1" t="s">
        <v>983</v>
      </c>
      <c r="I239" s="10"/>
    </row>
    <row r="240" spans="1:9">
      <c r="A240" s="8"/>
      <c r="B240" t="s">
        <v>984</v>
      </c>
      <c r="F240" s="50">
        <v>-20</v>
      </c>
      <c r="I240" s="10"/>
    </row>
    <row r="241" spans="1:9">
      <c r="A241" s="8"/>
      <c r="B241" t="s">
        <v>985</v>
      </c>
      <c r="F241" s="50" t="s">
        <v>207</v>
      </c>
      <c r="I241" s="10"/>
    </row>
    <row r="242" spans="1:9">
      <c r="A242" s="8"/>
      <c r="B242" t="s">
        <v>986</v>
      </c>
      <c r="F242" s="50" t="s">
        <v>516</v>
      </c>
      <c r="I242" s="10"/>
    </row>
    <row r="243" spans="1:9">
      <c r="A243" s="8"/>
      <c r="B243" t="s">
        <v>987</v>
      </c>
      <c r="F243" s="50" t="s">
        <v>206</v>
      </c>
      <c r="I243" s="10"/>
    </row>
    <row r="244" spans="1:9">
      <c r="A244" s="8"/>
      <c r="B244" t="s">
        <v>988</v>
      </c>
      <c r="F244" s="50" t="s">
        <v>207</v>
      </c>
      <c r="I244" s="10"/>
    </row>
    <row r="245" spans="1:9">
      <c r="A245" s="8"/>
      <c r="B245" t="s">
        <v>203</v>
      </c>
      <c r="F245" s="50" t="s">
        <v>516</v>
      </c>
      <c r="I245" s="10"/>
    </row>
    <row r="246" spans="1:9">
      <c r="A246" s="8"/>
      <c r="B246" t="s">
        <v>989</v>
      </c>
      <c r="F246" s="50" t="s">
        <v>205</v>
      </c>
      <c r="I246" s="10"/>
    </row>
    <row r="247" spans="1:9">
      <c r="A247" s="8"/>
      <c r="B247" t="s">
        <v>990</v>
      </c>
      <c r="F247" s="50" t="s">
        <v>360</v>
      </c>
      <c r="I247" s="10"/>
    </row>
    <row r="248" spans="1:9">
      <c r="A248" s="8"/>
      <c r="B248" t="s">
        <v>991</v>
      </c>
      <c r="F248" s="50" t="s">
        <v>994</v>
      </c>
      <c r="I248" s="10"/>
    </row>
    <row r="249" spans="1:9">
      <c r="A249" s="8"/>
      <c r="B249" t="s">
        <v>993</v>
      </c>
      <c r="F249" s="50" t="s">
        <v>995</v>
      </c>
      <c r="I249" s="10"/>
    </row>
    <row r="250" spans="1:9">
      <c r="A250" s="8"/>
      <c r="B250" t="s">
        <v>992</v>
      </c>
      <c r="F250" s="50" t="s">
        <v>996</v>
      </c>
      <c r="I250" s="10"/>
    </row>
    <row r="251" spans="1:9">
      <c r="A251" s="8"/>
      <c r="I251" s="10"/>
    </row>
    <row r="252" spans="1:9">
      <c r="A252" s="8"/>
      <c r="B252" s="1" t="s">
        <v>997</v>
      </c>
      <c r="I252" s="10"/>
    </row>
    <row r="253" spans="1:9">
      <c r="A253" s="8"/>
      <c r="B253" t="s">
        <v>502</v>
      </c>
      <c r="I253" s="10"/>
    </row>
    <row r="254" spans="1:9">
      <c r="A254" s="8"/>
      <c r="B254" t="s">
        <v>195</v>
      </c>
      <c r="I254" s="10"/>
    </row>
    <row r="255" spans="1:9" ht="15.75" thickBot="1">
      <c r="A255" s="61"/>
      <c r="B255" s="31"/>
      <c r="C255" s="31"/>
      <c r="D255" s="31"/>
      <c r="E255" s="31"/>
      <c r="F255" s="31"/>
      <c r="G255" s="31"/>
      <c r="H255" s="31"/>
      <c r="I255" s="37"/>
    </row>
    <row r="256" spans="1:9">
      <c r="A256" s="8"/>
      <c r="B256" s="1" t="s">
        <v>998</v>
      </c>
      <c r="I256" s="10"/>
    </row>
    <row r="257" spans="1:12">
      <c r="A257" s="8"/>
      <c r="B257" s="1" t="s">
        <v>152</v>
      </c>
      <c r="C257" s="1"/>
      <c r="D257" s="1" t="s">
        <v>186</v>
      </c>
      <c r="I257" s="10"/>
    </row>
    <row r="258" spans="1:12">
      <c r="A258" s="8"/>
      <c r="B258" s="50" t="s">
        <v>999</v>
      </c>
      <c r="C258" s="50"/>
      <c r="D258" s="50" t="s">
        <v>1002</v>
      </c>
      <c r="E258" s="50"/>
      <c r="F258" s="50"/>
      <c r="G258" s="50"/>
      <c r="H258" s="50"/>
      <c r="I258" s="57"/>
      <c r="J258" s="50"/>
      <c r="K258" s="50"/>
      <c r="L258" s="50"/>
    </row>
    <row r="259" spans="1:12">
      <c r="A259" s="8"/>
      <c r="B259" s="50" t="s">
        <v>1000</v>
      </c>
      <c r="C259" s="50"/>
      <c r="D259" s="50" t="s">
        <v>1003</v>
      </c>
      <c r="E259" s="50"/>
      <c r="F259" s="50"/>
      <c r="G259" s="50"/>
      <c r="H259" s="50"/>
      <c r="I259" s="57"/>
      <c r="J259" s="50"/>
      <c r="K259" s="50"/>
      <c r="L259" s="50"/>
    </row>
    <row r="260" spans="1:12">
      <c r="A260" s="8"/>
      <c r="B260" s="50" t="s">
        <v>1001</v>
      </c>
      <c r="C260" s="50"/>
      <c r="D260" s="50" t="s">
        <v>1004</v>
      </c>
      <c r="E260" s="50"/>
      <c r="F260" s="50"/>
      <c r="G260" s="50"/>
      <c r="H260" s="50"/>
      <c r="I260" s="57"/>
      <c r="J260" s="50"/>
      <c r="K260" s="50"/>
      <c r="L260" s="50"/>
    </row>
    <row r="261" spans="1:12">
      <c r="A261" s="8"/>
      <c r="B261" s="50" t="s">
        <v>507</v>
      </c>
      <c r="C261" s="50"/>
      <c r="D261" s="50" t="s">
        <v>1005</v>
      </c>
      <c r="E261" s="50"/>
      <c r="F261" s="50"/>
      <c r="G261" s="50"/>
      <c r="H261" s="50"/>
      <c r="I261" s="57"/>
      <c r="J261" s="50"/>
      <c r="K261" s="50"/>
      <c r="L261" s="50"/>
    </row>
    <row r="262" spans="1:12">
      <c r="A262" s="8"/>
      <c r="B262" s="50"/>
      <c r="C262" s="50"/>
      <c r="D262" s="50"/>
      <c r="E262" s="50"/>
      <c r="F262" s="50"/>
      <c r="G262" s="50"/>
      <c r="H262" s="50"/>
      <c r="I262" s="57"/>
      <c r="J262" s="50"/>
      <c r="K262" s="50"/>
      <c r="L262" s="50"/>
    </row>
    <row r="263" spans="1:12">
      <c r="A263" s="8"/>
      <c r="B263" s="93" t="s">
        <v>983</v>
      </c>
      <c r="C263" s="50"/>
      <c r="D263" s="50"/>
      <c r="E263" s="50"/>
      <c r="F263" s="50"/>
      <c r="G263" s="50"/>
      <c r="H263" s="50"/>
      <c r="I263" s="57"/>
      <c r="J263" s="50"/>
      <c r="K263" s="50"/>
      <c r="L263" s="50"/>
    </row>
    <row r="264" spans="1:12">
      <c r="A264" s="8"/>
      <c r="B264" s="50" t="s">
        <v>978</v>
      </c>
      <c r="C264" s="50"/>
      <c r="D264" s="50"/>
      <c r="E264" s="50"/>
      <c r="F264" s="50"/>
      <c r="G264" s="50" t="s">
        <v>517</v>
      </c>
      <c r="H264" s="50"/>
      <c r="I264" s="57"/>
      <c r="J264" s="50"/>
      <c r="K264" s="50"/>
      <c r="L264" s="50"/>
    </row>
    <row r="265" spans="1:12">
      <c r="A265" s="8"/>
      <c r="B265" s="50" t="s">
        <v>979</v>
      </c>
      <c r="C265" s="50"/>
      <c r="D265" s="50"/>
      <c r="E265" s="50"/>
      <c r="F265" s="50"/>
      <c r="G265" s="50" t="s">
        <v>656</v>
      </c>
      <c r="H265" s="50"/>
      <c r="I265" s="57"/>
      <c r="J265" s="50"/>
      <c r="K265" s="50"/>
      <c r="L265" s="50"/>
    </row>
    <row r="266" spans="1:12">
      <c r="A266" s="8"/>
      <c r="B266" s="50" t="s">
        <v>980</v>
      </c>
      <c r="C266" s="50"/>
      <c r="D266" s="50"/>
      <c r="E266" s="50"/>
      <c r="F266" s="50"/>
      <c r="G266" s="50" t="s">
        <v>207</v>
      </c>
      <c r="H266" s="50"/>
      <c r="I266" s="57"/>
      <c r="J266" s="50"/>
      <c r="K266" s="50"/>
      <c r="L266" s="50"/>
    </row>
    <row r="267" spans="1:12">
      <c r="A267" s="8"/>
      <c r="B267" s="50" t="s">
        <v>981</v>
      </c>
      <c r="C267" s="50"/>
      <c r="D267" s="50"/>
      <c r="E267" s="50"/>
      <c r="F267" s="50"/>
      <c r="G267" s="50" t="s">
        <v>205</v>
      </c>
      <c r="H267" s="50"/>
      <c r="I267" s="57"/>
      <c r="J267" s="50"/>
      <c r="K267" s="50"/>
      <c r="L267" s="50"/>
    </row>
    <row r="268" spans="1:12">
      <c r="A268" s="8"/>
      <c r="B268" s="50" t="s">
        <v>982</v>
      </c>
      <c r="C268" s="50"/>
      <c r="D268" s="50"/>
      <c r="E268" s="50"/>
      <c r="F268" s="50"/>
      <c r="G268" s="50" t="s">
        <v>204</v>
      </c>
      <c r="H268" s="50"/>
      <c r="I268" s="57"/>
      <c r="J268" s="50"/>
      <c r="K268" s="50"/>
      <c r="L268" s="50"/>
    </row>
    <row r="269" spans="1:12">
      <c r="A269" s="8"/>
      <c r="B269" s="50" t="s">
        <v>985</v>
      </c>
      <c r="C269" s="50"/>
      <c r="D269" s="50"/>
      <c r="E269" s="50"/>
      <c r="F269" s="50"/>
      <c r="G269" s="50" t="s">
        <v>207</v>
      </c>
      <c r="H269" s="50"/>
      <c r="I269" s="57"/>
      <c r="J269" s="50"/>
      <c r="K269" s="50"/>
      <c r="L269" s="50"/>
    </row>
    <row r="270" spans="1:12">
      <c r="A270" s="8"/>
      <c r="B270" s="50" t="s">
        <v>986</v>
      </c>
      <c r="C270" s="50"/>
      <c r="D270" s="50"/>
      <c r="E270" s="50"/>
      <c r="F270" s="50"/>
      <c r="G270" s="50" t="s">
        <v>516</v>
      </c>
      <c r="H270" s="50"/>
      <c r="I270" s="57"/>
      <c r="J270" s="50"/>
      <c r="K270" s="50"/>
      <c r="L270" s="50"/>
    </row>
    <row r="271" spans="1:12">
      <c r="A271" s="8"/>
      <c r="B271" s="50" t="s">
        <v>987</v>
      </c>
      <c r="C271" s="50"/>
      <c r="D271" s="50"/>
      <c r="E271" s="50"/>
      <c r="F271" s="50"/>
      <c r="G271" s="50" t="s">
        <v>206</v>
      </c>
      <c r="H271" s="50"/>
      <c r="I271" s="57"/>
      <c r="J271" s="50"/>
      <c r="K271" s="50"/>
      <c r="L271" s="50"/>
    </row>
    <row r="272" spans="1:12">
      <c r="A272" s="8"/>
      <c r="B272" s="50" t="s">
        <v>1006</v>
      </c>
      <c r="C272" s="50"/>
      <c r="D272" s="50"/>
      <c r="E272" s="50"/>
      <c r="F272" s="50"/>
      <c r="G272" s="50" t="s">
        <v>205</v>
      </c>
      <c r="H272" s="50"/>
      <c r="I272" s="57"/>
      <c r="J272" s="50"/>
      <c r="K272" s="50"/>
      <c r="L272" s="50"/>
    </row>
    <row r="273" spans="1:12">
      <c r="A273" s="8"/>
      <c r="B273" s="50" t="s">
        <v>1007</v>
      </c>
      <c r="C273" s="50"/>
      <c r="D273" s="50"/>
      <c r="E273" s="50"/>
      <c r="F273" s="50"/>
      <c r="G273" s="50" t="s">
        <v>206</v>
      </c>
      <c r="H273" s="50"/>
      <c r="I273" s="57"/>
      <c r="J273" s="50"/>
      <c r="K273" s="50"/>
      <c r="L273" s="50"/>
    </row>
    <row r="274" spans="1:12">
      <c r="A274" s="8"/>
      <c r="B274" s="50" t="s">
        <v>1008</v>
      </c>
      <c r="C274" s="50"/>
      <c r="D274" s="50"/>
      <c r="E274" s="50"/>
      <c r="F274" s="50"/>
      <c r="G274" s="50" t="s">
        <v>516</v>
      </c>
      <c r="H274" s="50"/>
      <c r="I274" s="57"/>
      <c r="J274" s="50"/>
      <c r="K274" s="50"/>
      <c r="L274" s="50"/>
    </row>
    <row r="275" spans="1:12">
      <c r="A275" s="8"/>
      <c r="B275" s="50" t="s">
        <v>1009</v>
      </c>
      <c r="C275" s="50"/>
      <c r="D275" s="50"/>
      <c r="E275" s="50"/>
      <c r="F275" s="50"/>
      <c r="G275" s="50" t="s">
        <v>1011</v>
      </c>
      <c r="H275" s="50"/>
      <c r="I275" s="57"/>
      <c r="J275" s="50"/>
      <c r="K275" s="50"/>
      <c r="L275" s="50"/>
    </row>
    <row r="276" spans="1:12">
      <c r="A276" s="8"/>
      <c r="B276" s="50" t="s">
        <v>1010</v>
      </c>
      <c r="C276" s="50"/>
      <c r="D276" s="50"/>
      <c r="E276" s="50"/>
      <c r="F276" s="50"/>
      <c r="G276" s="50" t="s">
        <v>1012</v>
      </c>
      <c r="H276" s="50"/>
      <c r="I276" s="57"/>
      <c r="J276" s="50"/>
      <c r="K276" s="50"/>
      <c r="L276" s="50"/>
    </row>
    <row r="277" spans="1:12">
      <c r="A277" s="8"/>
      <c r="B277" s="50"/>
      <c r="C277" s="50"/>
      <c r="D277" s="50"/>
      <c r="E277" s="50"/>
      <c r="F277" s="50"/>
      <c r="G277" s="50" t="s">
        <v>1013</v>
      </c>
      <c r="H277" s="50"/>
      <c r="I277" s="57"/>
      <c r="J277" s="50"/>
      <c r="K277" s="50"/>
      <c r="L277" s="50"/>
    </row>
    <row r="278" spans="1:12">
      <c r="A278" s="8"/>
      <c r="B278" s="50"/>
      <c r="C278" s="50"/>
      <c r="D278" s="50"/>
      <c r="E278" s="50"/>
      <c r="F278" s="50"/>
      <c r="G278" s="50" t="s">
        <v>1014</v>
      </c>
      <c r="H278" s="50"/>
      <c r="I278" s="57"/>
      <c r="J278" s="50"/>
      <c r="K278" s="50"/>
      <c r="L278" s="50"/>
    </row>
    <row r="279" spans="1:12" ht="15.75" thickBot="1">
      <c r="A279" s="61"/>
      <c r="B279" s="55"/>
      <c r="C279" s="55"/>
      <c r="D279" s="55"/>
      <c r="E279" s="55"/>
      <c r="F279" s="55"/>
      <c r="G279" s="55"/>
      <c r="H279" s="55"/>
      <c r="I279" s="81"/>
      <c r="J279" s="50"/>
      <c r="K279" s="50"/>
      <c r="L279" s="50"/>
    </row>
    <row r="280" spans="1:12">
      <c r="A280" s="8"/>
      <c r="B280" s="93" t="s">
        <v>1015</v>
      </c>
      <c r="C280" s="50"/>
      <c r="D280" s="50"/>
      <c r="E280" s="50"/>
      <c r="F280" s="50"/>
      <c r="G280" s="50"/>
      <c r="H280" s="50"/>
      <c r="I280" s="57"/>
      <c r="J280" s="50"/>
      <c r="K280" s="50"/>
      <c r="L280" s="50"/>
    </row>
    <row r="281" spans="1:12">
      <c r="A281" s="8"/>
      <c r="B281" s="50" t="s">
        <v>1023</v>
      </c>
      <c r="C281" s="50"/>
      <c r="D281" s="50"/>
      <c r="E281" s="50"/>
      <c r="F281" s="50"/>
      <c r="G281" s="50"/>
      <c r="H281" s="50"/>
      <c r="I281" s="57"/>
      <c r="J281" s="50"/>
      <c r="K281" s="50"/>
      <c r="L281" s="50"/>
    </row>
    <row r="282" spans="1:12">
      <c r="A282" s="8"/>
      <c r="B282" s="50" t="s">
        <v>1024</v>
      </c>
      <c r="C282" s="50"/>
      <c r="D282" s="50"/>
      <c r="E282" s="50"/>
      <c r="F282" s="50"/>
      <c r="G282" s="50"/>
      <c r="H282" s="50"/>
      <c r="I282" s="57"/>
      <c r="J282" s="50"/>
      <c r="K282" s="50"/>
      <c r="L282" s="50"/>
    </row>
    <row r="283" spans="1:12">
      <c r="A283" s="8"/>
      <c r="B283" s="50"/>
      <c r="C283" s="50"/>
      <c r="D283" s="50"/>
      <c r="E283" s="50"/>
      <c r="F283" s="50"/>
      <c r="G283" s="50"/>
      <c r="H283" s="50"/>
      <c r="I283" s="57"/>
      <c r="J283" s="50"/>
      <c r="K283" s="50"/>
      <c r="L283" s="50"/>
    </row>
    <row r="284" spans="1:12">
      <c r="A284" s="8"/>
      <c r="B284" s="93" t="s">
        <v>1016</v>
      </c>
      <c r="C284" s="50"/>
      <c r="D284" s="50"/>
      <c r="E284" s="50"/>
      <c r="F284" s="50"/>
      <c r="G284" s="50"/>
      <c r="H284" s="50"/>
      <c r="I284" s="57"/>
      <c r="J284" s="50"/>
      <c r="K284" s="50"/>
      <c r="L284" s="50"/>
    </row>
    <row r="285" spans="1:12">
      <c r="A285" s="8"/>
      <c r="B285" s="50" t="s">
        <v>1017</v>
      </c>
      <c r="C285" s="50"/>
      <c r="D285" s="50"/>
      <c r="E285" s="50"/>
      <c r="F285" s="50" t="s">
        <v>1018</v>
      </c>
      <c r="G285" s="50"/>
      <c r="H285" s="50"/>
      <c r="I285" s="57"/>
      <c r="J285" s="50"/>
      <c r="K285" s="50"/>
      <c r="L285" s="50"/>
    </row>
    <row r="286" spans="1:12">
      <c r="A286" s="8"/>
      <c r="B286" s="50" t="s">
        <v>1019</v>
      </c>
      <c r="C286" s="50"/>
      <c r="D286" s="50"/>
      <c r="E286" s="50"/>
      <c r="F286" s="50" t="s">
        <v>1022</v>
      </c>
      <c r="G286" s="50"/>
      <c r="H286" s="50"/>
      <c r="I286" s="57"/>
      <c r="J286" s="50"/>
      <c r="K286" s="50"/>
      <c r="L286" s="50"/>
    </row>
    <row r="287" spans="1:12">
      <c r="A287" s="8"/>
      <c r="B287" s="50" t="s">
        <v>1021</v>
      </c>
      <c r="C287" s="50"/>
      <c r="D287" s="50"/>
      <c r="E287" s="50"/>
      <c r="F287" s="50" t="s">
        <v>1020</v>
      </c>
      <c r="G287" s="50"/>
      <c r="H287" s="50"/>
      <c r="I287" s="57"/>
      <c r="J287" s="50"/>
      <c r="K287" s="50"/>
      <c r="L287" s="50"/>
    </row>
    <row r="288" spans="1:12" ht="15.75" thickBot="1">
      <c r="A288" s="61"/>
      <c r="B288" s="55"/>
      <c r="C288" s="55"/>
      <c r="D288" s="55"/>
      <c r="E288" s="55"/>
      <c r="F288" s="55"/>
      <c r="G288" s="55"/>
      <c r="H288" s="55"/>
      <c r="I288" s="81"/>
      <c r="J288" s="50"/>
      <c r="K288" s="50"/>
      <c r="L288" s="50"/>
    </row>
    <row r="289" spans="1:12">
      <c r="A289" s="8"/>
      <c r="B289" s="93" t="s">
        <v>1025</v>
      </c>
      <c r="C289" s="50"/>
      <c r="D289" s="50"/>
      <c r="E289" s="50"/>
      <c r="F289" s="50"/>
      <c r="G289" s="50"/>
      <c r="H289" s="50"/>
      <c r="I289" s="57"/>
      <c r="J289" s="50"/>
      <c r="K289" s="50"/>
      <c r="L289" s="50"/>
    </row>
    <row r="290" spans="1:12">
      <c r="A290" s="8"/>
      <c r="B290" s="50" t="s">
        <v>1027</v>
      </c>
      <c r="C290" s="50"/>
      <c r="D290" s="50"/>
      <c r="E290" s="50"/>
      <c r="F290" s="50"/>
      <c r="G290" s="50"/>
      <c r="H290" s="50"/>
      <c r="I290" s="57"/>
      <c r="J290" s="50"/>
      <c r="K290" s="50"/>
      <c r="L290" s="50"/>
    </row>
    <row r="291" spans="1:12">
      <c r="A291" s="8"/>
      <c r="B291" s="50" t="s">
        <v>7</v>
      </c>
      <c r="C291" s="50"/>
      <c r="D291" s="50"/>
      <c r="E291" s="50"/>
      <c r="F291" s="50"/>
      <c r="G291" s="50"/>
      <c r="H291" s="50"/>
      <c r="I291" s="57"/>
      <c r="J291" s="50"/>
      <c r="K291" s="50"/>
      <c r="L291" s="50"/>
    </row>
    <row r="292" spans="1:12">
      <c r="A292" s="8"/>
      <c r="B292" s="50" t="s">
        <v>1028</v>
      </c>
      <c r="C292" s="50"/>
      <c r="D292" s="50"/>
      <c r="E292" s="50"/>
      <c r="F292" s="50"/>
      <c r="G292" s="50"/>
      <c r="H292" s="50"/>
      <c r="I292" s="57"/>
      <c r="J292" s="50"/>
      <c r="K292" s="50"/>
      <c r="L292" s="50"/>
    </row>
    <row r="293" spans="1:12">
      <c r="A293" s="8"/>
      <c r="B293" s="50"/>
      <c r="C293" s="50" t="s">
        <v>1026</v>
      </c>
      <c r="D293" s="50"/>
      <c r="E293" s="50"/>
      <c r="F293" s="50"/>
      <c r="G293" s="50"/>
      <c r="H293" s="50"/>
      <c r="I293" s="57"/>
      <c r="J293" s="50"/>
      <c r="K293" s="50"/>
      <c r="L293" s="50"/>
    </row>
    <row r="294" spans="1:12" ht="15.75" thickBot="1">
      <c r="A294" s="14"/>
      <c r="B294" s="54"/>
      <c r="C294" s="54"/>
      <c r="D294" s="54"/>
      <c r="E294" s="54"/>
      <c r="F294" s="54"/>
      <c r="G294" s="54"/>
      <c r="H294" s="54"/>
      <c r="I294" s="58"/>
      <c r="J294" s="50"/>
      <c r="K294" s="50"/>
      <c r="L294" s="50"/>
    </row>
    <row r="295" spans="1:12" ht="16.5" thickTop="1" thickBot="1"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</row>
    <row r="296" spans="1:12" ht="24" thickTop="1">
      <c r="A296" s="5">
        <v>6</v>
      </c>
      <c r="B296" s="256" t="s">
        <v>1029</v>
      </c>
      <c r="C296" s="256"/>
      <c r="D296" s="256"/>
      <c r="E296" s="256"/>
      <c r="F296" s="256"/>
      <c r="G296" s="258"/>
      <c r="H296" s="50"/>
      <c r="I296" s="50"/>
      <c r="J296" s="50"/>
      <c r="K296" s="50"/>
      <c r="L296" s="50"/>
    </row>
    <row r="297" spans="1:12">
      <c r="A297" s="8"/>
      <c r="B297" s="93" t="s">
        <v>927</v>
      </c>
      <c r="C297" s="50"/>
      <c r="D297" s="50"/>
      <c r="E297" s="50"/>
      <c r="F297" s="50"/>
      <c r="G297" s="57"/>
      <c r="H297" s="50"/>
      <c r="I297" s="50"/>
      <c r="J297" s="50"/>
      <c r="K297" s="50"/>
      <c r="L297" s="50"/>
    </row>
    <row r="298" spans="1:12">
      <c r="A298" s="8"/>
      <c r="B298" s="50" t="s">
        <v>211</v>
      </c>
      <c r="C298" s="50"/>
      <c r="D298" s="50"/>
      <c r="E298" s="50"/>
      <c r="F298" s="50"/>
      <c r="G298" s="57"/>
      <c r="H298" s="50"/>
      <c r="I298" s="50"/>
      <c r="J298" s="50"/>
      <c r="K298" s="50"/>
      <c r="L298" s="50"/>
    </row>
    <row r="299" spans="1:12">
      <c r="A299" s="8"/>
      <c r="B299" s="50" t="s">
        <v>35</v>
      </c>
      <c r="C299" s="50"/>
      <c r="D299" s="50"/>
      <c r="E299" s="50"/>
      <c r="F299" s="50"/>
      <c r="G299" s="57"/>
      <c r="H299" s="50"/>
      <c r="I299" s="50"/>
      <c r="J299" s="50"/>
      <c r="K299" s="50"/>
      <c r="L299" s="50"/>
    </row>
    <row r="300" spans="1:12">
      <c r="A300" s="8"/>
      <c r="B300" s="50" t="s">
        <v>174</v>
      </c>
      <c r="C300" s="50"/>
      <c r="D300" s="50"/>
      <c r="E300" s="50"/>
      <c r="F300" s="50"/>
      <c r="G300" s="57"/>
      <c r="H300" s="50"/>
      <c r="I300" s="50"/>
      <c r="J300" s="50"/>
      <c r="K300" s="50"/>
      <c r="L300" s="50"/>
    </row>
    <row r="301" spans="1:12">
      <c r="A301" s="8"/>
      <c r="B301" s="50"/>
      <c r="C301" s="50"/>
      <c r="D301" s="50"/>
      <c r="E301" s="50"/>
      <c r="F301" s="50"/>
      <c r="G301" s="57"/>
      <c r="H301" s="50"/>
      <c r="I301" s="50"/>
      <c r="J301" s="50"/>
      <c r="K301" s="50"/>
      <c r="L301" s="50"/>
    </row>
    <row r="302" spans="1:12">
      <c r="A302" s="8"/>
      <c r="B302" s="93" t="s">
        <v>1030</v>
      </c>
      <c r="C302" s="50"/>
      <c r="D302" s="50"/>
      <c r="E302" s="50"/>
      <c r="F302" s="141" t="s">
        <v>1035</v>
      </c>
      <c r="G302" s="143" t="s">
        <v>126</v>
      </c>
      <c r="H302" s="50"/>
      <c r="I302" s="50"/>
      <c r="J302" s="50"/>
      <c r="K302" s="50"/>
      <c r="L302" s="50"/>
    </row>
    <row r="303" spans="1:12">
      <c r="A303" s="8"/>
      <c r="B303" s="50" t="s">
        <v>131</v>
      </c>
      <c r="C303" s="50"/>
      <c r="D303" s="50"/>
      <c r="F303" s="50" t="s">
        <v>1033</v>
      </c>
      <c r="G303" s="57"/>
      <c r="H303" s="50"/>
      <c r="I303" s="50"/>
      <c r="J303" s="50"/>
      <c r="K303" s="50"/>
      <c r="L303" s="50"/>
    </row>
    <row r="304" spans="1:12">
      <c r="A304" s="8"/>
      <c r="B304" t="s">
        <v>115</v>
      </c>
      <c r="C304" s="50"/>
      <c r="D304" s="50"/>
      <c r="F304" s="50" t="s">
        <v>1034</v>
      </c>
      <c r="G304" s="57"/>
      <c r="H304" s="50"/>
      <c r="I304" s="50"/>
      <c r="J304" s="50"/>
      <c r="K304" s="50"/>
      <c r="L304" s="50"/>
    </row>
    <row r="305" spans="1:12">
      <c r="A305" s="8"/>
      <c r="B305" s="50" t="s">
        <v>23</v>
      </c>
      <c r="C305" s="50"/>
      <c r="D305" s="50"/>
      <c r="F305" s="50" t="s">
        <v>1034</v>
      </c>
      <c r="G305" s="57"/>
      <c r="H305" s="50"/>
      <c r="I305" s="50"/>
      <c r="J305" s="50"/>
      <c r="K305" s="50"/>
      <c r="L305" s="50"/>
    </row>
    <row r="306" spans="1:12">
      <c r="A306" s="8"/>
      <c r="B306" s="50" t="s">
        <v>116</v>
      </c>
      <c r="C306" s="50"/>
      <c r="D306" s="50"/>
      <c r="F306" s="50" t="s">
        <v>240</v>
      </c>
      <c r="G306" s="57"/>
      <c r="H306" s="50"/>
      <c r="I306" s="50"/>
      <c r="J306" s="50"/>
      <c r="K306" s="50"/>
      <c r="L306" s="50"/>
    </row>
    <row r="307" spans="1:12">
      <c r="A307" s="8"/>
      <c r="B307" s="50"/>
      <c r="C307" s="50"/>
      <c r="D307" s="50"/>
      <c r="E307" s="50"/>
      <c r="F307" s="50"/>
      <c r="G307" s="57"/>
      <c r="H307" s="50"/>
      <c r="I307" s="50"/>
      <c r="J307" s="50"/>
      <c r="K307" s="50"/>
      <c r="L307" s="50"/>
    </row>
    <row r="308" spans="1:12">
      <c r="A308" s="8"/>
      <c r="B308" s="93" t="s">
        <v>125</v>
      </c>
      <c r="C308" s="50"/>
      <c r="D308" s="50"/>
      <c r="E308" s="50"/>
      <c r="F308" s="141" t="s">
        <v>476</v>
      </c>
      <c r="G308" s="143" t="s">
        <v>126</v>
      </c>
      <c r="H308" s="50"/>
      <c r="I308" s="50"/>
      <c r="J308" s="50"/>
      <c r="K308" s="50"/>
      <c r="L308" s="50"/>
    </row>
    <row r="309" spans="1:12">
      <c r="A309" s="8"/>
      <c r="B309" s="50" t="s">
        <v>1</v>
      </c>
      <c r="C309" s="50"/>
      <c r="D309" s="50"/>
      <c r="E309" s="50"/>
      <c r="F309" s="50"/>
      <c r="G309" s="57"/>
      <c r="H309" s="50"/>
      <c r="I309" s="50"/>
      <c r="J309" s="50"/>
      <c r="K309" s="50"/>
      <c r="L309" s="50"/>
    </row>
    <row r="310" spans="1:12">
      <c r="A310" s="8"/>
      <c r="B310" s="50" t="s">
        <v>2</v>
      </c>
      <c r="C310" s="50"/>
      <c r="D310" s="50"/>
      <c r="E310" s="50"/>
      <c r="F310" s="50"/>
      <c r="G310" s="57"/>
      <c r="H310" s="50"/>
      <c r="I310" s="50"/>
      <c r="J310" s="50"/>
      <c r="K310" s="50"/>
      <c r="L310" s="50"/>
    </row>
    <row r="311" spans="1:12">
      <c r="A311" s="8"/>
      <c r="B311" s="50" t="s">
        <v>1031</v>
      </c>
      <c r="C311" s="50"/>
      <c r="D311" s="50"/>
      <c r="E311" s="50"/>
      <c r="F311" s="50"/>
      <c r="G311" s="57"/>
      <c r="H311" s="50"/>
      <c r="I311" s="50"/>
      <c r="J311" s="50"/>
      <c r="K311" s="50"/>
      <c r="L311" s="50"/>
    </row>
    <row r="312" spans="1:12">
      <c r="A312" s="8"/>
      <c r="B312" s="50"/>
      <c r="C312" s="50"/>
      <c r="D312" s="50"/>
      <c r="E312" s="50"/>
      <c r="F312" s="50"/>
      <c r="G312" s="57"/>
      <c r="H312" s="50"/>
      <c r="I312" s="50"/>
      <c r="J312" s="50"/>
      <c r="K312" s="50"/>
      <c r="L312" s="50"/>
    </row>
    <row r="313" spans="1:12">
      <c r="A313" s="8"/>
      <c r="B313" s="93" t="s">
        <v>132</v>
      </c>
      <c r="C313" s="50"/>
      <c r="D313" s="50"/>
      <c r="E313" s="50"/>
      <c r="F313" s="50"/>
      <c r="G313" s="57"/>
      <c r="H313" s="50"/>
      <c r="I313" s="50"/>
      <c r="J313" s="50"/>
      <c r="K313" s="50"/>
      <c r="L313" s="50"/>
    </row>
    <row r="314" spans="1:12" ht="15.75" thickBot="1">
      <c r="A314" s="14"/>
      <c r="B314" s="54" t="s">
        <v>1032</v>
      </c>
      <c r="C314" s="54"/>
      <c r="D314" s="54"/>
      <c r="E314" s="54"/>
      <c r="F314" s="54"/>
      <c r="G314" s="58"/>
      <c r="H314" s="50"/>
      <c r="I314" s="50"/>
      <c r="J314" s="50"/>
      <c r="K314" s="50"/>
      <c r="L314" s="50"/>
    </row>
    <row r="315" spans="1:12" ht="16.5" thickTop="1" thickBot="1"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</row>
    <row r="316" spans="1:12" ht="24" thickTop="1">
      <c r="A316" s="5">
        <v>7</v>
      </c>
      <c r="B316" s="256" t="s">
        <v>1029</v>
      </c>
      <c r="C316" s="256"/>
      <c r="D316" s="256"/>
      <c r="E316" s="256"/>
      <c r="F316" s="256"/>
      <c r="G316" s="258"/>
      <c r="H316" s="50"/>
      <c r="I316" s="50"/>
      <c r="J316" s="50"/>
      <c r="K316" s="50"/>
      <c r="L316" s="50"/>
    </row>
    <row r="317" spans="1:12">
      <c r="A317" s="8"/>
      <c r="B317" s="93" t="s">
        <v>927</v>
      </c>
      <c r="C317" s="50"/>
      <c r="D317" s="50"/>
      <c r="E317" s="50"/>
      <c r="F317" s="50"/>
      <c r="G317" s="57"/>
      <c r="H317" s="50"/>
      <c r="I317" s="50"/>
      <c r="J317" s="50"/>
      <c r="K317" s="50"/>
      <c r="L317" s="50"/>
    </row>
    <row r="318" spans="1:12">
      <c r="A318" s="8"/>
      <c r="B318" s="50" t="s">
        <v>211</v>
      </c>
      <c r="C318" s="50"/>
      <c r="D318" s="50"/>
      <c r="E318" s="50"/>
      <c r="F318" s="50"/>
      <c r="G318" s="57"/>
      <c r="H318" s="50"/>
      <c r="I318" s="50"/>
      <c r="J318" s="50"/>
      <c r="K318" s="50"/>
      <c r="L318" s="50"/>
    </row>
    <row r="319" spans="1:12">
      <c r="A319" s="8"/>
      <c r="B319" s="50" t="s">
        <v>35</v>
      </c>
      <c r="C319" s="50"/>
      <c r="D319" s="50"/>
      <c r="E319" s="50"/>
      <c r="F319" s="50"/>
      <c r="G319" s="57"/>
      <c r="H319" s="50"/>
      <c r="I319" s="50"/>
      <c r="J319" s="50"/>
      <c r="K319" s="50"/>
      <c r="L319" s="50"/>
    </row>
    <row r="320" spans="1:12">
      <c r="A320" s="8"/>
      <c r="B320" s="50" t="s">
        <v>174</v>
      </c>
      <c r="C320" s="50"/>
      <c r="D320" s="50"/>
      <c r="E320" s="50"/>
      <c r="F320" s="50"/>
      <c r="G320" s="57"/>
      <c r="H320" s="50"/>
      <c r="I320" s="50"/>
      <c r="J320" s="50"/>
      <c r="K320" s="50"/>
      <c r="L320" s="50"/>
    </row>
    <row r="321" spans="1:12" ht="15.75" thickBot="1">
      <c r="A321" s="61"/>
      <c r="B321" s="55"/>
      <c r="C321" s="55"/>
      <c r="D321" s="55"/>
      <c r="E321" s="55"/>
      <c r="F321" s="55"/>
      <c r="G321" s="81"/>
      <c r="H321" s="50"/>
      <c r="I321" s="50"/>
      <c r="J321" s="50"/>
      <c r="K321" s="50"/>
      <c r="L321" s="50"/>
    </row>
    <row r="322" spans="1:12">
      <c r="A322" s="8"/>
      <c r="B322" s="93" t="s">
        <v>1036</v>
      </c>
      <c r="C322" s="50"/>
      <c r="D322" s="50"/>
      <c r="E322" s="50"/>
      <c r="F322" s="141" t="s">
        <v>1078</v>
      </c>
      <c r="G322" s="143" t="s">
        <v>126</v>
      </c>
      <c r="H322" s="50"/>
      <c r="I322" s="50"/>
      <c r="J322" s="50"/>
      <c r="K322" s="50"/>
      <c r="L322" s="50"/>
    </row>
    <row r="323" spans="1:12">
      <c r="A323" s="8"/>
      <c r="B323" s="50" t="s">
        <v>23</v>
      </c>
      <c r="C323" s="50"/>
      <c r="D323" s="50"/>
      <c r="E323" s="50"/>
      <c r="F323" s="140" t="s">
        <v>240</v>
      </c>
      <c r="G323" s="57"/>
      <c r="H323" s="50"/>
      <c r="I323" s="50"/>
      <c r="J323" s="50"/>
      <c r="K323" s="50"/>
      <c r="L323" s="50"/>
    </row>
    <row r="324" spans="1:12">
      <c r="A324" s="8"/>
      <c r="B324" s="50" t="s">
        <v>1037</v>
      </c>
      <c r="C324" s="50"/>
      <c r="D324" s="50"/>
      <c r="E324" s="50"/>
      <c r="F324" s="140" t="s">
        <v>240</v>
      </c>
      <c r="G324" s="57"/>
      <c r="H324" s="50"/>
      <c r="I324" s="50"/>
      <c r="J324" s="50"/>
      <c r="K324" s="50"/>
      <c r="L324" s="50"/>
    </row>
    <row r="325" spans="1:12">
      <c r="A325" s="8"/>
      <c r="B325" s="50" t="s">
        <v>898</v>
      </c>
      <c r="C325" s="50"/>
      <c r="D325" s="50"/>
      <c r="E325" s="50"/>
      <c r="F325" s="140" t="s">
        <v>240</v>
      </c>
      <c r="G325" s="57"/>
      <c r="H325" s="50"/>
      <c r="I325" s="50"/>
      <c r="J325" s="50"/>
      <c r="K325" s="50"/>
      <c r="L325" s="50"/>
    </row>
    <row r="326" spans="1:12">
      <c r="A326" s="8"/>
      <c r="B326" s="50" t="s">
        <v>69</v>
      </c>
      <c r="C326" s="50"/>
      <c r="D326" s="50"/>
      <c r="E326" s="50"/>
      <c r="F326" s="140" t="s">
        <v>1034</v>
      </c>
      <c r="G326" s="57"/>
      <c r="H326" s="50"/>
      <c r="I326" s="50"/>
      <c r="J326" s="50"/>
      <c r="K326" s="50"/>
      <c r="L326" s="50"/>
    </row>
    <row r="327" spans="1:12" ht="15.75" thickBot="1">
      <c r="A327" s="61"/>
      <c r="B327" s="55"/>
      <c r="C327" s="55"/>
      <c r="D327" s="55"/>
      <c r="E327" s="55"/>
      <c r="F327" s="55"/>
      <c r="G327" s="81"/>
      <c r="H327" s="50"/>
      <c r="I327" s="50"/>
      <c r="J327" s="50"/>
      <c r="K327" s="50"/>
      <c r="L327" s="50"/>
    </row>
    <row r="328" spans="1:12">
      <c r="A328" s="8"/>
      <c r="B328" s="93" t="s">
        <v>125</v>
      </c>
      <c r="C328" s="50"/>
      <c r="D328" s="50"/>
      <c r="E328" s="50"/>
      <c r="F328" s="141" t="s">
        <v>476</v>
      </c>
      <c r="G328" s="143" t="s">
        <v>126</v>
      </c>
      <c r="H328" s="50"/>
      <c r="I328" s="50"/>
      <c r="J328" s="50"/>
      <c r="K328" s="50"/>
      <c r="L328" s="50"/>
    </row>
    <row r="329" spans="1:12">
      <c r="A329" s="8"/>
      <c r="B329" s="50" t="s">
        <v>6</v>
      </c>
      <c r="C329" s="50"/>
      <c r="D329" s="50"/>
      <c r="E329" s="50"/>
      <c r="F329" s="50"/>
      <c r="G329" s="57"/>
      <c r="H329" s="50"/>
      <c r="I329" s="50"/>
      <c r="J329" s="50"/>
      <c r="K329" s="50"/>
      <c r="L329" s="50"/>
    </row>
    <row r="330" spans="1:12">
      <c r="A330" s="8"/>
      <c r="B330" s="50" t="s">
        <v>7</v>
      </c>
      <c r="C330" s="50"/>
      <c r="D330" s="50"/>
      <c r="E330" s="50"/>
      <c r="F330" s="50"/>
      <c r="G330" s="57"/>
      <c r="H330" s="50"/>
      <c r="I330" s="50"/>
      <c r="J330" s="50"/>
      <c r="K330" s="50"/>
      <c r="L330" s="50"/>
    </row>
    <row r="331" spans="1:12">
      <c r="A331" s="8"/>
      <c r="B331" s="50" t="s">
        <v>1038</v>
      </c>
      <c r="C331" s="50"/>
      <c r="D331" s="50"/>
      <c r="E331" s="50"/>
      <c r="F331" s="50"/>
      <c r="G331" s="57"/>
      <c r="H331" s="50"/>
      <c r="I331" s="50"/>
      <c r="J331" s="50"/>
      <c r="K331" s="50"/>
      <c r="L331" s="50"/>
    </row>
    <row r="332" spans="1:12" ht="15.75" thickBot="1">
      <c r="A332" s="61"/>
      <c r="B332" s="55"/>
      <c r="C332" s="55"/>
      <c r="D332" s="55"/>
      <c r="E332" s="55"/>
      <c r="F332" s="55"/>
      <c r="G332" s="81"/>
      <c r="H332" s="50"/>
      <c r="I332" s="50"/>
      <c r="J332" s="50"/>
      <c r="K332" s="50"/>
      <c r="L332" s="50"/>
    </row>
    <row r="333" spans="1:12">
      <c r="A333" s="8"/>
      <c r="B333" s="93" t="s">
        <v>132</v>
      </c>
      <c r="C333" s="50"/>
      <c r="D333" s="50"/>
      <c r="E333" s="50"/>
      <c r="F333" s="50"/>
      <c r="G333" s="57"/>
      <c r="H333" s="50"/>
      <c r="I333" s="50"/>
      <c r="J333" s="50"/>
      <c r="K333" s="50"/>
      <c r="L333" s="50"/>
    </row>
    <row r="334" spans="1:12">
      <c r="A334" s="8"/>
      <c r="B334" s="50" t="s">
        <v>1032</v>
      </c>
      <c r="C334" s="50"/>
      <c r="D334" s="50"/>
      <c r="E334" s="50"/>
      <c r="F334" s="50"/>
      <c r="G334" s="57"/>
      <c r="H334" s="50"/>
      <c r="I334" s="50"/>
      <c r="J334" s="50"/>
      <c r="K334" s="50"/>
      <c r="L334" s="50"/>
    </row>
    <row r="335" spans="1:12" ht="15.75" thickBot="1">
      <c r="A335" s="14"/>
      <c r="B335" s="54"/>
      <c r="C335" s="54"/>
      <c r="D335" s="54"/>
      <c r="E335" s="54"/>
      <c r="F335" s="54"/>
      <c r="G335" s="58"/>
      <c r="H335" s="50"/>
      <c r="I335" s="50"/>
      <c r="J335" s="50"/>
      <c r="K335" s="50"/>
      <c r="L335" s="50"/>
    </row>
    <row r="336" spans="1:12" ht="16.5" thickTop="1" thickBot="1">
      <c r="A336" s="15"/>
      <c r="B336" s="54"/>
      <c r="C336" s="54"/>
      <c r="D336" s="54"/>
      <c r="E336" s="54"/>
      <c r="F336" s="54"/>
      <c r="G336" s="54"/>
      <c r="H336" s="54"/>
      <c r="I336" s="54"/>
      <c r="J336" s="50"/>
      <c r="K336" s="50"/>
      <c r="L336" s="50"/>
    </row>
    <row r="337" spans="1:12" ht="24" thickTop="1">
      <c r="A337" s="5">
        <v>8</v>
      </c>
      <c r="B337" s="276" t="s">
        <v>1039</v>
      </c>
      <c r="C337" s="276"/>
      <c r="D337" s="276"/>
      <c r="E337" s="276"/>
      <c r="F337" s="276"/>
      <c r="G337" s="257"/>
      <c r="H337" s="50"/>
      <c r="I337" s="57"/>
      <c r="J337" s="50"/>
      <c r="K337" s="50"/>
      <c r="L337" s="50"/>
    </row>
    <row r="338" spans="1:12">
      <c r="A338" s="8"/>
      <c r="B338" s="93" t="s">
        <v>481</v>
      </c>
      <c r="C338" s="50"/>
      <c r="D338" s="50"/>
      <c r="E338" s="50"/>
      <c r="F338" s="50"/>
      <c r="G338" s="50"/>
      <c r="H338" s="50"/>
      <c r="I338" s="57"/>
      <c r="J338" s="50"/>
      <c r="K338" s="50"/>
      <c r="L338" s="50"/>
    </row>
    <row r="339" spans="1:12">
      <c r="A339" s="8"/>
      <c r="B339" s="50" t="s">
        <v>1058</v>
      </c>
      <c r="C339" s="50"/>
      <c r="D339" s="50"/>
      <c r="E339" s="50"/>
      <c r="F339" s="50"/>
      <c r="G339" s="50"/>
      <c r="H339" s="50"/>
      <c r="I339" s="57"/>
      <c r="J339" s="50"/>
      <c r="K339" s="50"/>
      <c r="L339" s="50"/>
    </row>
    <row r="340" spans="1:12">
      <c r="A340" s="8"/>
      <c r="B340" s="50" t="s">
        <v>195</v>
      </c>
      <c r="C340" s="50"/>
      <c r="D340" s="50"/>
      <c r="E340" s="50"/>
      <c r="F340" s="50"/>
      <c r="G340" s="50"/>
      <c r="H340" s="50"/>
      <c r="I340" s="57"/>
      <c r="J340" s="50"/>
      <c r="K340" s="50"/>
      <c r="L340" s="50"/>
    </row>
    <row r="341" spans="1:12">
      <c r="A341" s="8"/>
      <c r="B341" s="50"/>
      <c r="C341" s="50"/>
      <c r="D341" s="50"/>
      <c r="E341" s="50"/>
      <c r="F341" s="50"/>
      <c r="G341" s="50"/>
      <c r="H341" s="50"/>
      <c r="I341" s="57"/>
      <c r="J341" s="50"/>
      <c r="K341" s="50"/>
      <c r="L341" s="50"/>
    </row>
    <row r="342" spans="1:12">
      <c r="A342" s="8"/>
      <c r="B342" s="93" t="s">
        <v>1040</v>
      </c>
      <c r="C342" s="50"/>
      <c r="D342" s="50"/>
      <c r="E342" s="50"/>
      <c r="F342" s="50"/>
      <c r="G342" s="50"/>
      <c r="H342" s="50"/>
      <c r="I342" s="57"/>
      <c r="J342" s="50"/>
      <c r="K342" s="50"/>
      <c r="L342" s="50"/>
    </row>
    <row r="343" spans="1:12">
      <c r="A343" s="8"/>
      <c r="B343" s="93" t="s">
        <v>485</v>
      </c>
      <c r="C343" s="50"/>
      <c r="D343" s="50"/>
      <c r="E343" s="50"/>
      <c r="F343" s="50"/>
      <c r="G343" s="50"/>
      <c r="H343" s="50"/>
      <c r="I343" s="57"/>
      <c r="J343" s="50"/>
      <c r="K343" s="50"/>
      <c r="L343" s="50"/>
    </row>
    <row r="344" spans="1:12">
      <c r="A344" s="8"/>
      <c r="B344" s="50" t="s">
        <v>1041</v>
      </c>
      <c r="C344" s="50"/>
      <c r="D344" s="50"/>
      <c r="E344" s="50"/>
      <c r="F344" s="50" t="s">
        <v>488</v>
      </c>
      <c r="G344" s="50"/>
      <c r="H344" s="50"/>
      <c r="I344" s="57"/>
      <c r="J344" s="50"/>
      <c r="K344" s="50"/>
      <c r="L344" s="50"/>
    </row>
    <row r="345" spans="1:12">
      <c r="A345" s="8"/>
      <c r="B345" s="50" t="s">
        <v>985</v>
      </c>
      <c r="C345" s="50"/>
      <c r="D345" s="50"/>
      <c r="E345" s="50"/>
      <c r="F345" s="50" t="s">
        <v>488</v>
      </c>
      <c r="G345" s="50"/>
      <c r="H345" s="50"/>
      <c r="I345" s="57"/>
      <c r="J345" s="50"/>
      <c r="K345" s="50"/>
      <c r="L345" s="50"/>
    </row>
    <row r="346" spans="1:12">
      <c r="A346" s="8"/>
      <c r="B346" s="50" t="s">
        <v>1042</v>
      </c>
      <c r="C346" s="50"/>
      <c r="D346" s="50"/>
      <c r="E346" s="50"/>
      <c r="F346" s="50" t="s">
        <v>489</v>
      </c>
      <c r="G346" s="50"/>
      <c r="H346" s="50"/>
      <c r="I346" s="57"/>
      <c r="J346" s="50"/>
      <c r="K346" s="50"/>
      <c r="L346" s="50"/>
    </row>
    <row r="347" spans="1:12">
      <c r="A347" s="8"/>
      <c r="B347" s="93" t="s">
        <v>490</v>
      </c>
      <c r="C347" s="50"/>
      <c r="D347" s="50"/>
      <c r="E347" s="50"/>
      <c r="F347" s="50"/>
      <c r="G347" s="50"/>
      <c r="H347" s="50"/>
      <c r="I347" s="57"/>
      <c r="J347" s="50"/>
      <c r="K347" s="50"/>
      <c r="L347" s="50"/>
    </row>
    <row r="348" spans="1:12">
      <c r="A348" s="8"/>
      <c r="B348" s="50" t="s">
        <v>491</v>
      </c>
      <c r="C348" s="50"/>
      <c r="D348" s="50"/>
      <c r="E348" s="50"/>
      <c r="F348" s="50" t="s">
        <v>488</v>
      </c>
      <c r="G348" s="50"/>
      <c r="H348" s="50"/>
      <c r="I348" s="57"/>
      <c r="J348" s="50"/>
      <c r="K348" s="50"/>
      <c r="L348" s="50"/>
    </row>
    <row r="349" spans="1:12">
      <c r="A349" s="8"/>
      <c r="B349" s="50" t="s">
        <v>1043</v>
      </c>
      <c r="C349" s="50"/>
      <c r="D349" s="50"/>
      <c r="E349" s="50"/>
      <c r="F349" s="50" t="s">
        <v>496</v>
      </c>
      <c r="G349" s="50"/>
      <c r="H349" s="50"/>
      <c r="I349" s="57"/>
      <c r="J349" s="50"/>
      <c r="K349" s="50"/>
      <c r="L349" s="50"/>
    </row>
    <row r="350" spans="1:12">
      <c r="A350" s="8"/>
      <c r="B350" s="50" t="s">
        <v>493</v>
      </c>
      <c r="C350" s="50"/>
      <c r="D350" s="50"/>
      <c r="E350" s="50"/>
      <c r="F350" s="50" t="s">
        <v>489</v>
      </c>
      <c r="G350" s="50"/>
      <c r="H350" s="50"/>
      <c r="I350" s="57"/>
      <c r="J350" s="50"/>
      <c r="K350" s="50"/>
      <c r="L350" s="50"/>
    </row>
    <row r="351" spans="1:12">
      <c r="A351" s="8"/>
      <c r="B351" s="50" t="s">
        <v>494</v>
      </c>
      <c r="C351" s="50"/>
      <c r="D351" s="50"/>
      <c r="E351" s="50"/>
      <c r="F351" s="50" t="s">
        <v>497</v>
      </c>
      <c r="G351" s="50"/>
      <c r="H351" s="50"/>
      <c r="I351" s="57"/>
      <c r="J351" s="50"/>
      <c r="K351" s="50"/>
      <c r="L351" s="50"/>
    </row>
    <row r="352" spans="1:12">
      <c r="A352" s="8"/>
      <c r="B352" s="50" t="s">
        <v>1044</v>
      </c>
      <c r="C352" s="50"/>
      <c r="D352" s="50"/>
      <c r="E352" s="50"/>
      <c r="F352" s="50" t="s">
        <v>498</v>
      </c>
      <c r="G352" s="50"/>
      <c r="H352" s="50"/>
      <c r="I352" s="57"/>
      <c r="J352" s="50"/>
      <c r="K352" s="50"/>
      <c r="L352" s="50"/>
    </row>
    <row r="353" spans="1:12">
      <c r="A353" s="8"/>
      <c r="B353" s="93" t="s">
        <v>1045</v>
      </c>
      <c r="C353" s="93"/>
      <c r="D353" s="93"/>
      <c r="E353" s="93"/>
      <c r="F353" s="50"/>
      <c r="G353" s="50"/>
      <c r="H353" s="50"/>
      <c r="I353" s="57"/>
      <c r="J353" s="50"/>
      <c r="K353" s="50"/>
      <c r="L353" s="50"/>
    </row>
    <row r="354" spans="1:12">
      <c r="A354" s="8"/>
      <c r="B354" s="50" t="s">
        <v>1046</v>
      </c>
      <c r="C354" s="50"/>
      <c r="D354" s="50"/>
      <c r="E354" s="50"/>
      <c r="F354" s="50" t="s">
        <v>497</v>
      </c>
      <c r="G354" s="50"/>
      <c r="H354" s="50"/>
      <c r="I354" s="57"/>
      <c r="J354" s="50"/>
      <c r="K354" s="50"/>
      <c r="L354" s="50"/>
    </row>
    <row r="355" spans="1:12">
      <c r="A355" s="8"/>
      <c r="B355" s="50" t="s">
        <v>1047</v>
      </c>
      <c r="C355" s="50"/>
      <c r="D355" s="50"/>
      <c r="E355" s="50"/>
      <c r="F355" s="50" t="s">
        <v>489</v>
      </c>
      <c r="G355" s="50"/>
      <c r="H355" s="50"/>
      <c r="I355" s="57"/>
      <c r="J355" s="50"/>
      <c r="K355" s="50"/>
      <c r="L355" s="50"/>
    </row>
    <row r="356" spans="1:12">
      <c r="A356" s="8"/>
      <c r="B356" s="50" t="s">
        <v>978</v>
      </c>
      <c r="C356" s="50"/>
      <c r="D356" s="50"/>
      <c r="E356" s="50"/>
      <c r="F356" s="50" t="s">
        <v>489</v>
      </c>
      <c r="G356" s="50"/>
      <c r="H356" s="50"/>
      <c r="I356" s="57"/>
      <c r="J356" s="50"/>
      <c r="K356" s="50"/>
      <c r="L356" s="50"/>
    </row>
    <row r="357" spans="1:12" ht="15.75" thickBot="1">
      <c r="A357" s="61"/>
      <c r="B357" s="55"/>
      <c r="C357" s="55"/>
      <c r="D357" s="55"/>
      <c r="E357" s="55"/>
      <c r="F357" s="55"/>
      <c r="G357" s="55"/>
      <c r="H357" s="55"/>
      <c r="I357" s="81"/>
      <c r="J357" s="50"/>
      <c r="K357" s="50"/>
      <c r="L357" s="50"/>
    </row>
    <row r="358" spans="1:12">
      <c r="A358" s="8"/>
      <c r="B358" s="93" t="s">
        <v>847</v>
      </c>
      <c r="C358" s="50"/>
      <c r="D358" s="50"/>
      <c r="E358" s="50"/>
      <c r="F358" s="50"/>
      <c r="G358" s="50"/>
      <c r="H358" s="50"/>
      <c r="I358" s="57"/>
      <c r="J358" s="50"/>
      <c r="K358" s="50"/>
      <c r="L358" s="50"/>
    </row>
    <row r="359" spans="1:12">
      <c r="A359" s="8"/>
      <c r="B359" s="50" t="s">
        <v>533</v>
      </c>
      <c r="C359" s="50"/>
      <c r="D359" s="50"/>
      <c r="E359" s="50"/>
      <c r="F359" s="50"/>
      <c r="G359" s="50"/>
      <c r="H359" s="50"/>
      <c r="I359" s="57"/>
      <c r="J359" s="50"/>
      <c r="K359" s="50"/>
      <c r="L359" s="50"/>
    </row>
    <row r="360" spans="1:12">
      <c r="A360" s="8"/>
      <c r="B360" s="50" t="s">
        <v>393</v>
      </c>
      <c r="C360" s="50"/>
      <c r="D360" s="50"/>
      <c r="E360" s="50"/>
      <c r="F360" s="50"/>
      <c r="G360" s="50"/>
      <c r="H360" s="50"/>
      <c r="I360" s="57"/>
      <c r="J360" s="50"/>
      <c r="K360" s="50"/>
      <c r="L360" s="50"/>
    </row>
    <row r="361" spans="1:12">
      <c r="A361" s="8"/>
      <c r="B361" s="50"/>
      <c r="C361" s="50"/>
      <c r="D361" s="50"/>
      <c r="E361" s="50"/>
      <c r="F361" s="50"/>
      <c r="G361" s="50"/>
      <c r="H361" s="50"/>
      <c r="I361" s="57"/>
      <c r="J361" s="50"/>
      <c r="K361" s="50"/>
      <c r="L361" s="50"/>
    </row>
    <row r="362" spans="1:12">
      <c r="A362" s="8"/>
      <c r="B362" s="93" t="s">
        <v>1048</v>
      </c>
      <c r="C362" s="50"/>
      <c r="D362" s="50"/>
      <c r="E362" s="50"/>
      <c r="F362" s="50"/>
      <c r="G362" s="50"/>
      <c r="H362" s="50"/>
      <c r="I362" s="57"/>
      <c r="J362" s="50"/>
      <c r="K362" s="50"/>
      <c r="L362" s="50"/>
    </row>
    <row r="363" spans="1:12">
      <c r="A363" s="8"/>
      <c r="B363" s="93" t="s">
        <v>152</v>
      </c>
      <c r="C363" s="50"/>
      <c r="D363" s="93" t="s">
        <v>186</v>
      </c>
      <c r="E363" s="50"/>
      <c r="F363" s="50"/>
      <c r="G363" s="50"/>
      <c r="H363" s="50"/>
      <c r="I363" s="57"/>
      <c r="J363" s="50"/>
      <c r="K363" s="50"/>
      <c r="L363" s="50"/>
    </row>
    <row r="364" spans="1:12">
      <c r="A364" s="8"/>
      <c r="B364" s="50" t="s">
        <v>503</v>
      </c>
      <c r="C364" s="50"/>
      <c r="D364" s="50" t="s">
        <v>978</v>
      </c>
      <c r="E364" s="50"/>
      <c r="F364" s="50"/>
      <c r="G364" s="50"/>
      <c r="H364" s="50"/>
      <c r="I364" s="57"/>
      <c r="J364" s="50"/>
      <c r="K364" s="50"/>
      <c r="L364" s="50"/>
    </row>
    <row r="365" spans="1:12">
      <c r="A365" s="8"/>
      <c r="B365" s="50" t="s">
        <v>1049</v>
      </c>
      <c r="C365" s="50"/>
      <c r="D365" s="50" t="s">
        <v>979</v>
      </c>
      <c r="E365" s="50"/>
      <c r="F365" s="50"/>
      <c r="G365" s="50"/>
      <c r="H365" s="50"/>
      <c r="I365" s="57"/>
      <c r="J365" s="50"/>
      <c r="K365" s="50"/>
      <c r="L365" s="50"/>
    </row>
    <row r="366" spans="1:12">
      <c r="A366" s="8"/>
      <c r="B366" s="50" t="s">
        <v>1050</v>
      </c>
      <c r="C366" s="50"/>
      <c r="D366" s="50" t="s">
        <v>980</v>
      </c>
      <c r="E366" s="50"/>
      <c r="F366" s="50"/>
      <c r="G366" s="50"/>
      <c r="H366" s="50"/>
      <c r="I366" s="57"/>
      <c r="J366" s="50"/>
      <c r="K366" s="50"/>
      <c r="L366" s="50"/>
    </row>
    <row r="367" spans="1:12">
      <c r="A367" s="8"/>
      <c r="B367" s="50" t="s">
        <v>542</v>
      </c>
      <c r="C367" s="50"/>
      <c r="D367" s="50" t="s">
        <v>981</v>
      </c>
      <c r="E367" s="50"/>
      <c r="F367" s="50"/>
      <c r="G367" s="50"/>
      <c r="H367" s="50"/>
      <c r="I367" s="57"/>
      <c r="J367" s="50"/>
      <c r="K367" s="50"/>
      <c r="L367" s="50"/>
    </row>
    <row r="368" spans="1:12">
      <c r="A368" s="8"/>
      <c r="B368" s="50" t="s">
        <v>557</v>
      </c>
      <c r="C368" s="50"/>
      <c r="D368" s="50" t="s">
        <v>982</v>
      </c>
      <c r="E368" s="50"/>
      <c r="F368" s="50"/>
      <c r="G368" s="50"/>
      <c r="H368" s="50"/>
      <c r="I368" s="57"/>
      <c r="J368" s="50"/>
      <c r="K368" s="50"/>
      <c r="L368" s="50"/>
    </row>
    <row r="369" spans="1:12">
      <c r="A369" s="8"/>
      <c r="B369" s="50" t="s">
        <v>545</v>
      </c>
      <c r="C369" s="50"/>
      <c r="D369" s="50" t="s">
        <v>1051</v>
      </c>
      <c r="E369" s="50"/>
      <c r="F369" s="50"/>
      <c r="G369" s="50"/>
      <c r="H369" s="50"/>
      <c r="I369" s="57"/>
      <c r="J369" s="50"/>
      <c r="K369" s="50"/>
      <c r="L369" s="50"/>
    </row>
    <row r="370" spans="1:12">
      <c r="A370" s="8"/>
      <c r="B370" s="50" t="s">
        <v>524</v>
      </c>
      <c r="C370" s="50"/>
      <c r="D370" s="50" t="s">
        <v>1052</v>
      </c>
      <c r="E370" s="50"/>
      <c r="F370" s="50"/>
      <c r="G370" s="50"/>
      <c r="H370" s="50"/>
      <c r="I370" s="57"/>
      <c r="J370" s="50"/>
      <c r="K370" s="50"/>
      <c r="L370" s="50"/>
    </row>
    <row r="371" spans="1:12">
      <c r="A371" s="8"/>
      <c r="B371" s="50"/>
      <c r="C371" s="50"/>
      <c r="D371" s="50"/>
      <c r="E371" s="50"/>
      <c r="F371" s="50"/>
      <c r="G371" s="50"/>
      <c r="H371" s="50"/>
      <c r="I371" s="57"/>
      <c r="J371" s="50"/>
      <c r="K371" s="50"/>
      <c r="L371" s="50"/>
    </row>
    <row r="372" spans="1:12">
      <c r="A372" s="8"/>
      <c r="B372" s="93" t="s">
        <v>1053</v>
      </c>
      <c r="C372" s="50"/>
      <c r="D372" s="50"/>
      <c r="E372" s="50"/>
      <c r="F372" s="50"/>
      <c r="G372" s="50"/>
      <c r="H372" s="50"/>
      <c r="I372" s="57"/>
      <c r="J372" s="50"/>
      <c r="K372" s="50"/>
      <c r="L372" s="50"/>
    </row>
    <row r="373" spans="1:12">
      <c r="A373" s="8"/>
      <c r="B373" s="50" t="s">
        <v>988</v>
      </c>
      <c r="C373" s="50"/>
      <c r="D373" s="50"/>
      <c r="E373" s="50"/>
      <c r="F373" s="50" t="s">
        <v>207</v>
      </c>
      <c r="G373" s="50"/>
      <c r="H373" s="50"/>
      <c r="I373" s="57"/>
      <c r="J373" s="50"/>
      <c r="K373" s="50"/>
      <c r="L373" s="50"/>
    </row>
    <row r="374" spans="1:12">
      <c r="A374" s="8"/>
      <c r="B374" s="50" t="s">
        <v>1054</v>
      </c>
      <c r="C374" s="50"/>
      <c r="D374" s="50"/>
      <c r="E374" s="50"/>
      <c r="F374" s="50" t="s">
        <v>516</v>
      </c>
      <c r="G374" s="50"/>
      <c r="H374" s="50"/>
      <c r="I374" s="57"/>
      <c r="J374" s="50"/>
      <c r="K374" s="50"/>
      <c r="L374" s="50"/>
    </row>
    <row r="375" spans="1:12">
      <c r="A375" s="8"/>
      <c r="B375" s="50" t="s">
        <v>985</v>
      </c>
      <c r="C375" s="50"/>
      <c r="D375" s="50"/>
      <c r="E375" s="50"/>
      <c r="F375" s="50" t="s">
        <v>207</v>
      </c>
      <c r="G375" s="50"/>
      <c r="H375" s="50"/>
      <c r="I375" s="57"/>
      <c r="J375" s="50"/>
      <c r="K375" s="50"/>
      <c r="L375" s="50"/>
    </row>
    <row r="376" spans="1:12">
      <c r="A376" s="8"/>
      <c r="B376" s="50" t="s">
        <v>987</v>
      </c>
      <c r="C376" s="50"/>
      <c r="D376" s="50"/>
      <c r="E376" s="50"/>
      <c r="F376" s="50" t="s">
        <v>206</v>
      </c>
      <c r="G376" s="50"/>
      <c r="H376" s="50"/>
      <c r="I376" s="57"/>
      <c r="J376" s="50"/>
      <c r="K376" s="50"/>
      <c r="L376" s="50"/>
    </row>
    <row r="377" spans="1:12">
      <c r="A377" s="8"/>
      <c r="B377" s="50" t="s">
        <v>990</v>
      </c>
      <c r="C377" s="50"/>
      <c r="D377" s="50"/>
      <c r="E377" s="50"/>
      <c r="F377" s="50" t="s">
        <v>206</v>
      </c>
      <c r="G377" s="50"/>
      <c r="H377" s="50"/>
      <c r="I377" s="57"/>
      <c r="J377" s="50"/>
      <c r="K377" s="50"/>
      <c r="L377" s="50"/>
    </row>
    <row r="378" spans="1:12">
      <c r="A378" s="8"/>
      <c r="B378" s="50" t="s">
        <v>991</v>
      </c>
      <c r="C378" s="50"/>
      <c r="D378" s="50"/>
      <c r="E378" s="50"/>
      <c r="F378" s="50" t="s">
        <v>516</v>
      </c>
      <c r="G378" s="50"/>
      <c r="H378" s="50"/>
      <c r="I378" s="57"/>
      <c r="J378" s="50"/>
      <c r="K378" s="50"/>
      <c r="L378" s="50"/>
    </row>
    <row r="379" spans="1:12">
      <c r="A379" s="8"/>
      <c r="B379" s="93" t="s">
        <v>1055</v>
      </c>
      <c r="C379" s="50"/>
      <c r="D379" s="50"/>
      <c r="E379" s="50"/>
      <c r="F379" s="50"/>
      <c r="G379" s="50"/>
      <c r="H379" s="50"/>
      <c r="I379" s="57"/>
      <c r="J379" s="50"/>
      <c r="K379" s="50"/>
      <c r="L379" s="50"/>
    </row>
    <row r="380" spans="1:12">
      <c r="A380" s="8"/>
      <c r="B380" s="50" t="s">
        <v>1056</v>
      </c>
      <c r="C380" s="50"/>
      <c r="D380" s="50"/>
      <c r="E380" s="50"/>
      <c r="F380" s="50" t="s">
        <v>517</v>
      </c>
      <c r="G380" s="50"/>
      <c r="H380" s="50"/>
      <c r="I380" s="57"/>
      <c r="J380" s="50"/>
      <c r="K380" s="50"/>
      <c r="L380" s="50"/>
    </row>
    <row r="381" spans="1:12">
      <c r="A381" s="8"/>
      <c r="B381" s="50" t="s">
        <v>1057</v>
      </c>
      <c r="C381" s="50"/>
      <c r="D381" s="50"/>
      <c r="E381" s="50"/>
      <c r="F381" s="50" t="s">
        <v>207</v>
      </c>
      <c r="G381" s="50"/>
      <c r="H381" s="50"/>
      <c r="I381" s="57"/>
      <c r="J381" s="50"/>
      <c r="K381" s="50"/>
      <c r="L381" s="50"/>
    </row>
    <row r="382" spans="1:12" ht="15.75" thickBot="1">
      <c r="A382" s="61"/>
      <c r="B382" s="55"/>
      <c r="C382" s="55"/>
      <c r="D382" s="55"/>
      <c r="E382" s="55"/>
      <c r="F382" s="55"/>
      <c r="G382" s="55"/>
      <c r="H382" s="55"/>
      <c r="I382" s="81"/>
      <c r="J382" s="50"/>
      <c r="K382" s="50"/>
      <c r="L382" s="50"/>
    </row>
    <row r="383" spans="1:12">
      <c r="A383" s="8"/>
      <c r="B383" s="93" t="s">
        <v>872</v>
      </c>
      <c r="C383" s="50"/>
      <c r="D383" s="50"/>
      <c r="E383" s="50"/>
      <c r="F383" s="50"/>
      <c r="G383" s="50"/>
      <c r="H383" s="50"/>
      <c r="I383" s="57"/>
      <c r="J383" s="50"/>
      <c r="K383" s="50"/>
      <c r="L383" s="50"/>
    </row>
    <row r="384" spans="1:12">
      <c r="A384" s="8"/>
      <c r="B384" s="50" t="s">
        <v>1059</v>
      </c>
      <c r="C384" s="50"/>
      <c r="D384" s="50"/>
      <c r="E384" s="50"/>
      <c r="F384" s="50"/>
      <c r="G384" s="50"/>
      <c r="H384" s="50"/>
      <c r="I384" s="57"/>
      <c r="J384" s="50"/>
      <c r="K384" s="50"/>
      <c r="L384" s="50"/>
    </row>
    <row r="385" spans="1:12">
      <c r="A385" s="8"/>
      <c r="B385" s="50" t="s">
        <v>1024</v>
      </c>
      <c r="C385" s="50"/>
      <c r="D385" s="50"/>
      <c r="E385" s="50"/>
      <c r="F385" s="50"/>
      <c r="G385" s="50"/>
      <c r="H385" s="50"/>
      <c r="I385" s="57"/>
      <c r="J385" s="50"/>
      <c r="K385" s="50"/>
      <c r="L385" s="50"/>
    </row>
    <row r="386" spans="1:12">
      <c r="A386" s="8"/>
      <c r="B386" s="50"/>
      <c r="C386" s="50"/>
      <c r="D386" s="50"/>
      <c r="E386" s="50"/>
      <c r="F386" s="50"/>
      <c r="G386" s="50"/>
      <c r="H386" s="50"/>
      <c r="I386" s="57"/>
      <c r="J386" s="50"/>
      <c r="K386" s="50"/>
      <c r="L386" s="50"/>
    </row>
    <row r="387" spans="1:12">
      <c r="A387" s="8"/>
      <c r="B387" s="93" t="s">
        <v>1015</v>
      </c>
      <c r="C387" s="50"/>
      <c r="D387" s="50"/>
      <c r="E387" s="50"/>
      <c r="F387" s="50"/>
      <c r="G387" s="50"/>
      <c r="H387" s="50"/>
      <c r="I387" s="57"/>
      <c r="J387" s="50"/>
      <c r="K387" s="50"/>
      <c r="L387" s="50"/>
    </row>
    <row r="388" spans="1:12">
      <c r="A388" s="8"/>
      <c r="B388" s="50" t="s">
        <v>1023</v>
      </c>
      <c r="C388" s="50"/>
      <c r="D388" s="50"/>
      <c r="E388" s="50"/>
      <c r="F388" s="50"/>
      <c r="G388" s="50"/>
      <c r="H388" s="50"/>
      <c r="I388" s="57"/>
      <c r="J388" s="50"/>
      <c r="K388" s="50"/>
      <c r="L388" s="50"/>
    </row>
    <row r="389" spans="1:12">
      <c r="A389" s="8"/>
      <c r="B389" s="50" t="s">
        <v>195</v>
      </c>
      <c r="C389" s="50"/>
      <c r="D389" s="50"/>
      <c r="E389" s="50"/>
      <c r="F389" s="50"/>
      <c r="G389" s="50"/>
      <c r="H389" s="50"/>
      <c r="I389" s="57"/>
      <c r="J389" s="50"/>
      <c r="K389" s="50"/>
      <c r="L389" s="50"/>
    </row>
    <row r="390" spans="1:12" ht="15.75" thickBot="1">
      <c r="A390" s="61"/>
      <c r="B390" s="55"/>
      <c r="C390" s="55"/>
      <c r="D390" s="55"/>
      <c r="E390" s="55"/>
      <c r="F390" s="55"/>
      <c r="G390" s="55"/>
      <c r="H390" s="55"/>
      <c r="I390" s="81"/>
      <c r="J390" s="50"/>
      <c r="K390" s="50"/>
      <c r="L390" s="50"/>
    </row>
    <row r="391" spans="1:12">
      <c r="A391" s="8"/>
      <c r="B391" s="93" t="s">
        <v>1016</v>
      </c>
      <c r="C391" s="50"/>
      <c r="D391" s="50"/>
      <c r="E391" s="50"/>
      <c r="F391" s="50"/>
      <c r="G391" s="50"/>
      <c r="H391" s="50"/>
      <c r="I391" s="57"/>
      <c r="J391" s="50"/>
      <c r="K391" s="50"/>
      <c r="L391" s="50"/>
    </row>
    <row r="392" spans="1:12">
      <c r="A392" s="8"/>
      <c r="B392" s="50" t="s">
        <v>1017</v>
      </c>
      <c r="C392" s="50"/>
      <c r="D392" s="50"/>
      <c r="F392" s="50" t="s">
        <v>1018</v>
      </c>
      <c r="G392" s="50"/>
      <c r="H392" s="50"/>
      <c r="I392" s="57"/>
      <c r="J392" s="50"/>
      <c r="K392" s="50"/>
      <c r="L392" s="50"/>
    </row>
    <row r="393" spans="1:12">
      <c r="A393" s="8"/>
      <c r="B393" s="50" t="s">
        <v>1019</v>
      </c>
      <c r="C393" s="50"/>
      <c r="D393" s="50"/>
      <c r="F393" s="50" t="s">
        <v>1022</v>
      </c>
      <c r="G393" s="50"/>
      <c r="H393" s="50"/>
      <c r="I393" s="57"/>
      <c r="J393" s="50"/>
      <c r="K393" s="50"/>
      <c r="L393" s="50"/>
    </row>
    <row r="394" spans="1:12">
      <c r="A394" s="8"/>
      <c r="B394" s="50" t="s">
        <v>1021</v>
      </c>
      <c r="C394" s="50"/>
      <c r="D394" s="50"/>
      <c r="E394" s="50"/>
      <c r="F394" s="50" t="s">
        <v>1020</v>
      </c>
      <c r="G394" s="50"/>
      <c r="H394" s="50"/>
      <c r="I394" s="57"/>
      <c r="J394" s="50"/>
      <c r="K394" s="50"/>
      <c r="L394" s="50"/>
    </row>
    <row r="395" spans="1:12">
      <c r="A395" s="8"/>
      <c r="B395" s="50"/>
      <c r="C395" s="50"/>
      <c r="D395" s="50"/>
      <c r="E395" s="50"/>
      <c r="F395" s="50"/>
      <c r="G395" s="50"/>
      <c r="H395" s="50"/>
      <c r="I395" s="57"/>
      <c r="J395" s="50"/>
      <c r="K395" s="50"/>
      <c r="L395" s="50"/>
    </row>
    <row r="396" spans="1:12">
      <c r="A396" s="8"/>
      <c r="B396" s="93" t="s">
        <v>1060</v>
      </c>
      <c r="C396" s="50"/>
      <c r="D396" s="50"/>
      <c r="E396" s="50"/>
      <c r="F396" s="50"/>
      <c r="G396" s="50"/>
      <c r="H396" s="50"/>
      <c r="I396" s="57"/>
      <c r="J396" s="50"/>
      <c r="K396" s="50"/>
      <c r="L396" s="50"/>
    </row>
    <row r="397" spans="1:12">
      <c r="A397" s="8"/>
      <c r="B397" s="50" t="s">
        <v>1061</v>
      </c>
      <c r="C397" s="50"/>
      <c r="D397" s="50"/>
      <c r="E397" s="50"/>
      <c r="F397" s="50"/>
      <c r="G397" s="50" t="s">
        <v>207</v>
      </c>
      <c r="H397" s="50"/>
      <c r="I397" s="57"/>
      <c r="J397" s="50"/>
      <c r="K397" s="50"/>
      <c r="L397" s="50"/>
    </row>
    <row r="398" spans="1:12">
      <c r="A398" s="8"/>
      <c r="B398" s="50" t="s">
        <v>391</v>
      </c>
      <c r="C398" s="50"/>
      <c r="D398" s="50"/>
      <c r="E398" s="50"/>
      <c r="F398" s="50"/>
      <c r="G398" s="50" t="s">
        <v>205</v>
      </c>
      <c r="H398" s="50"/>
      <c r="I398" s="57"/>
      <c r="J398" s="50"/>
      <c r="K398" s="50"/>
      <c r="L398" s="50"/>
    </row>
    <row r="399" spans="1:12">
      <c r="A399" s="8"/>
      <c r="B399" s="50" t="s">
        <v>985</v>
      </c>
      <c r="C399" s="50"/>
      <c r="D399" s="50"/>
      <c r="E399" s="50"/>
      <c r="F399" s="50"/>
      <c r="G399" s="50" t="s">
        <v>207</v>
      </c>
      <c r="H399" s="50"/>
      <c r="I399" s="57"/>
      <c r="J399" s="50"/>
      <c r="K399" s="50"/>
      <c r="L399" s="50"/>
    </row>
    <row r="400" spans="1:12">
      <c r="A400" s="8"/>
      <c r="B400" s="50" t="s">
        <v>987</v>
      </c>
      <c r="C400" s="50"/>
      <c r="D400" s="50"/>
      <c r="E400" s="50"/>
      <c r="F400" s="50"/>
      <c r="G400" s="50" t="s">
        <v>205</v>
      </c>
      <c r="H400" s="50"/>
      <c r="I400" s="57"/>
      <c r="J400" s="50"/>
      <c r="K400" s="50"/>
      <c r="L400" s="50"/>
    </row>
    <row r="401" spans="1:12">
      <c r="A401" s="8"/>
      <c r="B401" s="50" t="s">
        <v>1062</v>
      </c>
      <c r="C401" s="50"/>
      <c r="D401" s="50"/>
      <c r="E401" s="50"/>
      <c r="F401" s="50"/>
      <c r="G401" s="50" t="s">
        <v>360</v>
      </c>
      <c r="H401" s="50"/>
      <c r="I401" s="57"/>
      <c r="J401" s="50"/>
      <c r="K401" s="50"/>
      <c r="L401" s="50"/>
    </row>
    <row r="402" spans="1:12">
      <c r="A402" s="8"/>
      <c r="B402" s="50" t="s">
        <v>1063</v>
      </c>
      <c r="C402" s="50"/>
      <c r="D402" s="50"/>
      <c r="E402" s="50"/>
      <c r="F402" s="50"/>
      <c r="G402" s="50" t="s">
        <v>994</v>
      </c>
      <c r="H402" s="50"/>
      <c r="I402" s="57"/>
      <c r="J402" s="50"/>
      <c r="K402" s="50"/>
      <c r="L402" s="50"/>
    </row>
    <row r="403" spans="1:12">
      <c r="A403" s="8"/>
      <c r="B403" s="50" t="s">
        <v>1064</v>
      </c>
      <c r="C403" s="50"/>
      <c r="D403" s="50"/>
      <c r="E403" s="50"/>
      <c r="F403" s="50"/>
      <c r="G403" s="50" t="s">
        <v>516</v>
      </c>
      <c r="H403" s="50"/>
      <c r="I403" s="57"/>
      <c r="J403" s="50"/>
      <c r="K403" s="50"/>
      <c r="L403" s="50"/>
    </row>
    <row r="404" spans="1:12" ht="15.75" thickBot="1">
      <c r="A404" s="61"/>
      <c r="B404" s="55"/>
      <c r="C404" s="55"/>
      <c r="D404" s="55"/>
      <c r="E404" s="55"/>
      <c r="F404" s="55"/>
      <c r="G404" s="55"/>
      <c r="H404" s="55"/>
      <c r="I404" s="81"/>
      <c r="J404" s="50"/>
      <c r="K404" s="50"/>
      <c r="L404" s="50"/>
    </row>
    <row r="405" spans="1:12">
      <c r="A405" s="8"/>
      <c r="B405" s="93" t="s">
        <v>1065</v>
      </c>
      <c r="C405" s="50"/>
      <c r="D405" s="50"/>
      <c r="E405" s="50"/>
      <c r="F405" s="50"/>
      <c r="G405" s="50"/>
      <c r="H405" s="142"/>
      <c r="I405" s="85"/>
      <c r="J405" s="50"/>
      <c r="K405" s="50"/>
      <c r="L405" s="50"/>
    </row>
    <row r="406" spans="1:12">
      <c r="A406" s="8"/>
      <c r="B406" s="50" t="s">
        <v>1076</v>
      </c>
      <c r="C406" s="50"/>
      <c r="D406" s="50"/>
      <c r="E406" s="50"/>
      <c r="F406" s="50"/>
      <c r="G406" s="50"/>
      <c r="H406" s="50"/>
      <c r="I406" s="57"/>
      <c r="J406" s="50"/>
      <c r="K406" s="50"/>
      <c r="L406" s="50"/>
    </row>
    <row r="407" spans="1:12">
      <c r="A407" s="8"/>
      <c r="B407" s="50" t="s">
        <v>450</v>
      </c>
      <c r="C407" s="50"/>
      <c r="D407" s="50"/>
      <c r="E407" s="50"/>
      <c r="F407" s="50"/>
      <c r="G407" s="50"/>
      <c r="H407" s="50"/>
      <c r="I407" s="57"/>
      <c r="J407" s="50"/>
      <c r="K407" s="50"/>
      <c r="L407" s="50"/>
    </row>
    <row r="408" spans="1:12">
      <c r="A408" s="8"/>
      <c r="B408" s="50" t="s">
        <v>1077</v>
      </c>
      <c r="C408" s="50"/>
      <c r="D408" s="50"/>
      <c r="E408" s="50"/>
      <c r="F408" s="50"/>
      <c r="G408" s="50"/>
      <c r="H408" s="50"/>
      <c r="I408" s="57"/>
      <c r="J408" s="50"/>
      <c r="K408" s="50"/>
      <c r="L408" s="50"/>
    </row>
    <row r="409" spans="1:12">
      <c r="A409" s="8"/>
      <c r="B409" s="50"/>
      <c r="C409" s="50"/>
      <c r="D409" s="50"/>
      <c r="E409" s="50"/>
      <c r="F409" s="50"/>
      <c r="G409" s="50"/>
      <c r="H409" s="50"/>
      <c r="I409" s="57"/>
      <c r="J409" s="50"/>
      <c r="K409" s="50"/>
      <c r="L409" s="50"/>
    </row>
    <row r="410" spans="1:12">
      <c r="A410" s="8"/>
      <c r="B410" s="93" t="s">
        <v>1066</v>
      </c>
      <c r="C410" s="50"/>
      <c r="D410" s="50"/>
      <c r="E410" s="50"/>
      <c r="F410" s="50"/>
      <c r="G410" s="50"/>
      <c r="H410" s="50"/>
      <c r="I410" s="57"/>
      <c r="J410" s="50"/>
      <c r="K410" s="50"/>
      <c r="L410" s="50"/>
    </row>
    <row r="411" spans="1:12">
      <c r="A411" s="8"/>
      <c r="B411" s="50" t="s">
        <v>988</v>
      </c>
      <c r="C411" s="50"/>
      <c r="D411" s="50"/>
      <c r="E411" s="50"/>
      <c r="F411" s="50"/>
      <c r="G411" s="50" t="s">
        <v>1070</v>
      </c>
      <c r="H411" s="50"/>
      <c r="I411" s="57"/>
      <c r="J411" s="50"/>
      <c r="K411" s="50"/>
      <c r="L411" s="50"/>
    </row>
    <row r="412" spans="1:12">
      <c r="A412" s="8"/>
      <c r="B412" s="50" t="s">
        <v>203</v>
      </c>
      <c r="C412" s="50"/>
      <c r="D412" s="50"/>
      <c r="E412" s="50"/>
      <c r="F412" s="50"/>
      <c r="G412" s="50" t="s">
        <v>577</v>
      </c>
      <c r="H412" s="50"/>
      <c r="I412" s="57"/>
      <c r="J412" s="50"/>
      <c r="K412" s="50"/>
      <c r="L412" s="50"/>
    </row>
    <row r="413" spans="1:12">
      <c r="A413" s="8"/>
      <c r="B413" s="50" t="s">
        <v>985</v>
      </c>
      <c r="C413" s="50"/>
      <c r="D413" s="50"/>
      <c r="E413" s="50"/>
      <c r="F413" s="50"/>
      <c r="G413" s="50" t="s">
        <v>577</v>
      </c>
      <c r="H413" s="50"/>
      <c r="I413" s="57"/>
      <c r="J413" s="50"/>
      <c r="K413" s="50"/>
      <c r="L413" s="50"/>
    </row>
    <row r="414" spans="1:12">
      <c r="A414" s="8"/>
      <c r="B414" s="50" t="s">
        <v>1067</v>
      </c>
      <c r="C414" s="50"/>
      <c r="D414" s="50"/>
      <c r="E414" s="50"/>
      <c r="F414" s="50"/>
      <c r="G414" s="50" t="s">
        <v>577</v>
      </c>
      <c r="H414" s="50"/>
      <c r="I414" s="57"/>
      <c r="J414" s="50"/>
      <c r="K414" s="50"/>
      <c r="L414" s="50"/>
    </row>
    <row r="415" spans="1:12">
      <c r="A415" s="8"/>
      <c r="B415" s="50" t="s">
        <v>1068</v>
      </c>
      <c r="C415" s="50"/>
      <c r="D415" s="50"/>
      <c r="E415" s="50"/>
      <c r="F415" s="50"/>
      <c r="H415" s="50"/>
      <c r="I415" s="57"/>
      <c r="J415" s="50"/>
      <c r="K415" s="50"/>
      <c r="L415" s="50"/>
    </row>
    <row r="416" spans="1:12">
      <c r="A416" s="8"/>
      <c r="B416" s="50" t="s">
        <v>1069</v>
      </c>
      <c r="C416" s="50"/>
      <c r="D416" s="50"/>
      <c r="E416" s="50"/>
      <c r="F416" s="50"/>
      <c r="G416" s="50" t="s">
        <v>1071</v>
      </c>
      <c r="H416" s="50"/>
      <c r="I416" s="57"/>
      <c r="J416" s="50"/>
      <c r="K416" s="50"/>
      <c r="L416" s="50"/>
    </row>
    <row r="417" spans="1:12">
      <c r="A417" s="8"/>
      <c r="B417" s="50"/>
      <c r="C417" s="50"/>
      <c r="D417" s="50"/>
      <c r="E417" s="50"/>
      <c r="F417" s="50"/>
      <c r="G417" s="50" t="s">
        <v>1074</v>
      </c>
      <c r="H417" s="50"/>
      <c r="I417" s="57"/>
      <c r="J417" s="50"/>
      <c r="K417" s="50"/>
      <c r="L417" s="50"/>
    </row>
    <row r="418" spans="1:12">
      <c r="A418" s="8"/>
      <c r="B418" s="50" t="s">
        <v>1075</v>
      </c>
      <c r="C418" s="50"/>
      <c r="D418" s="50"/>
      <c r="E418" s="50"/>
      <c r="F418" s="50"/>
      <c r="G418" s="50" t="s">
        <v>1073</v>
      </c>
      <c r="H418" s="50"/>
      <c r="I418" s="57"/>
      <c r="J418" s="50"/>
      <c r="K418" s="50"/>
      <c r="L418" s="50"/>
    </row>
    <row r="419" spans="1:12">
      <c r="A419" s="8"/>
      <c r="B419" s="50"/>
      <c r="C419" s="50"/>
      <c r="D419" s="50"/>
      <c r="E419" s="50"/>
      <c r="F419" s="50"/>
      <c r="G419" s="50" t="s">
        <v>1072</v>
      </c>
      <c r="H419" s="50"/>
      <c r="I419" s="57"/>
      <c r="J419" s="50"/>
      <c r="K419" s="50"/>
      <c r="L419" s="50"/>
    </row>
    <row r="420" spans="1:12" ht="15.75" thickBot="1">
      <c r="A420" s="14"/>
      <c r="B420" s="54"/>
      <c r="C420" s="54"/>
      <c r="D420" s="54"/>
      <c r="E420" s="54"/>
      <c r="F420" s="54"/>
      <c r="G420" s="54"/>
      <c r="H420" s="54"/>
      <c r="I420" s="58"/>
      <c r="J420" s="50"/>
      <c r="K420" s="50"/>
      <c r="L420" s="50"/>
    </row>
    <row r="421" spans="1:12" ht="16.5" thickTop="1" thickBot="1">
      <c r="A421" s="71"/>
      <c r="B421" s="144"/>
      <c r="C421" s="144"/>
      <c r="D421" s="144"/>
      <c r="E421" s="144"/>
      <c r="F421" s="144"/>
      <c r="G421" s="144"/>
      <c r="H421" s="144"/>
      <c r="I421" s="50"/>
      <c r="J421" s="50"/>
      <c r="K421" s="50"/>
      <c r="L421" s="50"/>
    </row>
    <row r="422" spans="1:12" ht="24" thickTop="1">
      <c r="A422" s="5">
        <v>9</v>
      </c>
      <c r="B422" s="276" t="s">
        <v>452</v>
      </c>
      <c r="C422" s="276"/>
      <c r="D422" s="276"/>
      <c r="E422" s="276"/>
      <c r="F422" s="276"/>
      <c r="G422" s="257"/>
      <c r="H422" s="57"/>
      <c r="I422" s="50"/>
      <c r="J422" s="50"/>
      <c r="K422" s="50"/>
      <c r="L422" s="50"/>
    </row>
    <row r="423" spans="1:12">
      <c r="A423" s="8"/>
      <c r="B423" s="50" t="s">
        <v>588</v>
      </c>
      <c r="C423" s="50"/>
      <c r="D423" s="50"/>
      <c r="E423" s="50"/>
      <c r="F423" s="50"/>
      <c r="G423" s="50" t="s">
        <v>1079</v>
      </c>
      <c r="H423" s="57"/>
      <c r="I423" s="50"/>
      <c r="J423" s="50"/>
      <c r="K423" s="50"/>
      <c r="L423" s="50"/>
    </row>
    <row r="424" spans="1:12">
      <c r="A424" s="8"/>
      <c r="B424" s="50"/>
      <c r="C424" s="50" t="s">
        <v>1080</v>
      </c>
      <c r="D424" s="50"/>
      <c r="E424" s="50"/>
      <c r="F424" s="50"/>
      <c r="G424" s="50" t="s">
        <v>360</v>
      </c>
      <c r="H424" s="57"/>
      <c r="I424" s="50"/>
      <c r="J424" s="50"/>
      <c r="K424" s="50"/>
      <c r="L424" s="50"/>
    </row>
    <row r="425" spans="1:12">
      <c r="A425" s="8"/>
      <c r="B425" s="50"/>
      <c r="C425" s="50" t="s">
        <v>1081</v>
      </c>
      <c r="D425" s="50"/>
      <c r="E425" s="50"/>
      <c r="F425" s="50"/>
      <c r="G425" s="50"/>
      <c r="H425" s="57"/>
      <c r="I425" s="50"/>
      <c r="J425" s="50"/>
      <c r="K425" s="50"/>
      <c r="L425" s="50"/>
    </row>
    <row r="426" spans="1:12">
      <c r="A426" s="8"/>
      <c r="B426" s="50"/>
      <c r="C426" s="50"/>
      <c r="D426" s="50" t="s">
        <v>926</v>
      </c>
      <c r="E426" s="50"/>
      <c r="F426" s="50"/>
      <c r="G426" s="50" t="s">
        <v>1086</v>
      </c>
      <c r="H426" s="57"/>
      <c r="I426" s="50"/>
      <c r="J426" s="50"/>
      <c r="K426" s="50"/>
      <c r="L426" s="50"/>
    </row>
    <row r="427" spans="1:12">
      <c r="A427" s="8"/>
      <c r="B427" s="50"/>
      <c r="C427" s="50"/>
      <c r="D427" s="50" t="s">
        <v>925</v>
      </c>
      <c r="E427" s="50"/>
      <c r="F427" s="50"/>
      <c r="G427" s="50" t="s">
        <v>1086</v>
      </c>
      <c r="H427" s="57"/>
      <c r="I427" s="50"/>
      <c r="J427" s="50"/>
      <c r="K427" s="50"/>
      <c r="L427" s="50"/>
    </row>
    <row r="428" spans="1:12">
      <c r="A428" s="8"/>
      <c r="B428" s="50"/>
      <c r="C428" s="50"/>
      <c r="D428" s="50" t="s">
        <v>919</v>
      </c>
      <c r="E428" s="50"/>
      <c r="F428" s="50"/>
      <c r="G428" s="50" t="s">
        <v>360</v>
      </c>
      <c r="H428" s="57"/>
      <c r="I428" s="50"/>
      <c r="J428" s="50"/>
      <c r="K428" s="50"/>
      <c r="L428" s="50"/>
    </row>
    <row r="429" spans="1:12">
      <c r="A429" s="8"/>
      <c r="B429" s="50"/>
      <c r="C429" s="50"/>
      <c r="D429" s="50" t="s">
        <v>920</v>
      </c>
      <c r="E429" s="50"/>
      <c r="F429" s="50"/>
      <c r="G429" s="50" t="s">
        <v>360</v>
      </c>
      <c r="H429" s="57"/>
      <c r="I429" s="50"/>
      <c r="J429" s="50"/>
      <c r="K429" s="50"/>
      <c r="L429" s="50"/>
    </row>
    <row r="430" spans="1:12">
      <c r="A430" s="8"/>
      <c r="B430" s="50"/>
      <c r="C430" s="50"/>
      <c r="D430" s="50" t="s">
        <v>921</v>
      </c>
      <c r="E430" s="50"/>
      <c r="F430" s="50"/>
      <c r="G430" s="50" t="s">
        <v>360</v>
      </c>
      <c r="H430" s="57"/>
      <c r="I430" s="50"/>
      <c r="J430" s="50"/>
      <c r="K430" s="50"/>
      <c r="L430" s="50"/>
    </row>
    <row r="431" spans="1:12">
      <c r="A431" s="8"/>
      <c r="B431" s="50"/>
      <c r="C431" s="50"/>
      <c r="D431" s="50" t="s">
        <v>922</v>
      </c>
      <c r="E431" s="50"/>
      <c r="F431" s="50"/>
      <c r="G431" s="50" t="s">
        <v>360</v>
      </c>
      <c r="H431" s="57"/>
      <c r="I431" s="50"/>
      <c r="J431" s="50"/>
      <c r="K431" s="50"/>
      <c r="L431" s="50"/>
    </row>
    <row r="432" spans="1:12">
      <c r="A432" s="8"/>
      <c r="B432" s="50"/>
      <c r="C432" s="50"/>
      <c r="D432" s="50" t="s">
        <v>923</v>
      </c>
      <c r="E432" s="50"/>
      <c r="F432" s="50"/>
      <c r="G432" s="50" t="s">
        <v>1086</v>
      </c>
      <c r="H432" s="57"/>
      <c r="I432" s="50"/>
      <c r="J432" s="50"/>
      <c r="K432" s="50"/>
      <c r="L432" s="50"/>
    </row>
    <row r="433" spans="1:12">
      <c r="A433" s="8"/>
      <c r="B433" s="50"/>
      <c r="C433" s="50"/>
      <c r="D433" s="50" t="s">
        <v>227</v>
      </c>
      <c r="E433" s="50"/>
      <c r="F433" s="50"/>
      <c r="G433" s="50" t="s">
        <v>1086</v>
      </c>
      <c r="H433" s="57"/>
      <c r="I433" s="50"/>
      <c r="J433" s="50"/>
      <c r="K433" s="50"/>
      <c r="L433" s="50"/>
    </row>
    <row r="434" spans="1:12">
      <c r="A434" s="8"/>
      <c r="B434" s="50"/>
      <c r="C434" s="50"/>
      <c r="D434" s="50" t="s">
        <v>924</v>
      </c>
      <c r="E434" s="50"/>
      <c r="F434" s="50"/>
      <c r="G434" s="50" t="s">
        <v>360</v>
      </c>
      <c r="H434" s="57"/>
      <c r="I434" s="50"/>
      <c r="J434" s="50"/>
      <c r="K434" s="50"/>
      <c r="L434" s="50"/>
    </row>
    <row r="435" spans="1:12">
      <c r="A435" s="8"/>
      <c r="B435" s="50"/>
      <c r="C435" s="50" t="s">
        <v>1082</v>
      </c>
      <c r="D435" s="50"/>
      <c r="E435" s="50"/>
      <c r="F435" s="50"/>
      <c r="G435" s="50" t="s">
        <v>1087</v>
      </c>
      <c r="H435" s="57"/>
      <c r="I435" s="50"/>
      <c r="J435" s="50"/>
      <c r="K435" s="50"/>
      <c r="L435" s="50"/>
    </row>
    <row r="436" spans="1:12">
      <c r="A436" s="8"/>
      <c r="B436" s="50"/>
      <c r="C436" s="50" t="s">
        <v>1083</v>
      </c>
      <c r="D436" s="50"/>
      <c r="E436" s="50"/>
      <c r="F436" s="50"/>
      <c r="G436" s="50" t="s">
        <v>171</v>
      </c>
      <c r="H436" s="57"/>
      <c r="I436" s="50"/>
      <c r="J436" s="50"/>
      <c r="K436" s="50"/>
      <c r="L436" s="50"/>
    </row>
    <row r="437" spans="1:12">
      <c r="A437" s="8"/>
      <c r="B437" s="50"/>
      <c r="C437" s="50" t="s">
        <v>1084</v>
      </c>
      <c r="D437" s="50"/>
      <c r="E437" s="50"/>
      <c r="F437" s="50"/>
      <c r="G437" s="50" t="s">
        <v>171</v>
      </c>
      <c r="H437" s="57"/>
      <c r="I437" s="50"/>
      <c r="J437" s="50"/>
      <c r="K437" s="50"/>
      <c r="L437" s="50"/>
    </row>
    <row r="438" spans="1:12">
      <c r="A438" s="8"/>
      <c r="B438" s="50"/>
      <c r="C438" s="50" t="s">
        <v>1085</v>
      </c>
      <c r="D438" s="50"/>
      <c r="E438" s="50"/>
      <c r="F438" s="50"/>
      <c r="G438" s="50" t="s">
        <v>171</v>
      </c>
      <c r="H438" s="57"/>
      <c r="I438" s="50"/>
      <c r="J438" s="50"/>
      <c r="K438" s="50"/>
      <c r="L438" s="50"/>
    </row>
    <row r="439" spans="1:12" ht="15.75" thickBot="1">
      <c r="A439" s="14"/>
      <c r="B439" s="54"/>
      <c r="C439" s="54"/>
      <c r="D439" s="54"/>
      <c r="E439" s="54"/>
      <c r="F439" s="54"/>
      <c r="G439" s="54"/>
      <c r="H439" s="58"/>
      <c r="I439" s="50"/>
      <c r="J439" s="50"/>
      <c r="K439" s="50"/>
      <c r="L439" s="50"/>
    </row>
    <row r="440" spans="1:12" ht="15.75" thickTop="1"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</row>
    <row r="441" spans="1:12"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</row>
    <row r="442" spans="1:12"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</row>
    <row r="443" spans="1:12"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</row>
    <row r="444" spans="1:12"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</row>
    <row r="445" spans="1:12"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</row>
    <row r="446" spans="1:12"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</row>
    <row r="447" spans="1:12"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</row>
    <row r="448" spans="1:12"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</row>
    <row r="449" spans="2:12"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</row>
    <row r="450" spans="2:12"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</row>
    <row r="451" spans="2:12"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</row>
    <row r="452" spans="2:12"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</row>
    <row r="453" spans="2:12"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</row>
    <row r="454" spans="2:12"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</row>
    <row r="455" spans="2:12"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</row>
    <row r="456" spans="2:12"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</row>
    <row r="457" spans="2:12"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</row>
    <row r="458" spans="2:12"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</row>
    <row r="459" spans="2:12"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</row>
    <row r="460" spans="2:12"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</row>
    <row r="461" spans="2:12"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</row>
    <row r="462" spans="2:12"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</row>
    <row r="463" spans="2:12"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</row>
    <row r="464" spans="2:12"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</row>
    <row r="465" spans="2:12"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</row>
    <row r="466" spans="2:12"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</row>
    <row r="467" spans="2:12"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</row>
    <row r="468" spans="2:12"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</row>
    <row r="469" spans="2:12"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</row>
    <row r="470" spans="2:12"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</row>
    <row r="471" spans="2:12"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</row>
    <row r="472" spans="2:12"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</row>
    <row r="473" spans="2:12"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</row>
    <row r="474" spans="2:12"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</row>
    <row r="475" spans="2:12"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</row>
    <row r="476" spans="2:12"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</row>
    <row r="477" spans="2:12"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</row>
    <row r="478" spans="2:12"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</row>
    <row r="479" spans="2:12"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</row>
    <row r="480" spans="2:12"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</row>
    <row r="481" spans="2:12"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</row>
    <row r="482" spans="2:12"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</row>
    <row r="483" spans="2:12"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</row>
    <row r="484" spans="2:12"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</row>
    <row r="485" spans="2:12"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</row>
    <row r="486" spans="2:12"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</row>
    <row r="487" spans="2:12"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</row>
    <row r="488" spans="2:12"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</row>
    <row r="489" spans="2:12"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</row>
    <row r="490" spans="2:12"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</row>
    <row r="491" spans="2:12"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</row>
    <row r="492" spans="2:12"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</row>
    <row r="493" spans="2:12"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</row>
    <row r="494" spans="2:12"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</row>
    <row r="495" spans="2:12"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</row>
    <row r="496" spans="2:12"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</row>
    <row r="497" spans="2:12"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</row>
    <row r="498" spans="2:12"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</row>
    <row r="499" spans="2:12"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</row>
    <row r="500" spans="2:12"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</row>
    <row r="501" spans="2:12"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</row>
    <row r="502" spans="2:12"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</row>
    <row r="503" spans="2:12"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</row>
    <row r="504" spans="2:12"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</row>
    <row r="505" spans="2:12"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</row>
    <row r="506" spans="2:12"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</row>
    <row r="507" spans="2:12"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</row>
    <row r="508" spans="2:12"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</row>
    <row r="509" spans="2:12"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</row>
    <row r="510" spans="2:12"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</row>
    <row r="511" spans="2:12"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</row>
    <row r="512" spans="2:12"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</row>
    <row r="513" spans="2:12"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</row>
    <row r="514" spans="2:12"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</row>
    <row r="515" spans="2:12"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</row>
    <row r="516" spans="2:12"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</row>
    <row r="517" spans="2:12"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</row>
    <row r="518" spans="2:12"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</row>
    <row r="519" spans="2:12"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</row>
    <row r="520" spans="2:12"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</row>
    <row r="521" spans="2:12"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</row>
    <row r="522" spans="2:12"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</row>
    <row r="523" spans="2:12"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</row>
    <row r="524" spans="2:12"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</row>
    <row r="525" spans="2:12"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</row>
    <row r="526" spans="2:12"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</row>
    <row r="527" spans="2:12"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</row>
    <row r="528" spans="2:12"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</row>
    <row r="529" spans="2:12"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</row>
    <row r="530" spans="2:12"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</row>
    <row r="531" spans="2:12"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</row>
    <row r="532" spans="2:12"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</row>
    <row r="533" spans="2:12"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</row>
    <row r="534" spans="2:12"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</row>
    <row r="535" spans="2:12"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</row>
    <row r="536" spans="2:12"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</row>
    <row r="537" spans="2:12"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</row>
    <row r="538" spans="2:12"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</row>
    <row r="539" spans="2:12"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</row>
    <row r="540" spans="2:12"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</row>
    <row r="541" spans="2:12"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</row>
    <row r="542" spans="2:12"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</row>
    <row r="543" spans="2:12"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</row>
    <row r="544" spans="2:12"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</row>
    <row r="545" spans="2:12"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</row>
    <row r="546" spans="2:12"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</row>
    <row r="547" spans="2:12"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</row>
    <row r="548" spans="2:12"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</row>
    <row r="549" spans="2:12"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</row>
    <row r="550" spans="2:12"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</row>
    <row r="551" spans="2:12"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</row>
    <row r="552" spans="2:12"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</row>
    <row r="553" spans="2:12"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</row>
    <row r="554" spans="2:12"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</row>
    <row r="555" spans="2:12"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</row>
    <row r="556" spans="2:12"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</row>
    <row r="557" spans="2:12"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</row>
    <row r="558" spans="2:12"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</row>
    <row r="559" spans="2:12"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</row>
    <row r="560" spans="2:12"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</row>
    <row r="561" spans="2:12"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</row>
    <row r="562" spans="2:12"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</row>
    <row r="563" spans="2:12"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</row>
    <row r="564" spans="2:12"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</row>
    <row r="565" spans="2:12"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</row>
    <row r="566" spans="2:12"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</row>
    <row r="567" spans="2:12"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</row>
    <row r="568" spans="2:12"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</row>
    <row r="569" spans="2:12"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</row>
    <row r="570" spans="2:12"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</row>
    <row r="571" spans="2:12"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</row>
    <row r="572" spans="2:12"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</row>
    <row r="573" spans="2:12"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</row>
    <row r="574" spans="2:12"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</row>
    <row r="575" spans="2:12"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</row>
    <row r="576" spans="2:12"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</row>
    <row r="577" spans="2:12"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</row>
    <row r="578" spans="2:12"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</row>
    <row r="579" spans="2:12"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</row>
    <row r="580" spans="2:12"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</row>
    <row r="581" spans="2:12"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</row>
    <row r="582" spans="2:12"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</row>
    <row r="583" spans="2:12"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</row>
    <row r="584" spans="2:12"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</row>
    <row r="585" spans="2:12"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</row>
    <row r="586" spans="2:12"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</row>
    <row r="587" spans="2:12"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</row>
    <row r="588" spans="2:12"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</row>
    <row r="589" spans="2:12"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</row>
    <row r="590" spans="2:12"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</row>
    <row r="591" spans="2:12"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</row>
    <row r="592" spans="2:12"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</row>
    <row r="593" spans="2:12"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</row>
    <row r="594" spans="2:12"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</row>
    <row r="595" spans="2:12"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</row>
    <row r="596" spans="2:12"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</row>
    <row r="597" spans="2:12"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</row>
    <row r="598" spans="2:12"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</row>
    <row r="599" spans="2:12"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</row>
    <row r="600" spans="2:12"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</row>
    <row r="601" spans="2:12"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</row>
    <row r="602" spans="2:12"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</row>
    <row r="603" spans="2:12"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</row>
    <row r="604" spans="2:12"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</row>
    <row r="605" spans="2:12"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</row>
    <row r="606" spans="2:12"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</row>
    <row r="607" spans="2:12"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</row>
    <row r="608" spans="2:12"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</row>
    <row r="609" spans="2:12"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</row>
    <row r="610" spans="2:12"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</row>
    <row r="611" spans="2:12"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</row>
    <row r="612" spans="2:12"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</row>
    <row r="613" spans="2:12"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</row>
    <row r="614" spans="2:12"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</row>
    <row r="615" spans="2:12"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</row>
    <row r="616" spans="2:12"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</row>
    <row r="617" spans="2:12"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</row>
    <row r="618" spans="2:12"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</row>
    <row r="619" spans="2:12"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</row>
    <row r="620" spans="2:12"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</row>
    <row r="621" spans="2:12"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</row>
    <row r="622" spans="2:12"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</row>
    <row r="623" spans="2:12"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</row>
    <row r="624" spans="2:12"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</row>
    <row r="625" spans="2:12"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</row>
    <row r="626" spans="2:12"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</row>
    <row r="627" spans="2:12"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</row>
    <row r="628" spans="2:12"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</row>
    <row r="629" spans="2:12"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</row>
    <row r="630" spans="2:12"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</row>
    <row r="631" spans="2:12"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</row>
    <row r="632" spans="2:12"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</row>
    <row r="633" spans="2:12"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</row>
    <row r="634" spans="2:12"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</row>
    <row r="635" spans="2:12"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</row>
    <row r="636" spans="2:12"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</row>
    <row r="637" spans="2:12"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</row>
    <row r="638" spans="2:12"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</row>
    <row r="639" spans="2:12"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</row>
    <row r="640" spans="2:12"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</row>
    <row r="641" spans="2:12"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</row>
    <row r="642" spans="2:12"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</row>
    <row r="643" spans="2:12"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</row>
    <row r="644" spans="2:12"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</row>
    <row r="645" spans="2:12"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</row>
    <row r="646" spans="2:12"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</row>
    <row r="647" spans="2:12"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</row>
    <row r="648" spans="2:12"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</row>
    <row r="649" spans="2:12"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</row>
    <row r="650" spans="2:12"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</row>
    <row r="651" spans="2:12"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</row>
    <row r="652" spans="2:12"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</row>
    <row r="653" spans="2:12"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</row>
    <row r="654" spans="2:12"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</row>
    <row r="655" spans="2:12"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</row>
    <row r="656" spans="2:12"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</row>
    <row r="657" spans="2:12"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</row>
    <row r="658" spans="2:12"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</row>
    <row r="659" spans="2:12"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</row>
    <row r="660" spans="2:12"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</row>
    <row r="661" spans="2:12"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</row>
    <row r="662" spans="2:12"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</row>
    <row r="663" spans="2:12"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</row>
    <row r="664" spans="2:12"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</row>
    <row r="665" spans="2:12"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</row>
    <row r="666" spans="2:12"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</row>
    <row r="667" spans="2:12"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</row>
    <row r="668" spans="2:12"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</row>
    <row r="669" spans="2:12"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</row>
    <row r="670" spans="2:12"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</row>
    <row r="671" spans="2:12"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</row>
    <row r="672" spans="2:12"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</row>
    <row r="673" spans="2:12"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</row>
    <row r="674" spans="2:12"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</row>
    <row r="675" spans="2:12"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</row>
    <row r="676" spans="2:12"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</row>
    <row r="677" spans="2:12"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</row>
    <row r="678" spans="2:12"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</row>
    <row r="679" spans="2:12"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</row>
    <row r="680" spans="2:12"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</row>
    <row r="681" spans="2:12"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</row>
    <row r="682" spans="2:12"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</row>
    <row r="683" spans="2:12"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</row>
    <row r="684" spans="2:12"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</row>
    <row r="685" spans="2:12"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</row>
    <row r="686" spans="2:12"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</row>
    <row r="687" spans="2:12"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</row>
    <row r="688" spans="2:12"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</row>
    <row r="689" spans="2:12"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</row>
    <row r="690" spans="2:12"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</row>
    <row r="691" spans="2:12"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</row>
  </sheetData>
  <mergeCells count="11">
    <mergeCell ref="B1:G1"/>
    <mergeCell ref="B3:G3"/>
    <mergeCell ref="B40:G40"/>
    <mergeCell ref="B70:G70"/>
    <mergeCell ref="B71:F71"/>
    <mergeCell ref="B296:G296"/>
    <mergeCell ref="B316:G316"/>
    <mergeCell ref="B337:G337"/>
    <mergeCell ref="B422:G422"/>
    <mergeCell ref="I5:M5"/>
    <mergeCell ref="B226:G2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1"/>
  <sheetViews>
    <sheetView tabSelected="1" workbookViewId="0">
      <selection activeCell="M5" sqref="M5"/>
    </sheetView>
  </sheetViews>
  <sheetFormatPr defaultRowHeight="15"/>
  <cols>
    <col min="1" max="1" width="28.5703125" customWidth="1"/>
    <col min="9" max="9" width="20.28515625" customWidth="1"/>
    <col min="10" max="10" width="11" customWidth="1"/>
    <col min="11" max="11" width="10.5703125" customWidth="1"/>
    <col min="12" max="12" width="14.42578125" customWidth="1"/>
    <col min="13" max="13" width="24.42578125" customWidth="1"/>
    <col min="14" max="14" width="11.85546875" customWidth="1"/>
    <col min="15" max="15" width="31.28515625" customWidth="1"/>
    <col min="16" max="16" width="23.140625" customWidth="1"/>
  </cols>
  <sheetData>
    <row r="1" spans="1:20" ht="17.25" thickTop="1" thickBot="1">
      <c r="A1" s="239" t="s">
        <v>1466</v>
      </c>
    </row>
    <row r="2" spans="1:20" ht="15.75" thickTop="1">
      <c r="A2" s="213" t="s">
        <v>630</v>
      </c>
      <c r="B2" s="209" t="s">
        <v>631</v>
      </c>
      <c r="C2" s="209" t="s">
        <v>632</v>
      </c>
      <c r="D2" s="209" t="s">
        <v>633</v>
      </c>
      <c r="E2" s="209" t="s">
        <v>634</v>
      </c>
      <c r="F2" s="209" t="s">
        <v>635</v>
      </c>
      <c r="G2" s="209" t="s">
        <v>636</v>
      </c>
      <c r="H2" s="209" t="s">
        <v>637</v>
      </c>
      <c r="I2" s="210" t="s">
        <v>638</v>
      </c>
      <c r="J2" s="209" t="s">
        <v>639</v>
      </c>
      <c r="K2" s="209" t="s">
        <v>640</v>
      </c>
      <c r="L2" s="231" t="s">
        <v>1464</v>
      </c>
      <c r="M2" s="211" t="s">
        <v>641</v>
      </c>
      <c r="N2" s="6"/>
      <c r="O2" s="211" t="s">
        <v>642</v>
      </c>
      <c r="P2" s="212" t="s">
        <v>630</v>
      </c>
      <c r="Q2" s="96"/>
      <c r="R2" s="96"/>
      <c r="S2" s="96"/>
      <c r="T2" s="96"/>
    </row>
    <row r="3" spans="1:20">
      <c r="A3" s="214" t="s">
        <v>643</v>
      </c>
      <c r="B3" s="98"/>
      <c r="C3" s="98"/>
      <c r="D3" s="98"/>
      <c r="E3" s="98"/>
      <c r="F3" s="98"/>
      <c r="G3" s="98" t="s">
        <v>517</v>
      </c>
      <c r="H3" s="98" t="s">
        <v>207</v>
      </c>
      <c r="I3" s="115">
        <f>SUM(B3+C3+D3+E3+F3+G3+H3)</f>
        <v>-30</v>
      </c>
      <c r="J3" s="100" t="s">
        <v>570</v>
      </c>
      <c r="K3" s="100" t="s">
        <v>644</v>
      </c>
      <c r="L3" s="101" t="str">
        <f>IF(K3+J3=I3,"TRUE", "FALSE")</f>
        <v>TRUE</v>
      </c>
      <c r="M3" s="117">
        <f>B3+C3+D3+E3+F3+G3</f>
        <v>-20</v>
      </c>
      <c r="N3" s="50" t="s">
        <v>645</v>
      </c>
      <c r="O3" s="117">
        <f>B3+C3+D3+E3+F3</f>
        <v>0</v>
      </c>
      <c r="P3" s="205" t="s">
        <v>643</v>
      </c>
    </row>
    <row r="4" spans="1:20">
      <c r="A4" s="215" t="s">
        <v>646</v>
      </c>
      <c r="B4" s="103" t="s">
        <v>205</v>
      </c>
      <c r="C4" s="103"/>
      <c r="D4" s="103" t="s">
        <v>206</v>
      </c>
      <c r="E4" s="103"/>
      <c r="F4" s="103"/>
      <c r="G4" s="103" t="s">
        <v>517</v>
      </c>
      <c r="H4" s="103" t="s">
        <v>517</v>
      </c>
      <c r="I4" s="115">
        <f>SUM(B4+C4+D4+E4+F4+G4+H4)</f>
        <v>-25</v>
      </c>
      <c r="J4" s="104" t="s">
        <v>302</v>
      </c>
      <c r="K4" s="104" t="s">
        <v>647</v>
      </c>
      <c r="L4" s="105" t="str">
        <f t="shared" ref="L4:L21" si="0">IF(K4+J4=I4,"TRUE", "FALSE")</f>
        <v>TRUE</v>
      </c>
      <c r="M4" s="117">
        <f t="shared" ref="M4:M21" si="1">B4+C4+D4+E4+F4+G4</f>
        <v>-5</v>
      </c>
      <c r="N4" s="50" t="s">
        <v>645</v>
      </c>
      <c r="O4" s="117">
        <f t="shared" ref="O4:O21" si="2">B4+C4+D4+E4+F4</f>
        <v>15</v>
      </c>
      <c r="P4" s="206" t="s">
        <v>646</v>
      </c>
    </row>
    <row r="5" spans="1:20">
      <c r="A5" s="214" t="s">
        <v>648</v>
      </c>
      <c r="B5" s="98">
        <v>-15</v>
      </c>
      <c r="C5" s="98">
        <v>-10</v>
      </c>
      <c r="D5" s="98" t="s">
        <v>516</v>
      </c>
      <c r="E5" s="98" t="s">
        <v>205</v>
      </c>
      <c r="F5" s="98"/>
      <c r="G5" s="98" t="s">
        <v>207</v>
      </c>
      <c r="H5" s="98" t="s">
        <v>644</v>
      </c>
      <c r="I5" s="115">
        <f>H5+G5+F5+E5+D5+B5+C5</f>
        <v>-60</v>
      </c>
      <c r="J5" s="100" t="s">
        <v>205</v>
      </c>
      <c r="K5" s="100" t="s">
        <v>649</v>
      </c>
      <c r="L5" s="101" t="str">
        <f>IF(K5+J5=I5,"TRUE", "FALSE")</f>
        <v>TRUE</v>
      </c>
      <c r="M5" s="117">
        <f t="shared" si="1"/>
        <v>-30</v>
      </c>
      <c r="N5" s="50" t="s">
        <v>645</v>
      </c>
      <c r="O5" s="117">
        <f t="shared" si="2"/>
        <v>-20</v>
      </c>
      <c r="P5" s="205" t="s">
        <v>648</v>
      </c>
    </row>
    <row r="6" spans="1:20">
      <c r="A6" s="214" t="s">
        <v>650</v>
      </c>
      <c r="B6" s="98" t="s">
        <v>205</v>
      </c>
      <c r="C6" s="98" t="s">
        <v>517</v>
      </c>
      <c r="D6" s="98" t="s">
        <v>205</v>
      </c>
      <c r="E6" s="98"/>
      <c r="F6" s="98" t="s">
        <v>207</v>
      </c>
      <c r="G6" s="98"/>
      <c r="H6" s="98" t="s">
        <v>651</v>
      </c>
      <c r="I6" s="115">
        <f t="shared" ref="I6:I21" si="3">SUM(B6+C6+D6+E6+F6+G6+H6)</f>
        <v>-100</v>
      </c>
      <c r="J6" s="100" t="s">
        <v>204</v>
      </c>
      <c r="K6" s="100" t="s">
        <v>652</v>
      </c>
      <c r="L6" s="101" t="str">
        <f t="shared" si="0"/>
        <v>TRUE</v>
      </c>
      <c r="M6" s="117">
        <f t="shared" si="1"/>
        <v>-10</v>
      </c>
      <c r="N6" s="50" t="s">
        <v>645</v>
      </c>
      <c r="O6" s="117">
        <f t="shared" si="2"/>
        <v>-10</v>
      </c>
      <c r="P6" s="205" t="s">
        <v>650</v>
      </c>
    </row>
    <row r="7" spans="1:20">
      <c r="A7" s="214" t="s">
        <v>653</v>
      </c>
      <c r="B7" s="98">
        <v>-10</v>
      </c>
      <c r="C7" s="98">
        <v>0</v>
      </c>
      <c r="D7" s="98">
        <v>-10</v>
      </c>
      <c r="E7" s="98">
        <v>10</v>
      </c>
      <c r="F7" s="98">
        <v>-20</v>
      </c>
      <c r="G7" s="98"/>
      <c r="H7" s="98">
        <v>-40</v>
      </c>
      <c r="I7" s="115">
        <f t="shared" si="3"/>
        <v>-70</v>
      </c>
      <c r="J7" s="100" t="s">
        <v>240</v>
      </c>
      <c r="K7" s="100" t="s">
        <v>654</v>
      </c>
      <c r="L7" s="101" t="str">
        <f t="shared" si="0"/>
        <v>TRUE</v>
      </c>
      <c r="M7" s="117">
        <f t="shared" si="1"/>
        <v>-30</v>
      </c>
      <c r="N7" s="50" t="s">
        <v>645</v>
      </c>
      <c r="O7" s="117">
        <f t="shared" si="2"/>
        <v>-30</v>
      </c>
      <c r="P7" s="205" t="s">
        <v>653</v>
      </c>
      <c r="Q7" s="106"/>
      <c r="R7" s="106"/>
      <c r="S7" s="106"/>
      <c r="T7" s="106"/>
    </row>
    <row r="8" spans="1:20">
      <c r="A8" s="214" t="s">
        <v>655</v>
      </c>
      <c r="B8" s="98" t="s">
        <v>205</v>
      </c>
      <c r="C8" s="98" t="s">
        <v>207</v>
      </c>
      <c r="D8" s="98" t="s">
        <v>205</v>
      </c>
      <c r="E8" s="98"/>
      <c r="F8" s="98" t="s">
        <v>656</v>
      </c>
      <c r="G8" s="98" t="s">
        <v>644</v>
      </c>
      <c r="H8" s="98" t="s">
        <v>647</v>
      </c>
      <c r="I8" s="115">
        <f t="shared" si="3"/>
        <v>-75</v>
      </c>
      <c r="J8" s="100" t="s">
        <v>204</v>
      </c>
      <c r="K8" s="100" t="s">
        <v>657</v>
      </c>
      <c r="L8" s="101" t="str">
        <f t="shared" si="0"/>
        <v>TRUE</v>
      </c>
      <c r="M8" s="117">
        <f t="shared" si="1"/>
        <v>-35</v>
      </c>
      <c r="N8" s="50" t="s">
        <v>645</v>
      </c>
      <c r="O8" s="117">
        <f t="shared" si="2"/>
        <v>-5</v>
      </c>
      <c r="P8" s="205" t="s">
        <v>655</v>
      </c>
    </row>
    <row r="9" spans="1:20">
      <c r="A9" s="215" t="s">
        <v>658</v>
      </c>
      <c r="B9" s="103"/>
      <c r="C9" s="103" t="s">
        <v>204</v>
      </c>
      <c r="D9" s="103" t="s">
        <v>516</v>
      </c>
      <c r="E9" s="103"/>
      <c r="F9" s="103" t="s">
        <v>206</v>
      </c>
      <c r="G9" s="103" t="s">
        <v>207</v>
      </c>
      <c r="H9" s="103" t="s">
        <v>644</v>
      </c>
      <c r="I9" s="115">
        <f>SUM(B9+C9+D9+E9+F9+G9+H9)</f>
        <v>-20</v>
      </c>
      <c r="J9" s="104" t="s">
        <v>551</v>
      </c>
      <c r="K9" s="104" t="s">
        <v>659</v>
      </c>
      <c r="L9" s="105" t="str">
        <f>IF(K9+J9=I9,"TRUE", "FALSE")</f>
        <v>TRUE</v>
      </c>
      <c r="M9" s="117">
        <f t="shared" si="1"/>
        <v>10</v>
      </c>
      <c r="N9" s="50" t="s">
        <v>645</v>
      </c>
      <c r="O9" s="117">
        <f t="shared" si="2"/>
        <v>20</v>
      </c>
      <c r="P9" s="206" t="s">
        <v>658</v>
      </c>
    </row>
    <row r="10" spans="1:20">
      <c r="A10" s="216" t="s">
        <v>660</v>
      </c>
      <c r="B10" s="102"/>
      <c r="C10" s="102"/>
      <c r="D10" s="102"/>
      <c r="E10" s="102">
        <v>10</v>
      </c>
      <c r="F10" s="102">
        <v>20</v>
      </c>
      <c r="G10" s="102"/>
      <c r="H10" s="102">
        <v>-20</v>
      </c>
      <c r="I10" s="115">
        <f>SUM(B10+C10+D10+E10+F10+G10+H10)</f>
        <v>10</v>
      </c>
      <c r="J10" s="95" t="s">
        <v>703</v>
      </c>
      <c r="K10" s="95" t="s">
        <v>517</v>
      </c>
      <c r="L10" s="107" t="str">
        <f>IF(K10+J10=I10,"TRUE", "FALSE")</f>
        <v>TRUE</v>
      </c>
      <c r="M10" s="117">
        <f t="shared" si="1"/>
        <v>30</v>
      </c>
      <c r="N10" s="50"/>
      <c r="O10" s="117">
        <f t="shared" si="2"/>
        <v>30</v>
      </c>
      <c r="P10" s="57" t="s">
        <v>660</v>
      </c>
    </row>
    <row r="11" spans="1:20">
      <c r="A11" s="217" t="s">
        <v>661</v>
      </c>
      <c r="B11" s="98"/>
      <c r="C11" s="98"/>
      <c r="D11" s="98"/>
      <c r="E11" s="108">
        <v>20</v>
      </c>
      <c r="F11" s="98">
        <v>30</v>
      </c>
      <c r="G11" s="98" t="s">
        <v>517</v>
      </c>
      <c r="H11" s="98">
        <v>-10</v>
      </c>
      <c r="I11" s="115">
        <f t="shared" si="3"/>
        <v>20</v>
      </c>
      <c r="J11" s="100" t="s">
        <v>662</v>
      </c>
      <c r="K11" s="100" t="s">
        <v>644</v>
      </c>
      <c r="L11" s="101" t="str">
        <f>IF(K11+J11=I11,"TRUE", "FALSE")</f>
        <v>TRUE</v>
      </c>
      <c r="M11" s="117">
        <f t="shared" si="1"/>
        <v>30</v>
      </c>
      <c r="N11" s="50" t="s">
        <v>645</v>
      </c>
      <c r="O11" s="117">
        <f t="shared" si="2"/>
        <v>50</v>
      </c>
      <c r="P11" s="207" t="s">
        <v>661</v>
      </c>
    </row>
    <row r="12" spans="1:20">
      <c r="A12" s="218" t="s">
        <v>663</v>
      </c>
      <c r="B12" s="103" t="s">
        <v>516</v>
      </c>
      <c r="C12" s="103" t="s">
        <v>302</v>
      </c>
      <c r="D12" s="103"/>
      <c r="E12" s="103"/>
      <c r="F12" s="103"/>
      <c r="G12" s="103" t="s">
        <v>656</v>
      </c>
      <c r="H12" s="103" t="s">
        <v>664</v>
      </c>
      <c r="I12" s="115">
        <f t="shared" si="3"/>
        <v>-40</v>
      </c>
      <c r="J12" s="104" t="s">
        <v>302</v>
      </c>
      <c r="K12" s="104" t="s">
        <v>665</v>
      </c>
      <c r="L12" s="105" t="str">
        <f t="shared" si="0"/>
        <v>TRUE</v>
      </c>
      <c r="M12" s="117">
        <f t="shared" si="1"/>
        <v>-5</v>
      </c>
      <c r="N12" s="50" t="s">
        <v>645</v>
      </c>
      <c r="O12" s="117">
        <f t="shared" si="2"/>
        <v>10</v>
      </c>
      <c r="P12" s="208" t="s">
        <v>663</v>
      </c>
    </row>
    <row r="13" spans="1:20">
      <c r="A13" s="217" t="s">
        <v>666</v>
      </c>
      <c r="B13" s="98" t="s">
        <v>205</v>
      </c>
      <c r="C13" s="98"/>
      <c r="D13" s="98" t="s">
        <v>206</v>
      </c>
      <c r="E13" s="98" t="s">
        <v>206</v>
      </c>
      <c r="F13" s="98" t="s">
        <v>206</v>
      </c>
      <c r="G13" s="98"/>
      <c r="H13" s="98" t="s">
        <v>516</v>
      </c>
      <c r="I13" s="115">
        <f t="shared" si="3"/>
        <v>20</v>
      </c>
      <c r="J13" s="100" t="s">
        <v>551</v>
      </c>
      <c r="K13" s="100" t="s">
        <v>516</v>
      </c>
      <c r="L13" s="101" t="str">
        <f t="shared" si="0"/>
        <v>TRUE</v>
      </c>
      <c r="M13" s="117">
        <f t="shared" si="1"/>
        <v>25</v>
      </c>
      <c r="N13" s="50" t="s">
        <v>645</v>
      </c>
      <c r="O13" s="117">
        <f t="shared" si="2"/>
        <v>25</v>
      </c>
      <c r="P13" s="207" t="s">
        <v>666</v>
      </c>
    </row>
    <row r="14" spans="1:20">
      <c r="A14" s="218" t="s">
        <v>667</v>
      </c>
      <c r="B14" s="103"/>
      <c r="C14" s="103"/>
      <c r="D14" s="103"/>
      <c r="E14" s="103"/>
      <c r="F14" s="103"/>
      <c r="G14" s="103"/>
      <c r="H14" s="103" t="s">
        <v>644</v>
      </c>
      <c r="I14" s="115">
        <f t="shared" si="3"/>
        <v>-30</v>
      </c>
      <c r="J14" s="104" t="s">
        <v>570</v>
      </c>
      <c r="K14" s="104" t="s">
        <v>644</v>
      </c>
      <c r="L14" s="105" t="str">
        <f t="shared" si="0"/>
        <v>TRUE</v>
      </c>
      <c r="M14" s="117">
        <f t="shared" si="1"/>
        <v>0</v>
      </c>
      <c r="N14" s="50" t="s">
        <v>645</v>
      </c>
      <c r="O14" s="117">
        <f t="shared" si="2"/>
        <v>0</v>
      </c>
      <c r="P14" s="208" t="s">
        <v>667</v>
      </c>
    </row>
    <row r="15" spans="1:20">
      <c r="A15" s="216" t="s">
        <v>668</v>
      </c>
      <c r="B15" s="102"/>
      <c r="C15" s="102"/>
      <c r="D15" s="102"/>
      <c r="E15" s="102"/>
      <c r="F15" s="102">
        <v>-10</v>
      </c>
      <c r="G15" s="102">
        <v>-20</v>
      </c>
      <c r="H15" s="102"/>
      <c r="I15" s="115">
        <f t="shared" si="3"/>
        <v>-30</v>
      </c>
      <c r="J15" s="109" t="s">
        <v>570</v>
      </c>
      <c r="K15" s="109" t="s">
        <v>644</v>
      </c>
      <c r="L15" s="110" t="str">
        <f t="shared" si="0"/>
        <v>TRUE</v>
      </c>
      <c r="M15" s="117">
        <f t="shared" si="1"/>
        <v>-30</v>
      </c>
      <c r="N15" s="50"/>
      <c r="O15" s="117">
        <f t="shared" si="2"/>
        <v>-10</v>
      </c>
      <c r="P15" s="57" t="s">
        <v>668</v>
      </c>
    </row>
    <row r="16" spans="1:20">
      <c r="A16" s="216" t="s">
        <v>669</v>
      </c>
      <c r="B16" s="102" t="s">
        <v>205</v>
      </c>
      <c r="C16" s="102" t="s">
        <v>206</v>
      </c>
      <c r="D16" s="102"/>
      <c r="E16" s="102"/>
      <c r="F16" s="102"/>
      <c r="G16" s="102" t="s">
        <v>517</v>
      </c>
      <c r="H16" s="102">
        <v>-40</v>
      </c>
      <c r="I16" s="115">
        <f>SUM(B16+C16+D16+E16+F16+G16+H16)</f>
        <v>-45</v>
      </c>
      <c r="J16" s="95" t="s">
        <v>302</v>
      </c>
      <c r="K16" s="95" t="s">
        <v>680</v>
      </c>
      <c r="L16" s="107" t="str">
        <f>IF(K16+J16=I16,"TRUE", "FALSE")</f>
        <v>TRUE</v>
      </c>
      <c r="M16" s="117">
        <f t="shared" si="1"/>
        <v>-5</v>
      </c>
      <c r="N16" s="50"/>
      <c r="O16" s="117">
        <f t="shared" si="2"/>
        <v>15</v>
      </c>
      <c r="P16" s="57" t="s">
        <v>669</v>
      </c>
    </row>
    <row r="17" spans="1:16">
      <c r="A17" s="217" t="s">
        <v>670</v>
      </c>
      <c r="B17" s="98" t="s">
        <v>205</v>
      </c>
      <c r="C17" s="98" t="s">
        <v>517</v>
      </c>
      <c r="D17" s="98"/>
      <c r="E17" s="98"/>
      <c r="F17" s="98" t="s">
        <v>205</v>
      </c>
      <c r="G17" s="98" t="s">
        <v>207</v>
      </c>
      <c r="H17" s="98" t="s">
        <v>647</v>
      </c>
      <c r="I17" s="115">
        <f t="shared" si="3"/>
        <v>-50</v>
      </c>
      <c r="J17" s="100" t="s">
        <v>204</v>
      </c>
      <c r="K17" s="100" t="s">
        <v>649</v>
      </c>
      <c r="L17" s="101" t="str">
        <f t="shared" si="0"/>
        <v>TRUE</v>
      </c>
      <c r="M17" s="117">
        <f t="shared" si="1"/>
        <v>-10</v>
      </c>
      <c r="N17" s="50" t="s">
        <v>645</v>
      </c>
      <c r="O17" s="117">
        <f t="shared" si="2"/>
        <v>0</v>
      </c>
      <c r="P17" s="207" t="s">
        <v>670</v>
      </c>
    </row>
    <row r="18" spans="1:16">
      <c r="A18" s="218" t="s">
        <v>671</v>
      </c>
      <c r="B18" s="103" t="s">
        <v>206</v>
      </c>
      <c r="C18" s="103"/>
      <c r="D18" s="103" t="s">
        <v>206</v>
      </c>
      <c r="E18" s="103"/>
      <c r="F18" s="103" t="s">
        <v>207</v>
      </c>
      <c r="G18" s="103" t="s">
        <v>517</v>
      </c>
      <c r="H18" s="103" t="s">
        <v>647</v>
      </c>
      <c r="I18" s="115">
        <f t="shared" si="3"/>
        <v>-60</v>
      </c>
      <c r="J18" s="104" t="s">
        <v>205</v>
      </c>
      <c r="K18" s="104" t="s">
        <v>649</v>
      </c>
      <c r="L18" s="105" t="str">
        <f t="shared" si="0"/>
        <v>TRUE</v>
      </c>
      <c r="M18" s="117">
        <f t="shared" si="1"/>
        <v>-20</v>
      </c>
      <c r="N18" s="50" t="s">
        <v>645</v>
      </c>
      <c r="O18" s="117">
        <f t="shared" si="2"/>
        <v>0</v>
      </c>
      <c r="P18" s="208" t="s">
        <v>671</v>
      </c>
    </row>
    <row r="19" spans="1:16">
      <c r="A19" s="218" t="s">
        <v>672</v>
      </c>
      <c r="B19" s="103" t="s">
        <v>204</v>
      </c>
      <c r="C19" s="103"/>
      <c r="D19" s="103" t="s">
        <v>205</v>
      </c>
      <c r="E19" s="103" t="s">
        <v>205</v>
      </c>
      <c r="F19" s="103"/>
      <c r="G19" s="103" t="s">
        <v>647</v>
      </c>
      <c r="H19" s="103"/>
      <c r="I19" s="115">
        <f t="shared" si="3"/>
        <v>0</v>
      </c>
      <c r="J19" s="104" t="s">
        <v>673</v>
      </c>
      <c r="K19" s="104" t="s">
        <v>647</v>
      </c>
      <c r="L19" s="105" t="str">
        <f t="shared" si="0"/>
        <v>TRUE</v>
      </c>
      <c r="M19" s="117">
        <f t="shared" si="1"/>
        <v>0</v>
      </c>
      <c r="N19" s="50" t="s">
        <v>645</v>
      </c>
      <c r="O19" s="117">
        <f t="shared" si="2"/>
        <v>40</v>
      </c>
      <c r="P19" s="208" t="s">
        <v>672</v>
      </c>
    </row>
    <row r="20" spans="1:16">
      <c r="A20" s="217" t="s">
        <v>674</v>
      </c>
      <c r="B20" s="98" t="s">
        <v>207</v>
      </c>
      <c r="C20" s="98" t="s">
        <v>302</v>
      </c>
      <c r="D20" s="98" t="s">
        <v>656</v>
      </c>
      <c r="E20" s="98"/>
      <c r="F20" s="98" t="s">
        <v>206</v>
      </c>
      <c r="G20" s="98">
        <v>-50</v>
      </c>
      <c r="H20" s="98" t="s">
        <v>207</v>
      </c>
      <c r="I20" s="115">
        <f t="shared" si="3"/>
        <v>-65</v>
      </c>
      <c r="J20" s="100" t="s">
        <v>204</v>
      </c>
      <c r="K20" s="100" t="s">
        <v>675</v>
      </c>
      <c r="L20" s="101" t="str">
        <f t="shared" si="0"/>
        <v>TRUE</v>
      </c>
      <c r="M20" s="117">
        <f t="shared" si="1"/>
        <v>-55</v>
      </c>
      <c r="N20" s="50" t="s">
        <v>645</v>
      </c>
      <c r="O20" s="117">
        <f t="shared" si="2"/>
        <v>-5</v>
      </c>
      <c r="P20" s="207" t="s">
        <v>674</v>
      </c>
    </row>
    <row r="21" spans="1:16">
      <c r="A21" s="217" t="s">
        <v>676</v>
      </c>
      <c r="B21" s="98" t="s">
        <v>206</v>
      </c>
      <c r="C21" s="98" t="s">
        <v>516</v>
      </c>
      <c r="D21" s="98"/>
      <c r="E21" s="98"/>
      <c r="F21" s="98" t="s">
        <v>207</v>
      </c>
      <c r="G21" s="98" t="s">
        <v>677</v>
      </c>
      <c r="H21" s="98" t="s">
        <v>644</v>
      </c>
      <c r="I21" s="115">
        <f t="shared" si="3"/>
        <v>-65</v>
      </c>
      <c r="J21" s="100" t="s">
        <v>206</v>
      </c>
      <c r="K21" s="100" t="s">
        <v>649</v>
      </c>
      <c r="L21" s="101" t="str">
        <f t="shared" si="0"/>
        <v>TRUE</v>
      </c>
      <c r="M21" s="117">
        <f t="shared" si="1"/>
        <v>-35</v>
      </c>
      <c r="N21" s="50" t="s">
        <v>645</v>
      </c>
      <c r="O21" s="117">
        <f t="shared" si="2"/>
        <v>-10</v>
      </c>
      <c r="P21" s="207" t="s">
        <v>676</v>
      </c>
    </row>
    <row r="22" spans="1:16">
      <c r="A22" s="165"/>
      <c r="B22" s="50"/>
      <c r="C22" s="50"/>
      <c r="D22" s="50"/>
      <c r="E22" s="50"/>
      <c r="F22" s="50"/>
      <c r="G22" s="50"/>
      <c r="H22" s="50"/>
      <c r="I22" s="116"/>
      <c r="J22" s="50"/>
      <c r="K22" s="50"/>
      <c r="L22" s="50"/>
      <c r="M22" s="117"/>
      <c r="N22" s="50"/>
      <c r="O22" s="118"/>
      <c r="P22" s="57"/>
    </row>
    <row r="23" spans="1:16">
      <c r="A23" s="165" t="s">
        <v>678</v>
      </c>
      <c r="B23" s="50"/>
      <c r="C23" s="50"/>
      <c r="D23" s="50"/>
      <c r="E23" s="50"/>
      <c r="F23" s="50"/>
      <c r="G23" s="50"/>
      <c r="H23" s="50"/>
      <c r="I23" s="116"/>
      <c r="J23" s="50"/>
      <c r="K23" s="50"/>
      <c r="L23" s="50"/>
      <c r="M23" s="117"/>
      <c r="N23" s="50"/>
      <c r="O23" s="118"/>
      <c r="P23" s="57" t="s">
        <v>678</v>
      </c>
    </row>
    <row r="24" spans="1:16">
      <c r="A24" s="165"/>
      <c r="B24" s="50"/>
      <c r="C24" s="50"/>
      <c r="D24" s="50"/>
      <c r="E24" s="50"/>
      <c r="F24" s="50"/>
      <c r="G24" s="50"/>
      <c r="H24" s="50"/>
      <c r="I24" s="116"/>
      <c r="J24" s="50"/>
      <c r="K24" s="50"/>
      <c r="L24" s="50"/>
      <c r="M24" s="117"/>
      <c r="N24" s="50"/>
      <c r="O24" s="118"/>
      <c r="P24" s="57"/>
    </row>
    <row r="25" spans="1:16">
      <c r="A25" s="165" t="s">
        <v>679</v>
      </c>
      <c r="B25" s="95" t="s">
        <v>205</v>
      </c>
      <c r="C25" s="95" t="s">
        <v>206</v>
      </c>
      <c r="D25" s="95"/>
      <c r="E25" s="95"/>
      <c r="F25" s="95" t="s">
        <v>644</v>
      </c>
      <c r="G25" s="95" t="s">
        <v>647</v>
      </c>
      <c r="H25" s="95" t="s">
        <v>680</v>
      </c>
      <c r="I25" s="115">
        <f t="shared" ref="I25:I27" si="4">SUM(B25+C25+D25+E25+F25+G25+H25)</f>
        <v>-115</v>
      </c>
      <c r="J25" s="95" t="s">
        <v>302</v>
      </c>
      <c r="K25" s="95" t="s">
        <v>681</v>
      </c>
      <c r="L25" s="107" t="str">
        <f t="shared" ref="L25" si="5">IF(K25+J25=I25,"TRUE", "FALSE")</f>
        <v>TRUE</v>
      </c>
      <c r="M25" s="117">
        <f t="shared" ref="M25:M33" si="6">B25+C25+D25+E25+F25+G25</f>
        <v>-55</v>
      </c>
      <c r="N25" s="50"/>
      <c r="O25" s="117">
        <f t="shared" ref="O25:O27" si="7">B25+C25+D25+E25+F25</f>
        <v>-15</v>
      </c>
      <c r="P25" s="57" t="s">
        <v>679</v>
      </c>
    </row>
    <row r="26" spans="1:16">
      <c r="A26" s="165" t="s">
        <v>682</v>
      </c>
      <c r="B26" s="95" t="s">
        <v>205</v>
      </c>
      <c r="C26" s="95"/>
      <c r="D26" s="95" t="s">
        <v>206</v>
      </c>
      <c r="E26" s="95"/>
      <c r="F26" s="95" t="s">
        <v>517</v>
      </c>
      <c r="G26" s="95" t="s">
        <v>647</v>
      </c>
      <c r="H26" s="95" t="s">
        <v>683</v>
      </c>
      <c r="I26" s="115">
        <f>SUM(B26+C26+D26+E26+F26+G26+H26)</f>
        <v>-95</v>
      </c>
      <c r="J26" s="95" t="s">
        <v>302</v>
      </c>
      <c r="K26" s="95" t="s">
        <v>684</v>
      </c>
      <c r="L26" s="107" t="str">
        <f>IF(K26+J26=I26,"TRUE", "FALSE")</f>
        <v>TRUE</v>
      </c>
      <c r="M26" s="117">
        <f t="shared" si="6"/>
        <v>-45</v>
      </c>
      <c r="N26" s="50"/>
      <c r="O26" s="117">
        <f t="shared" si="7"/>
        <v>-5</v>
      </c>
      <c r="P26" s="57" t="s">
        <v>682</v>
      </c>
    </row>
    <row r="27" spans="1:16">
      <c r="A27" s="165" t="s">
        <v>685</v>
      </c>
      <c r="B27" s="95" t="s">
        <v>205</v>
      </c>
      <c r="C27" s="95"/>
      <c r="D27" s="95" t="s">
        <v>205</v>
      </c>
      <c r="E27" s="95"/>
      <c r="F27" s="95" t="s">
        <v>207</v>
      </c>
      <c r="G27" s="95" t="s">
        <v>647</v>
      </c>
      <c r="H27" s="95" t="s">
        <v>647</v>
      </c>
      <c r="I27" s="115">
        <f t="shared" si="4"/>
        <v>-70</v>
      </c>
      <c r="J27" s="95" t="s">
        <v>204</v>
      </c>
      <c r="K27" s="95" t="s">
        <v>651</v>
      </c>
      <c r="L27" s="107" t="str">
        <f>IF(K27+J27=I27,"TRUE", "FALSE")</f>
        <v>TRUE</v>
      </c>
      <c r="M27" s="117">
        <f t="shared" si="6"/>
        <v>-30</v>
      </c>
      <c r="N27" s="50"/>
      <c r="O27" s="117">
        <f t="shared" si="7"/>
        <v>10</v>
      </c>
      <c r="P27" s="57" t="s">
        <v>685</v>
      </c>
    </row>
    <row r="28" spans="1:16">
      <c r="A28" s="165"/>
      <c r="B28" s="95"/>
      <c r="C28" s="95"/>
      <c r="D28" s="95"/>
      <c r="E28" s="95"/>
      <c r="F28" s="95"/>
      <c r="G28" s="95"/>
      <c r="H28" s="95"/>
      <c r="I28" s="115"/>
      <c r="J28" s="95"/>
      <c r="K28" s="95"/>
      <c r="L28" s="95"/>
      <c r="M28" s="117"/>
      <c r="N28" s="50"/>
      <c r="O28" s="118"/>
      <c r="P28" s="57"/>
    </row>
    <row r="29" spans="1:16">
      <c r="A29" s="165" t="s">
        <v>686</v>
      </c>
      <c r="B29" s="95" t="s">
        <v>302</v>
      </c>
      <c r="C29" s="95" t="s">
        <v>205</v>
      </c>
      <c r="D29" s="95"/>
      <c r="E29" s="95" t="s">
        <v>207</v>
      </c>
      <c r="F29" s="95" t="s">
        <v>204</v>
      </c>
      <c r="G29" s="95" t="s">
        <v>677</v>
      </c>
      <c r="H29" s="95" t="s">
        <v>647</v>
      </c>
      <c r="I29" s="115">
        <f>SUM(B29+C29+D29+E29+F29+G29+H29)</f>
        <v>-30</v>
      </c>
      <c r="J29" s="95" t="s">
        <v>687</v>
      </c>
      <c r="K29" s="95" t="s">
        <v>688</v>
      </c>
      <c r="L29" s="107" t="str">
        <f>IF(K29+J29=I29,"TRUE", "FALSE")</f>
        <v>TRUE</v>
      </c>
      <c r="M29" s="117">
        <f t="shared" si="6"/>
        <v>10</v>
      </c>
      <c r="N29" s="50"/>
      <c r="O29" s="117">
        <f t="shared" ref="O29:O31" si="8">B29+C29+D29+E29+F29</f>
        <v>35</v>
      </c>
      <c r="P29" s="57" t="s">
        <v>686</v>
      </c>
    </row>
    <row r="30" spans="1:16">
      <c r="A30" s="165" t="s">
        <v>689</v>
      </c>
      <c r="B30" s="95" t="s">
        <v>517</v>
      </c>
      <c r="C30" s="95" t="s">
        <v>205</v>
      </c>
      <c r="D30" s="95" t="s">
        <v>517</v>
      </c>
      <c r="E30" s="95" t="s">
        <v>204</v>
      </c>
      <c r="F30" s="95" t="s">
        <v>517</v>
      </c>
      <c r="G30" s="95" t="s">
        <v>677</v>
      </c>
      <c r="H30" s="95" t="s">
        <v>677</v>
      </c>
      <c r="I30" s="115">
        <f t="shared" ref="I30:I31" si="9">SUM(B30+C30+D30+E30+F30+G30+H30)</f>
        <v>-80</v>
      </c>
      <c r="J30" s="95" t="s">
        <v>644</v>
      </c>
      <c r="K30" s="95" t="s">
        <v>683</v>
      </c>
      <c r="L30" s="107" t="str">
        <f t="shared" ref="L30:L31" si="10">IF(K30+J30=I30,"TRUE", "FALSE")</f>
        <v>TRUE</v>
      </c>
      <c r="M30" s="117">
        <f t="shared" si="6"/>
        <v>-55</v>
      </c>
      <c r="N30" s="50"/>
      <c r="O30" s="117">
        <f t="shared" si="8"/>
        <v>-30</v>
      </c>
      <c r="P30" s="57" t="s">
        <v>689</v>
      </c>
    </row>
    <row r="31" spans="1:16">
      <c r="A31" s="165" t="s">
        <v>690</v>
      </c>
      <c r="B31" s="95" t="s">
        <v>205</v>
      </c>
      <c r="C31" s="95"/>
      <c r="D31" s="95" t="s">
        <v>205</v>
      </c>
      <c r="E31" s="95"/>
      <c r="F31" s="95" t="s">
        <v>207</v>
      </c>
      <c r="G31" s="95" t="s">
        <v>677</v>
      </c>
      <c r="H31" s="95" t="s">
        <v>644</v>
      </c>
      <c r="I31" s="115">
        <f t="shared" si="9"/>
        <v>-45</v>
      </c>
      <c r="J31" s="95" t="s">
        <v>240</v>
      </c>
      <c r="K31" s="95" t="s">
        <v>665</v>
      </c>
      <c r="L31" s="107" t="str">
        <f t="shared" si="10"/>
        <v>TRUE</v>
      </c>
      <c r="M31" s="117">
        <f t="shared" si="6"/>
        <v>-15</v>
      </c>
      <c r="N31" s="50"/>
      <c r="O31" s="117">
        <f t="shared" si="8"/>
        <v>10</v>
      </c>
      <c r="P31" s="57" t="s">
        <v>690</v>
      </c>
    </row>
    <row r="32" spans="1:16">
      <c r="A32" s="165"/>
      <c r="B32" s="95"/>
      <c r="C32" s="95"/>
      <c r="D32" s="95"/>
      <c r="E32" s="95"/>
      <c r="F32" s="95"/>
      <c r="G32" s="95"/>
      <c r="H32" s="95"/>
      <c r="I32" s="115"/>
      <c r="J32" s="52"/>
      <c r="K32" s="52"/>
      <c r="L32" s="52"/>
      <c r="M32" s="117"/>
      <c r="O32" s="118"/>
      <c r="P32" s="57"/>
    </row>
    <row r="33" spans="1:16" ht="15.75" thickBot="1">
      <c r="A33" s="123" t="s">
        <v>691</v>
      </c>
      <c r="B33" s="201" t="s">
        <v>205</v>
      </c>
      <c r="C33" s="201"/>
      <c r="D33" s="201" t="s">
        <v>205</v>
      </c>
      <c r="E33" s="201" t="s">
        <v>206</v>
      </c>
      <c r="F33" s="201"/>
      <c r="G33" s="201">
        <v>-10</v>
      </c>
      <c r="H33" s="201">
        <v>-20</v>
      </c>
      <c r="I33" s="202">
        <f>SUM(B33+C33+D33+E33+F33+G33+H33)</f>
        <v>-5</v>
      </c>
      <c r="J33" s="201">
        <v>25</v>
      </c>
      <c r="K33" s="201">
        <v>-30</v>
      </c>
      <c r="L33" s="203" t="str">
        <f t="shared" ref="L33" si="11">IF(K33+J33=I33,"TRUE", "FALSE")</f>
        <v>TRUE</v>
      </c>
      <c r="M33" s="204">
        <f t="shared" si="6"/>
        <v>15</v>
      </c>
      <c r="N33" s="15"/>
      <c r="O33" s="204">
        <f>B33+C33+D33+E33+F33</f>
        <v>25</v>
      </c>
      <c r="P33" s="58" t="s">
        <v>691</v>
      </c>
    </row>
    <row r="34" spans="1:16" ht="16.5" thickTop="1" thickBo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46"/>
      <c r="N34" s="15"/>
      <c r="O34" s="15"/>
      <c r="P34" s="15"/>
    </row>
    <row r="35" spans="1:16" ht="15.75" thickTop="1">
      <c r="A35" s="197" t="s">
        <v>692</v>
      </c>
      <c r="B35" s="255" t="s">
        <v>693</v>
      </c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P35" s="10"/>
    </row>
    <row r="36" spans="1:16">
      <c r="A36" s="233" t="s">
        <v>1461</v>
      </c>
      <c r="B36" s="234" t="s">
        <v>631</v>
      </c>
      <c r="C36" s="234" t="s">
        <v>632</v>
      </c>
      <c r="D36" s="234" t="s">
        <v>633</v>
      </c>
      <c r="E36" s="234" t="s">
        <v>634</v>
      </c>
      <c r="F36" s="234" t="s">
        <v>635</v>
      </c>
      <c r="G36" s="234" t="s">
        <v>636</v>
      </c>
      <c r="H36" s="234" t="s">
        <v>637</v>
      </c>
      <c r="I36" s="235" t="s">
        <v>638</v>
      </c>
      <c r="J36" s="234" t="s">
        <v>639</v>
      </c>
      <c r="K36" s="234" t="s">
        <v>640</v>
      </c>
      <c r="L36" s="236"/>
      <c r="M36" s="234" t="s">
        <v>641</v>
      </c>
      <c r="N36" s="237"/>
      <c r="O36" s="234" t="s">
        <v>642</v>
      </c>
      <c r="P36" s="238" t="s">
        <v>630</v>
      </c>
    </row>
    <row r="37" spans="1:16">
      <c r="A37" s="8" t="s">
        <v>694</v>
      </c>
      <c r="C37">
        <v>10</v>
      </c>
      <c r="I37" s="99">
        <f>SUM(B37+C37+D37+E37+F37+G37+H37)</f>
        <v>10</v>
      </c>
      <c r="J37" s="100" t="s">
        <v>205</v>
      </c>
      <c r="K37" s="100" t="s">
        <v>570</v>
      </c>
      <c r="L37" s="101" t="str">
        <f>IF(K37+J37=I37,"TRUE", "FALSE")</f>
        <v>TRUE</v>
      </c>
      <c r="M37" s="102">
        <f>B37+C37+D37+E37+F37+G37</f>
        <v>10</v>
      </c>
      <c r="N37" s="50" t="s">
        <v>645</v>
      </c>
      <c r="O37" s="102">
        <f>B37+C37+D37+E37+F37</f>
        <v>10</v>
      </c>
      <c r="P37" s="10" t="s">
        <v>694</v>
      </c>
    </row>
    <row r="38" spans="1:16">
      <c r="A38" s="198" t="s">
        <v>695</v>
      </c>
      <c r="B38" s="98"/>
      <c r="C38" s="98">
        <v>10</v>
      </c>
      <c r="D38" s="98">
        <v>-10</v>
      </c>
      <c r="E38" s="98"/>
      <c r="F38" s="98"/>
      <c r="G38" s="98"/>
      <c r="H38" s="98"/>
      <c r="I38" s="99">
        <f>SUM(B38+C38+D38+E38+F38+G38+H38)</f>
        <v>0</v>
      </c>
      <c r="J38" s="100" t="s">
        <v>205</v>
      </c>
      <c r="K38" s="100" t="s">
        <v>207</v>
      </c>
      <c r="L38" s="101" t="str">
        <f>IF(K38+J38=I38,"TRUE", "FALSE")</f>
        <v>TRUE</v>
      </c>
      <c r="M38" s="102">
        <f>B38+C38+D38+E38+F38+G38</f>
        <v>0</v>
      </c>
      <c r="N38" s="50" t="s">
        <v>645</v>
      </c>
      <c r="O38" s="102">
        <f>B38+C38+D38+E38+F38</f>
        <v>0</v>
      </c>
      <c r="P38" s="194" t="s">
        <v>695</v>
      </c>
    </row>
    <row r="39" spans="1:16">
      <c r="A39" s="199" t="s">
        <v>696</v>
      </c>
      <c r="B39" s="98"/>
      <c r="C39" s="98"/>
      <c r="D39" s="98"/>
      <c r="E39" s="98"/>
      <c r="F39" s="98"/>
      <c r="G39" s="98"/>
      <c r="H39" s="98"/>
      <c r="I39" s="99">
        <f t="shared" ref="I39:I45" si="12">SUM(B39+C39+D39+E39+F39+G39+H39)</f>
        <v>0</v>
      </c>
      <c r="J39" s="100" t="s">
        <v>570</v>
      </c>
      <c r="K39" s="100" t="s">
        <v>570</v>
      </c>
      <c r="L39" s="101" t="str">
        <f t="shared" ref="L39:L45" si="13">IF(K39+J39=I39,"TRUE", "FALSE")</f>
        <v>TRUE</v>
      </c>
      <c r="M39" s="102">
        <f t="shared" ref="M39:M45" si="14">B39+C39+D39+E39+F39+G39</f>
        <v>0</v>
      </c>
      <c r="N39" s="50" t="s">
        <v>645</v>
      </c>
      <c r="O39" s="102">
        <f t="shared" ref="O39:O45" si="15">B39+C39+D39+E39+F39</f>
        <v>0</v>
      </c>
      <c r="P39" s="195" t="s">
        <v>696</v>
      </c>
    </row>
    <row r="40" spans="1:16">
      <c r="A40" s="198" t="s">
        <v>697</v>
      </c>
      <c r="B40" s="98"/>
      <c r="C40" s="98"/>
      <c r="D40" s="98"/>
      <c r="E40" s="98"/>
      <c r="F40" s="98">
        <v>-5</v>
      </c>
      <c r="G40" s="98"/>
      <c r="H40" s="98"/>
      <c r="I40" s="99">
        <f t="shared" si="12"/>
        <v>-5</v>
      </c>
      <c r="J40" s="100" t="s">
        <v>570</v>
      </c>
      <c r="K40" s="100" t="s">
        <v>516</v>
      </c>
      <c r="L40" s="101" t="str">
        <f t="shared" si="13"/>
        <v>TRUE</v>
      </c>
      <c r="M40" s="102">
        <f t="shared" si="14"/>
        <v>-5</v>
      </c>
      <c r="N40" s="50" t="s">
        <v>645</v>
      </c>
      <c r="O40" s="102">
        <f t="shared" si="15"/>
        <v>-5</v>
      </c>
      <c r="P40" s="194" t="s">
        <v>697</v>
      </c>
    </row>
    <row r="41" spans="1:16">
      <c r="A41" s="199" t="s">
        <v>698</v>
      </c>
      <c r="B41" s="98">
        <v>10</v>
      </c>
      <c r="C41" s="98"/>
      <c r="D41" s="98"/>
      <c r="E41" s="98"/>
      <c r="F41" s="98">
        <v>10</v>
      </c>
      <c r="G41" s="98"/>
      <c r="H41" s="98"/>
      <c r="I41" s="99">
        <f t="shared" si="12"/>
        <v>20</v>
      </c>
      <c r="J41" s="100" t="s">
        <v>204</v>
      </c>
      <c r="K41" s="100" t="s">
        <v>570</v>
      </c>
      <c r="L41" s="101" t="str">
        <f t="shared" si="13"/>
        <v>TRUE</v>
      </c>
      <c r="M41" s="102">
        <f t="shared" si="14"/>
        <v>20</v>
      </c>
      <c r="N41" s="50" t="s">
        <v>645</v>
      </c>
      <c r="O41" s="102">
        <f t="shared" si="15"/>
        <v>20</v>
      </c>
      <c r="P41" s="195" t="s">
        <v>698</v>
      </c>
    </row>
    <row r="42" spans="1:16">
      <c r="A42" s="199" t="s">
        <v>699</v>
      </c>
      <c r="B42" s="98">
        <v>-15</v>
      </c>
      <c r="C42" s="98"/>
      <c r="D42" s="98"/>
      <c r="E42" s="98"/>
      <c r="F42" s="98"/>
      <c r="G42" s="98"/>
      <c r="H42" s="98"/>
      <c r="I42" s="99">
        <f t="shared" si="12"/>
        <v>-15</v>
      </c>
      <c r="J42" s="100" t="s">
        <v>570</v>
      </c>
      <c r="K42" s="100" t="s">
        <v>656</v>
      </c>
      <c r="L42" s="101" t="str">
        <f t="shared" si="13"/>
        <v>TRUE</v>
      </c>
      <c r="M42" s="102">
        <f t="shared" si="14"/>
        <v>-15</v>
      </c>
      <c r="N42" s="50" t="s">
        <v>645</v>
      </c>
      <c r="O42" s="102">
        <f t="shared" si="15"/>
        <v>-15</v>
      </c>
      <c r="P42" s="195" t="s">
        <v>699</v>
      </c>
    </row>
    <row r="43" spans="1:16">
      <c r="A43" s="199" t="s">
        <v>700</v>
      </c>
      <c r="B43" s="98"/>
      <c r="C43" s="98">
        <v>10</v>
      </c>
      <c r="D43" s="98"/>
      <c r="E43" s="98">
        <v>10</v>
      </c>
      <c r="F43" s="98">
        <v>-10</v>
      </c>
      <c r="G43" s="98"/>
      <c r="H43" s="98"/>
      <c r="I43" s="99">
        <f t="shared" si="12"/>
        <v>10</v>
      </c>
      <c r="J43" s="100" t="s">
        <v>204</v>
      </c>
      <c r="K43" s="100" t="s">
        <v>207</v>
      </c>
      <c r="L43" s="101" t="str">
        <f t="shared" si="13"/>
        <v>TRUE</v>
      </c>
      <c r="M43" s="102">
        <f t="shared" si="14"/>
        <v>10</v>
      </c>
      <c r="N43" s="50" t="s">
        <v>645</v>
      </c>
      <c r="O43" s="102">
        <f t="shared" si="15"/>
        <v>10</v>
      </c>
      <c r="P43" s="195" t="s">
        <v>700</v>
      </c>
    </row>
    <row r="44" spans="1:16">
      <c r="A44" s="198" t="s">
        <v>701</v>
      </c>
      <c r="B44" s="98">
        <v>-15</v>
      </c>
      <c r="C44" s="98">
        <v>5</v>
      </c>
      <c r="D44" s="98"/>
      <c r="E44" s="98">
        <v>5</v>
      </c>
      <c r="F44" s="98"/>
      <c r="G44" s="98"/>
      <c r="H44" s="98"/>
      <c r="I44" s="99">
        <f t="shared" si="12"/>
        <v>-5</v>
      </c>
      <c r="J44" s="100" t="s">
        <v>205</v>
      </c>
      <c r="K44" s="100" t="s">
        <v>656</v>
      </c>
      <c r="L44" s="101" t="str">
        <f t="shared" si="13"/>
        <v>TRUE</v>
      </c>
      <c r="M44" s="102">
        <f t="shared" si="14"/>
        <v>-5</v>
      </c>
      <c r="N44" s="50" t="s">
        <v>645</v>
      </c>
      <c r="O44" s="102">
        <f t="shared" si="15"/>
        <v>-5</v>
      </c>
      <c r="P44" s="194" t="s">
        <v>701</v>
      </c>
    </row>
    <row r="45" spans="1:16">
      <c r="A45" s="199" t="s">
        <v>702</v>
      </c>
      <c r="B45" s="98">
        <v>10</v>
      </c>
      <c r="C45" s="98"/>
      <c r="D45" s="98">
        <v>10</v>
      </c>
      <c r="E45" s="98"/>
      <c r="F45" s="98">
        <v>10</v>
      </c>
      <c r="G45" s="98"/>
      <c r="H45" s="98"/>
      <c r="I45" s="99">
        <f t="shared" si="12"/>
        <v>30</v>
      </c>
      <c r="J45" s="100" t="s">
        <v>703</v>
      </c>
      <c r="K45" s="100" t="s">
        <v>570</v>
      </c>
      <c r="L45" s="101" t="str">
        <f t="shared" si="13"/>
        <v>TRUE</v>
      </c>
      <c r="M45" s="102">
        <f t="shared" si="14"/>
        <v>30</v>
      </c>
      <c r="N45" s="50" t="s">
        <v>645</v>
      </c>
      <c r="O45" s="102">
        <f t="shared" si="15"/>
        <v>30</v>
      </c>
      <c r="P45" s="195" t="s">
        <v>702</v>
      </c>
    </row>
    <row r="46" spans="1:16">
      <c r="A46" s="198" t="s">
        <v>704</v>
      </c>
      <c r="B46" s="98">
        <v>10</v>
      </c>
      <c r="C46" s="98"/>
      <c r="D46" s="98">
        <v>10</v>
      </c>
      <c r="E46" s="98"/>
      <c r="F46" s="98"/>
      <c r="G46" s="98"/>
      <c r="H46" s="98"/>
      <c r="I46" s="99">
        <f>SUM(B46+C46+D46+E46+F46+G46+H46)</f>
        <v>20</v>
      </c>
      <c r="J46" s="100" t="s">
        <v>204</v>
      </c>
      <c r="K46" s="100" t="s">
        <v>570</v>
      </c>
      <c r="L46" s="101" t="str">
        <f>IF(K46+J46=I46,"TRUE", "FALSE")</f>
        <v>TRUE</v>
      </c>
      <c r="M46" s="102">
        <f>B46+C46+D46+E46+F46+G46</f>
        <v>20</v>
      </c>
      <c r="N46" s="50" t="s">
        <v>645</v>
      </c>
      <c r="O46" s="102">
        <f>B46+C46+D46+E46+F46</f>
        <v>20</v>
      </c>
      <c r="P46" s="194" t="s">
        <v>704</v>
      </c>
    </row>
    <row r="47" spans="1:16">
      <c r="A47" s="232" t="s">
        <v>1462</v>
      </c>
      <c r="B47" s="234" t="s">
        <v>631</v>
      </c>
      <c r="C47" s="234" t="s">
        <v>632</v>
      </c>
      <c r="D47" s="234" t="s">
        <v>633</v>
      </c>
      <c r="E47" s="234" t="s">
        <v>634</v>
      </c>
      <c r="F47" s="234" t="s">
        <v>635</v>
      </c>
      <c r="G47" s="234" t="s">
        <v>636</v>
      </c>
      <c r="H47" s="234" t="s">
        <v>637</v>
      </c>
      <c r="I47" s="235" t="s">
        <v>638</v>
      </c>
      <c r="J47" s="234" t="s">
        <v>639</v>
      </c>
      <c r="K47" s="234" t="s">
        <v>640</v>
      </c>
      <c r="L47" s="236"/>
      <c r="M47" s="234" t="s">
        <v>641</v>
      </c>
      <c r="N47" s="237"/>
      <c r="O47" s="234" t="s">
        <v>642</v>
      </c>
      <c r="P47" s="238" t="s">
        <v>630</v>
      </c>
    </row>
    <row r="48" spans="1:16">
      <c r="A48" s="198" t="s">
        <v>705</v>
      </c>
      <c r="B48" s="98"/>
      <c r="C48" s="98">
        <v>-10</v>
      </c>
      <c r="D48" s="98"/>
      <c r="E48" s="98"/>
      <c r="F48" s="98"/>
      <c r="G48" s="98"/>
      <c r="H48" s="98"/>
      <c r="I48" s="99">
        <f>SUM(B48+C48+D48+E48+F48+G48+H48)</f>
        <v>-10</v>
      </c>
      <c r="J48" s="100" t="s">
        <v>570</v>
      </c>
      <c r="K48" s="100" t="s">
        <v>207</v>
      </c>
      <c r="L48" s="101" t="str">
        <f>IF(K48+J48=I48,"TRUE", "FALSE")</f>
        <v>TRUE</v>
      </c>
      <c r="M48" s="102">
        <f>B48+C48+D48+E48+F48+G48</f>
        <v>-10</v>
      </c>
      <c r="N48" s="50" t="s">
        <v>645</v>
      </c>
      <c r="O48" s="102">
        <f>B48+C48+D48+E48+F48</f>
        <v>-10</v>
      </c>
      <c r="P48" s="194" t="s">
        <v>705</v>
      </c>
    </row>
    <row r="49" spans="1:16">
      <c r="A49" s="198" t="s">
        <v>706</v>
      </c>
      <c r="B49" s="98"/>
      <c r="C49" s="98"/>
      <c r="D49" s="98">
        <v>-10</v>
      </c>
      <c r="E49" s="98">
        <v>10</v>
      </c>
      <c r="F49" s="98">
        <v>10</v>
      </c>
      <c r="G49" s="98"/>
      <c r="H49" s="98"/>
      <c r="I49" s="99">
        <f>SUM(B49+C49+D49+E49+F49+G49+H49)</f>
        <v>10</v>
      </c>
      <c r="J49" s="100" t="s">
        <v>204</v>
      </c>
      <c r="K49" s="100" t="s">
        <v>207</v>
      </c>
      <c r="L49" s="101" t="str">
        <f>IF(K49+J49=I49,"TRUE", "FALSE")</f>
        <v>TRUE</v>
      </c>
      <c r="M49" s="102">
        <f>B49+C49+D49+E49+F49+G49</f>
        <v>10</v>
      </c>
      <c r="N49" s="50" t="s">
        <v>645</v>
      </c>
      <c r="O49" s="102">
        <f>B49+C49+D49+E49+F49</f>
        <v>10</v>
      </c>
      <c r="P49" s="194" t="s">
        <v>706</v>
      </c>
    </row>
    <row r="50" spans="1:16">
      <c r="A50" s="198" t="s">
        <v>707</v>
      </c>
      <c r="B50" s="98">
        <v>-5</v>
      </c>
      <c r="C50" s="98"/>
      <c r="D50" s="98"/>
      <c r="E50" s="98">
        <v>10</v>
      </c>
      <c r="F50" s="98"/>
      <c r="G50" s="98"/>
      <c r="H50" s="98"/>
      <c r="I50" s="99">
        <f t="shared" ref="I50:I56" si="16">SUM(B50+C50+D50+E50+F50+G50+H50)</f>
        <v>5</v>
      </c>
      <c r="J50" s="100" t="s">
        <v>205</v>
      </c>
      <c r="K50" s="100" t="s">
        <v>516</v>
      </c>
      <c r="L50" s="101" t="str">
        <f t="shared" ref="L50:L56" si="17">IF(K50+J50=I50,"TRUE", "FALSE")</f>
        <v>TRUE</v>
      </c>
      <c r="M50" s="102">
        <f t="shared" ref="M50:M56" si="18">B50+C50+D50+E50+F50+G50</f>
        <v>5</v>
      </c>
      <c r="N50" s="50" t="s">
        <v>645</v>
      </c>
      <c r="O50" s="102">
        <f t="shared" ref="O50:O56" si="19">B50+C50+D50+E50+F50</f>
        <v>5</v>
      </c>
      <c r="P50" s="194" t="s">
        <v>707</v>
      </c>
    </row>
    <row r="51" spans="1:16">
      <c r="A51" s="198" t="s">
        <v>708</v>
      </c>
      <c r="B51" s="98">
        <v>10</v>
      </c>
      <c r="C51" s="98"/>
      <c r="D51" s="98"/>
      <c r="E51" s="98"/>
      <c r="F51" s="98"/>
      <c r="G51" s="98"/>
      <c r="H51" s="98"/>
      <c r="I51" s="99">
        <f t="shared" si="16"/>
        <v>10</v>
      </c>
      <c r="J51" s="100" t="s">
        <v>205</v>
      </c>
      <c r="K51" s="100" t="s">
        <v>570</v>
      </c>
      <c r="L51" s="101" t="str">
        <f t="shared" si="17"/>
        <v>TRUE</v>
      </c>
      <c r="M51" s="102">
        <f t="shared" si="18"/>
        <v>10</v>
      </c>
      <c r="N51" s="50" t="s">
        <v>645</v>
      </c>
      <c r="O51" s="102">
        <f t="shared" si="19"/>
        <v>10</v>
      </c>
      <c r="P51" s="194" t="s">
        <v>708</v>
      </c>
    </row>
    <row r="52" spans="1:16">
      <c r="A52" s="198" t="s">
        <v>709</v>
      </c>
      <c r="B52" s="98">
        <v>15</v>
      </c>
      <c r="C52" s="98">
        <v>5</v>
      </c>
      <c r="D52" s="98"/>
      <c r="E52" s="98">
        <v>-10</v>
      </c>
      <c r="F52" s="98">
        <v>-10</v>
      </c>
      <c r="G52" s="98"/>
      <c r="H52" s="98"/>
      <c r="I52" s="99">
        <f t="shared" si="16"/>
        <v>0</v>
      </c>
      <c r="J52" s="100" t="s">
        <v>204</v>
      </c>
      <c r="K52" s="100" t="s">
        <v>517</v>
      </c>
      <c r="L52" s="101" t="str">
        <f t="shared" si="17"/>
        <v>TRUE</v>
      </c>
      <c r="M52" s="102">
        <f t="shared" si="18"/>
        <v>0</v>
      </c>
      <c r="N52" s="50" t="s">
        <v>645</v>
      </c>
      <c r="O52" s="102">
        <f t="shared" si="19"/>
        <v>0</v>
      </c>
      <c r="P52" s="194" t="s">
        <v>709</v>
      </c>
    </row>
    <row r="53" spans="1:16">
      <c r="A53" s="198" t="s">
        <v>710</v>
      </c>
      <c r="B53" s="98"/>
      <c r="C53" s="98"/>
      <c r="D53" s="98">
        <v>-10</v>
      </c>
      <c r="E53" s="98"/>
      <c r="F53" s="98"/>
      <c r="G53" s="98"/>
      <c r="H53" s="98"/>
      <c r="I53" s="99">
        <f t="shared" si="16"/>
        <v>-10</v>
      </c>
      <c r="J53" s="100" t="s">
        <v>570</v>
      </c>
      <c r="K53" s="100" t="s">
        <v>207</v>
      </c>
      <c r="L53" s="101" t="str">
        <f t="shared" si="17"/>
        <v>TRUE</v>
      </c>
      <c r="M53" s="102">
        <f t="shared" si="18"/>
        <v>-10</v>
      </c>
      <c r="N53" s="50" t="s">
        <v>645</v>
      </c>
      <c r="O53" s="102">
        <f t="shared" si="19"/>
        <v>-10</v>
      </c>
      <c r="P53" s="194" t="s">
        <v>710</v>
      </c>
    </row>
    <row r="54" spans="1:16">
      <c r="A54" s="198" t="s">
        <v>711</v>
      </c>
      <c r="B54" s="98"/>
      <c r="C54" s="98"/>
      <c r="D54" s="98"/>
      <c r="E54" s="98">
        <v>5</v>
      </c>
      <c r="F54" s="98"/>
      <c r="G54" s="98"/>
      <c r="H54" s="98"/>
      <c r="I54" s="99">
        <f t="shared" si="16"/>
        <v>5</v>
      </c>
      <c r="J54" s="100" t="s">
        <v>712</v>
      </c>
      <c r="K54" s="100" t="s">
        <v>570</v>
      </c>
      <c r="L54" s="101" t="str">
        <f t="shared" si="17"/>
        <v>TRUE</v>
      </c>
      <c r="M54" s="102">
        <f t="shared" si="18"/>
        <v>5</v>
      </c>
      <c r="N54" s="50" t="s">
        <v>645</v>
      </c>
      <c r="O54" s="102">
        <f t="shared" si="19"/>
        <v>5</v>
      </c>
      <c r="P54" s="194" t="s">
        <v>711</v>
      </c>
    </row>
    <row r="55" spans="1:16">
      <c r="A55" s="198" t="s">
        <v>713</v>
      </c>
      <c r="B55" s="98"/>
      <c r="C55" s="98">
        <v>10</v>
      </c>
      <c r="D55" s="98"/>
      <c r="E55" s="98"/>
      <c r="F55" s="98">
        <v>-10</v>
      </c>
      <c r="G55" s="98"/>
      <c r="H55" s="98"/>
      <c r="I55" s="99">
        <f t="shared" si="16"/>
        <v>0</v>
      </c>
      <c r="J55" s="100" t="s">
        <v>205</v>
      </c>
      <c r="K55" s="100" t="s">
        <v>207</v>
      </c>
      <c r="L55" s="101" t="str">
        <f t="shared" si="17"/>
        <v>TRUE</v>
      </c>
      <c r="M55" s="102">
        <f t="shared" si="18"/>
        <v>0</v>
      </c>
      <c r="N55" s="50" t="s">
        <v>645</v>
      </c>
      <c r="O55" s="102">
        <f t="shared" si="19"/>
        <v>0</v>
      </c>
      <c r="P55" s="194" t="s">
        <v>713</v>
      </c>
    </row>
    <row r="56" spans="1:16">
      <c r="A56" s="198" t="s">
        <v>714</v>
      </c>
      <c r="B56" s="98"/>
      <c r="C56" s="98"/>
      <c r="D56" s="98"/>
      <c r="E56" s="98"/>
      <c r="F56" s="98"/>
      <c r="G56" s="98"/>
      <c r="H56" s="98"/>
      <c r="I56" s="99">
        <f t="shared" si="16"/>
        <v>0</v>
      </c>
      <c r="J56" s="100" t="s">
        <v>570</v>
      </c>
      <c r="K56" s="100" t="s">
        <v>570</v>
      </c>
      <c r="L56" s="101" t="str">
        <f t="shared" si="17"/>
        <v>TRUE</v>
      </c>
      <c r="M56" s="102">
        <f t="shared" si="18"/>
        <v>0</v>
      </c>
      <c r="N56" s="50" t="s">
        <v>645</v>
      </c>
      <c r="O56" s="102">
        <f t="shared" si="19"/>
        <v>0</v>
      </c>
      <c r="P56" s="194" t="s">
        <v>714</v>
      </c>
    </row>
    <row r="57" spans="1:16">
      <c r="A57" s="232" t="s">
        <v>1465</v>
      </c>
      <c r="B57" s="234" t="s">
        <v>631</v>
      </c>
      <c r="C57" s="234" t="s">
        <v>632</v>
      </c>
      <c r="D57" s="234" t="s">
        <v>633</v>
      </c>
      <c r="E57" s="234" t="s">
        <v>634</v>
      </c>
      <c r="F57" s="234" t="s">
        <v>635</v>
      </c>
      <c r="G57" s="234" t="s">
        <v>636</v>
      </c>
      <c r="H57" s="234" t="s">
        <v>637</v>
      </c>
      <c r="I57" s="235" t="s">
        <v>638</v>
      </c>
      <c r="J57" s="234" t="s">
        <v>639</v>
      </c>
      <c r="K57" s="234" t="s">
        <v>640</v>
      </c>
      <c r="L57" s="236"/>
      <c r="M57" s="234" t="s">
        <v>641</v>
      </c>
      <c r="N57" s="237"/>
      <c r="O57" s="234" t="s">
        <v>642</v>
      </c>
      <c r="P57" s="238" t="s">
        <v>630</v>
      </c>
    </row>
    <row r="58" spans="1:16" ht="15.75" thickBot="1">
      <c r="A58" s="200" t="s">
        <v>715</v>
      </c>
      <c r="B58" s="189">
        <v>10</v>
      </c>
      <c r="C58" s="189"/>
      <c r="D58" s="189">
        <v>5</v>
      </c>
      <c r="E58" s="189"/>
      <c r="F58" s="189">
        <v>-10</v>
      </c>
      <c r="G58" s="189"/>
      <c r="H58" s="189"/>
      <c r="I58" s="190">
        <f t="shared" ref="I58" si="20">SUM(B58+C58+D58+E58+F58+G58+H58)</f>
        <v>5</v>
      </c>
      <c r="J58" s="191" t="s">
        <v>302</v>
      </c>
      <c r="K58" s="191" t="s">
        <v>207</v>
      </c>
      <c r="L58" s="192" t="str">
        <f t="shared" ref="L58" si="21">IF(K58+J58=I58,"TRUE", "FALSE")</f>
        <v>TRUE</v>
      </c>
      <c r="M58" s="193">
        <f t="shared" ref="M58" si="22">B58+C58+D58+E58+F58+G58</f>
        <v>5</v>
      </c>
      <c r="N58" s="54" t="s">
        <v>645</v>
      </c>
      <c r="O58" s="193">
        <f t="shared" ref="O58" si="23">B58+C58+D58+E58+F58</f>
        <v>5</v>
      </c>
      <c r="P58" s="196" t="s">
        <v>715</v>
      </c>
    </row>
    <row r="59" spans="1:16" ht="16.5" thickTop="1" thickBot="1">
      <c r="A59" s="219"/>
      <c r="B59" s="220"/>
      <c r="C59" s="220"/>
      <c r="D59" s="220"/>
      <c r="E59" s="220"/>
      <c r="F59" s="220"/>
      <c r="G59" s="220"/>
      <c r="H59" s="220"/>
      <c r="I59" s="221"/>
      <c r="J59" s="222"/>
      <c r="K59" s="222"/>
      <c r="L59" s="223"/>
      <c r="M59" s="224"/>
      <c r="N59" s="144"/>
      <c r="O59" s="224"/>
      <c r="P59" s="225"/>
    </row>
    <row r="60" spans="1:16" ht="15.75" thickTop="1">
      <c r="A60" s="228" t="s">
        <v>1463</v>
      </c>
      <c r="B60" s="106"/>
      <c r="C60" s="106"/>
      <c r="D60" s="106"/>
      <c r="E60" s="106"/>
      <c r="F60" s="106"/>
      <c r="G60" s="106"/>
      <c r="H60" s="106"/>
      <c r="I60" s="188"/>
      <c r="J60" s="109"/>
      <c r="K60" s="109"/>
      <c r="L60" s="110"/>
      <c r="M60" s="102"/>
      <c r="N60" s="50"/>
      <c r="O60" s="102"/>
      <c r="P60" s="226"/>
    </row>
    <row r="61" spans="1:16">
      <c r="A61" s="8" t="s">
        <v>716</v>
      </c>
      <c r="D61" t="s">
        <v>717</v>
      </c>
      <c r="E61" t="s">
        <v>718</v>
      </c>
      <c r="F61" t="s">
        <v>719</v>
      </c>
      <c r="P61" s="10"/>
    </row>
    <row r="62" spans="1:16">
      <c r="A62" s="8">
        <v>60</v>
      </c>
      <c r="B62" t="s">
        <v>720</v>
      </c>
      <c r="C62" t="s">
        <v>631</v>
      </c>
      <c r="D62">
        <f>A62+2</f>
        <v>62</v>
      </c>
      <c r="E62">
        <f>A62+20</f>
        <v>80</v>
      </c>
      <c r="F62">
        <f>(D62+E62)/2</f>
        <v>71</v>
      </c>
      <c r="P62" s="10"/>
    </row>
    <row r="63" spans="1:16">
      <c r="A63" s="8">
        <v>60</v>
      </c>
      <c r="B63" t="s">
        <v>720</v>
      </c>
      <c r="C63" t="s">
        <v>633</v>
      </c>
      <c r="D63">
        <f t="shared" ref="D63:D67" si="24">A63+2</f>
        <v>62</v>
      </c>
      <c r="E63">
        <f t="shared" ref="E63:E66" si="25">A63+20</f>
        <v>80</v>
      </c>
      <c r="F63">
        <f t="shared" ref="F63:F68" si="26">(D63+E63)/2</f>
        <v>71</v>
      </c>
      <c r="P63" s="10"/>
    </row>
    <row r="64" spans="1:16">
      <c r="A64" s="8">
        <v>60</v>
      </c>
      <c r="B64" t="s">
        <v>720</v>
      </c>
      <c r="C64" t="s">
        <v>632</v>
      </c>
      <c r="D64">
        <f t="shared" si="24"/>
        <v>62</v>
      </c>
      <c r="E64">
        <f t="shared" si="25"/>
        <v>80</v>
      </c>
      <c r="F64">
        <f t="shared" si="26"/>
        <v>71</v>
      </c>
      <c r="P64" s="10"/>
    </row>
    <row r="65" spans="1:16">
      <c r="A65" s="8">
        <v>30</v>
      </c>
      <c r="B65" t="s">
        <v>720</v>
      </c>
      <c r="C65" t="s">
        <v>634</v>
      </c>
      <c r="D65">
        <f t="shared" si="24"/>
        <v>32</v>
      </c>
      <c r="E65">
        <f t="shared" si="25"/>
        <v>50</v>
      </c>
      <c r="F65">
        <f t="shared" si="26"/>
        <v>41</v>
      </c>
      <c r="P65" s="10"/>
    </row>
    <row r="66" spans="1:16">
      <c r="A66" s="8">
        <v>20</v>
      </c>
      <c r="B66" t="s">
        <v>720</v>
      </c>
      <c r="C66" t="s">
        <v>635</v>
      </c>
      <c r="D66">
        <f t="shared" si="24"/>
        <v>22</v>
      </c>
      <c r="E66">
        <f t="shared" si="25"/>
        <v>40</v>
      </c>
      <c r="F66">
        <f t="shared" si="26"/>
        <v>31</v>
      </c>
      <c r="P66" s="10"/>
    </row>
    <row r="67" spans="1:16">
      <c r="A67" s="8">
        <v>5</v>
      </c>
      <c r="B67" t="s">
        <v>720</v>
      </c>
      <c r="C67" t="s">
        <v>636</v>
      </c>
      <c r="D67">
        <f t="shared" si="24"/>
        <v>7</v>
      </c>
      <c r="E67">
        <f>A67+20</f>
        <v>25</v>
      </c>
      <c r="F67">
        <f t="shared" si="26"/>
        <v>16</v>
      </c>
      <c r="P67" s="10"/>
    </row>
    <row r="68" spans="1:16">
      <c r="A68" s="229">
        <v>0</v>
      </c>
      <c r="B68" s="42" t="s">
        <v>720</v>
      </c>
      <c r="C68" s="42" t="s">
        <v>637</v>
      </c>
      <c r="D68" s="42">
        <f t="shared" ref="D68" si="27">A68+1</f>
        <v>1</v>
      </c>
      <c r="E68" s="42">
        <v>20</v>
      </c>
      <c r="F68" s="42">
        <f t="shared" si="26"/>
        <v>10.5</v>
      </c>
      <c r="G68" s="42" t="s">
        <v>721</v>
      </c>
      <c r="H68" s="42" t="s">
        <v>722</v>
      </c>
      <c r="P68" s="10"/>
    </row>
    <row r="69" spans="1:16">
      <c r="A69" s="230"/>
      <c r="B69" s="112"/>
      <c r="C69" s="112"/>
      <c r="D69" s="112">
        <f t="shared" ref="D69:E69" si="28">SUM(D62:D68)</f>
        <v>248</v>
      </c>
      <c r="E69" s="112">
        <f t="shared" si="28"/>
        <v>375</v>
      </c>
      <c r="F69" s="112">
        <f>SUM(F62:F68)</f>
        <v>311.5</v>
      </c>
      <c r="G69" s="112">
        <f>F69-F68</f>
        <v>301</v>
      </c>
      <c r="H69" s="113">
        <f>F69-F68-F67</f>
        <v>285</v>
      </c>
      <c r="P69" s="10"/>
    </row>
    <row r="70" spans="1:16">
      <c r="A70" s="8" t="s">
        <v>723</v>
      </c>
      <c r="D70" t="s">
        <v>717</v>
      </c>
      <c r="E70" t="s">
        <v>718</v>
      </c>
      <c r="F70" t="s">
        <v>719</v>
      </c>
      <c r="I70" t="s">
        <v>672</v>
      </c>
      <c r="L70" t="s">
        <v>717</v>
      </c>
      <c r="M70" t="s">
        <v>718</v>
      </c>
      <c r="N70" t="s">
        <v>719</v>
      </c>
      <c r="P70" s="10"/>
    </row>
    <row r="71" spans="1:16">
      <c r="A71" s="8">
        <v>80</v>
      </c>
      <c r="B71" t="s">
        <v>720</v>
      </c>
      <c r="C71" t="s">
        <v>631</v>
      </c>
      <c r="D71">
        <f t="shared" ref="D71:D77" si="29">A71+2</f>
        <v>82</v>
      </c>
      <c r="E71">
        <f t="shared" ref="E71:E77" si="30">A71+20</f>
        <v>100</v>
      </c>
      <c r="F71">
        <f t="shared" ref="F71:F77" si="31">(D71+E71)/2</f>
        <v>91</v>
      </c>
      <c r="I71">
        <v>60</v>
      </c>
      <c r="J71" t="s">
        <v>724</v>
      </c>
      <c r="K71" t="s">
        <v>631</v>
      </c>
      <c r="L71">
        <f>I71+3</f>
        <v>63</v>
      </c>
      <c r="M71">
        <f>I71+30</f>
        <v>90</v>
      </c>
      <c r="N71">
        <f>(M71+L71)/2</f>
        <v>76.5</v>
      </c>
      <c r="P71" s="10"/>
    </row>
    <row r="72" spans="1:16">
      <c r="A72" s="8">
        <v>75</v>
      </c>
      <c r="B72" t="s">
        <v>720</v>
      </c>
      <c r="C72" t="s">
        <v>633</v>
      </c>
      <c r="D72">
        <f t="shared" si="29"/>
        <v>77</v>
      </c>
      <c r="E72">
        <f t="shared" si="30"/>
        <v>95</v>
      </c>
      <c r="F72">
        <f t="shared" si="31"/>
        <v>86</v>
      </c>
      <c r="I72">
        <v>50</v>
      </c>
      <c r="J72" t="s">
        <v>724</v>
      </c>
      <c r="K72" t="s">
        <v>633</v>
      </c>
      <c r="L72">
        <f t="shared" ref="L72:L75" si="32">I72+3</f>
        <v>53</v>
      </c>
      <c r="M72">
        <f t="shared" ref="M72:M75" si="33">I72+30</f>
        <v>80</v>
      </c>
      <c r="N72">
        <f t="shared" ref="N72:N77" si="34">(M72+L72)/2</f>
        <v>66.5</v>
      </c>
      <c r="P72" s="10"/>
    </row>
    <row r="73" spans="1:16">
      <c r="A73" s="8">
        <v>30</v>
      </c>
      <c r="B73" t="s">
        <v>720</v>
      </c>
      <c r="C73" t="s">
        <v>632</v>
      </c>
      <c r="D73">
        <f t="shared" si="29"/>
        <v>32</v>
      </c>
      <c r="E73">
        <f t="shared" si="30"/>
        <v>50</v>
      </c>
      <c r="F73">
        <f t="shared" si="31"/>
        <v>41</v>
      </c>
      <c r="I73">
        <v>40</v>
      </c>
      <c r="J73" t="s">
        <v>724</v>
      </c>
      <c r="K73" t="s">
        <v>632</v>
      </c>
      <c r="L73">
        <f t="shared" si="32"/>
        <v>43</v>
      </c>
      <c r="M73">
        <f t="shared" si="33"/>
        <v>70</v>
      </c>
      <c r="N73">
        <f t="shared" si="34"/>
        <v>56.5</v>
      </c>
      <c r="P73" s="10"/>
    </row>
    <row r="74" spans="1:16">
      <c r="A74" s="8">
        <v>50</v>
      </c>
      <c r="B74" t="s">
        <v>720</v>
      </c>
      <c r="C74" t="s">
        <v>634</v>
      </c>
      <c r="D74">
        <f t="shared" si="29"/>
        <v>52</v>
      </c>
      <c r="E74">
        <f t="shared" si="30"/>
        <v>70</v>
      </c>
      <c r="F74">
        <f t="shared" si="31"/>
        <v>61</v>
      </c>
      <c r="I74">
        <v>50</v>
      </c>
      <c r="J74" t="s">
        <v>724</v>
      </c>
      <c r="K74" t="s">
        <v>634</v>
      </c>
      <c r="L74">
        <f t="shared" si="32"/>
        <v>53</v>
      </c>
      <c r="M74">
        <f t="shared" si="33"/>
        <v>80</v>
      </c>
      <c r="N74">
        <f t="shared" si="34"/>
        <v>66.5</v>
      </c>
      <c r="P74" s="10"/>
    </row>
    <row r="75" spans="1:16">
      <c r="A75" s="8">
        <v>30</v>
      </c>
      <c r="B75" t="s">
        <v>720</v>
      </c>
      <c r="C75" t="s">
        <v>635</v>
      </c>
      <c r="D75">
        <f t="shared" si="29"/>
        <v>32</v>
      </c>
      <c r="E75">
        <f t="shared" si="30"/>
        <v>50</v>
      </c>
      <c r="F75">
        <f t="shared" si="31"/>
        <v>41</v>
      </c>
      <c r="I75">
        <v>40</v>
      </c>
      <c r="J75" t="s">
        <v>724</v>
      </c>
      <c r="K75" t="s">
        <v>635</v>
      </c>
      <c r="L75">
        <f t="shared" si="32"/>
        <v>43</v>
      </c>
      <c r="M75">
        <f t="shared" si="33"/>
        <v>70</v>
      </c>
      <c r="N75">
        <f t="shared" si="34"/>
        <v>56.5</v>
      </c>
      <c r="P75" s="10"/>
    </row>
    <row r="76" spans="1:16">
      <c r="A76" s="8">
        <v>30</v>
      </c>
      <c r="B76" t="s">
        <v>720</v>
      </c>
      <c r="C76" t="s">
        <v>636</v>
      </c>
      <c r="D76">
        <f t="shared" si="29"/>
        <v>32</v>
      </c>
      <c r="E76">
        <f t="shared" si="30"/>
        <v>50</v>
      </c>
      <c r="F76">
        <f t="shared" si="31"/>
        <v>41</v>
      </c>
      <c r="I76">
        <v>-40</v>
      </c>
      <c r="J76" t="s">
        <v>725</v>
      </c>
      <c r="K76" t="s">
        <v>636</v>
      </c>
      <c r="L76">
        <v>1</v>
      </c>
      <c r="M76">
        <v>60</v>
      </c>
      <c r="N76">
        <f t="shared" si="34"/>
        <v>30.5</v>
      </c>
      <c r="P76" s="10"/>
    </row>
    <row r="77" spans="1:16">
      <c r="A77" s="229">
        <v>10</v>
      </c>
      <c r="B77" s="42" t="s">
        <v>720</v>
      </c>
      <c r="C77" s="42" t="s">
        <v>637</v>
      </c>
      <c r="D77" s="42">
        <f t="shared" si="29"/>
        <v>12</v>
      </c>
      <c r="E77" s="42">
        <f t="shared" si="30"/>
        <v>30</v>
      </c>
      <c r="F77" s="42">
        <f t="shared" si="31"/>
        <v>21</v>
      </c>
      <c r="G77" s="42" t="s">
        <v>721</v>
      </c>
      <c r="H77" s="42" t="s">
        <v>722</v>
      </c>
      <c r="I77">
        <v>0</v>
      </c>
      <c r="J77" t="s">
        <v>725</v>
      </c>
      <c r="K77" s="42" t="s">
        <v>637</v>
      </c>
      <c r="L77" s="42">
        <v>1</v>
      </c>
      <c r="M77" s="42">
        <v>100</v>
      </c>
      <c r="N77" s="42">
        <f t="shared" si="34"/>
        <v>50.5</v>
      </c>
      <c r="O77" s="42" t="s">
        <v>721</v>
      </c>
      <c r="P77" s="44" t="s">
        <v>722</v>
      </c>
    </row>
    <row r="78" spans="1:16">
      <c r="A78" s="230"/>
      <c r="B78" s="112"/>
      <c r="C78" s="112"/>
      <c r="D78" s="112">
        <f t="shared" ref="D78:E78" si="35">SUM(D71:D77)</f>
        <v>319</v>
      </c>
      <c r="E78" s="112">
        <f t="shared" si="35"/>
        <v>445</v>
      </c>
      <c r="F78" s="112">
        <f>SUM(F71:F77)</f>
        <v>382</v>
      </c>
      <c r="G78" s="112">
        <f>F78-F77</f>
        <v>361</v>
      </c>
      <c r="H78" s="113">
        <f>F78-F77-F76</f>
        <v>320</v>
      </c>
      <c r="K78" s="112"/>
      <c r="L78" s="112">
        <f t="shared" ref="L78:M78" si="36">SUM(L71:L77)</f>
        <v>257</v>
      </c>
      <c r="M78" s="112">
        <f t="shared" si="36"/>
        <v>550</v>
      </c>
      <c r="N78" s="112">
        <f>SUM(N71:N77)</f>
        <v>403.5</v>
      </c>
      <c r="O78" s="112">
        <f>N78-N77</f>
        <v>353</v>
      </c>
      <c r="P78" s="227">
        <f>N78-N77-N76</f>
        <v>322.5</v>
      </c>
    </row>
    <row r="79" spans="1:16">
      <c r="A79" s="8" t="s">
        <v>726</v>
      </c>
      <c r="D79" t="s">
        <v>717</v>
      </c>
      <c r="E79" t="s">
        <v>718</v>
      </c>
      <c r="F79" t="s">
        <v>719</v>
      </c>
      <c r="I79" t="s">
        <v>667</v>
      </c>
      <c r="L79" t="s">
        <v>717</v>
      </c>
      <c r="M79" t="s">
        <v>718</v>
      </c>
      <c r="N79" t="s">
        <v>719</v>
      </c>
      <c r="P79" s="10"/>
    </row>
    <row r="80" spans="1:16">
      <c r="A80" s="8">
        <v>60</v>
      </c>
      <c r="B80" t="s">
        <v>720</v>
      </c>
      <c r="C80" t="s">
        <v>631</v>
      </c>
      <c r="D80">
        <f t="shared" ref="D80:D82" si="37">A80+2</f>
        <v>62</v>
      </c>
      <c r="E80">
        <f t="shared" ref="E80:E82" si="38">A80+20</f>
        <v>80</v>
      </c>
      <c r="F80">
        <f t="shared" ref="F80:F86" si="39">(D80+E80)/2</f>
        <v>71</v>
      </c>
      <c r="I80">
        <v>40</v>
      </c>
      <c r="J80" t="s">
        <v>724</v>
      </c>
      <c r="K80" t="s">
        <v>631</v>
      </c>
      <c r="L80">
        <f>I80+3</f>
        <v>43</v>
      </c>
      <c r="M80">
        <f>I80+30</f>
        <v>70</v>
      </c>
      <c r="N80">
        <f>(M80+L80)/2</f>
        <v>56.5</v>
      </c>
      <c r="P80" s="10"/>
    </row>
    <row r="81" spans="1:16">
      <c r="A81" s="8">
        <v>60</v>
      </c>
      <c r="B81" t="s">
        <v>720</v>
      </c>
      <c r="C81" t="s">
        <v>633</v>
      </c>
      <c r="D81">
        <f t="shared" si="37"/>
        <v>62</v>
      </c>
      <c r="E81">
        <f t="shared" si="38"/>
        <v>80</v>
      </c>
      <c r="F81">
        <f t="shared" si="39"/>
        <v>71</v>
      </c>
      <c r="I81">
        <v>40</v>
      </c>
      <c r="J81" t="s">
        <v>724</v>
      </c>
      <c r="K81" t="s">
        <v>633</v>
      </c>
      <c r="L81">
        <f t="shared" ref="L81:L84" si="40">I81+3</f>
        <v>43</v>
      </c>
      <c r="M81">
        <f t="shared" ref="M81:M84" si="41">I81+30</f>
        <v>70</v>
      </c>
      <c r="N81">
        <f t="shared" ref="N81:N86" si="42">(M81+L81)/2</f>
        <v>56.5</v>
      </c>
      <c r="P81" s="10"/>
    </row>
    <row r="82" spans="1:16">
      <c r="A82" s="8">
        <v>60</v>
      </c>
      <c r="B82" t="s">
        <v>720</v>
      </c>
      <c r="C82" t="s">
        <v>632</v>
      </c>
      <c r="D82">
        <f t="shared" si="37"/>
        <v>62</v>
      </c>
      <c r="E82">
        <f t="shared" si="38"/>
        <v>80</v>
      </c>
      <c r="F82">
        <f t="shared" si="39"/>
        <v>71</v>
      </c>
      <c r="I82">
        <v>40</v>
      </c>
      <c r="J82" t="s">
        <v>724</v>
      </c>
      <c r="K82" t="s">
        <v>632</v>
      </c>
      <c r="L82">
        <f t="shared" si="40"/>
        <v>43</v>
      </c>
      <c r="M82">
        <f t="shared" si="41"/>
        <v>70</v>
      </c>
      <c r="N82">
        <f t="shared" si="42"/>
        <v>56.5</v>
      </c>
      <c r="P82" s="10"/>
    </row>
    <row r="83" spans="1:16">
      <c r="A83" s="8">
        <v>50</v>
      </c>
      <c r="B83" s="114">
        <v>0</v>
      </c>
      <c r="C83" t="s">
        <v>634</v>
      </c>
      <c r="D83">
        <v>50</v>
      </c>
      <c r="E83">
        <v>50</v>
      </c>
      <c r="F83">
        <f t="shared" si="39"/>
        <v>50</v>
      </c>
      <c r="I83">
        <v>40</v>
      </c>
      <c r="J83" t="s">
        <v>724</v>
      </c>
      <c r="K83" t="s">
        <v>634</v>
      </c>
      <c r="L83">
        <f t="shared" si="40"/>
        <v>43</v>
      </c>
      <c r="M83">
        <f t="shared" si="41"/>
        <v>70</v>
      </c>
      <c r="N83">
        <f t="shared" si="42"/>
        <v>56.5</v>
      </c>
      <c r="P83" s="10"/>
    </row>
    <row r="84" spans="1:16">
      <c r="A84" s="8">
        <v>40</v>
      </c>
      <c r="B84" t="s">
        <v>727</v>
      </c>
      <c r="C84" t="s">
        <v>635</v>
      </c>
      <c r="D84">
        <f t="shared" ref="D84:D85" si="43">A84+1</f>
        <v>41</v>
      </c>
      <c r="E84">
        <f t="shared" ref="E84" si="44">A84+10</f>
        <v>50</v>
      </c>
      <c r="F84">
        <f t="shared" si="39"/>
        <v>45.5</v>
      </c>
      <c r="I84">
        <v>40</v>
      </c>
      <c r="J84" t="s">
        <v>724</v>
      </c>
      <c r="K84" t="s">
        <v>635</v>
      </c>
      <c r="L84">
        <f t="shared" si="40"/>
        <v>43</v>
      </c>
      <c r="M84">
        <f t="shared" si="41"/>
        <v>70</v>
      </c>
      <c r="N84">
        <f t="shared" si="42"/>
        <v>56.5</v>
      </c>
      <c r="P84" s="10"/>
    </row>
    <row r="85" spans="1:16">
      <c r="A85" s="8">
        <v>0</v>
      </c>
      <c r="B85" t="s">
        <v>725</v>
      </c>
      <c r="C85" t="s">
        <v>636</v>
      </c>
      <c r="D85">
        <f t="shared" si="43"/>
        <v>1</v>
      </c>
      <c r="E85">
        <v>100</v>
      </c>
      <c r="F85">
        <f t="shared" si="39"/>
        <v>50.5</v>
      </c>
      <c r="I85">
        <v>0</v>
      </c>
      <c r="J85" t="s">
        <v>725</v>
      </c>
      <c r="K85" t="s">
        <v>636</v>
      </c>
      <c r="L85">
        <v>1</v>
      </c>
      <c r="M85">
        <v>100</v>
      </c>
      <c r="N85">
        <f t="shared" si="42"/>
        <v>50.5</v>
      </c>
      <c r="P85" s="10"/>
    </row>
    <row r="86" spans="1:16">
      <c r="A86" s="229">
        <v>-30</v>
      </c>
      <c r="B86" s="42" t="s">
        <v>725</v>
      </c>
      <c r="C86" s="42" t="s">
        <v>637</v>
      </c>
      <c r="D86" s="42">
        <v>1</v>
      </c>
      <c r="E86" s="42">
        <v>70</v>
      </c>
      <c r="F86" s="42">
        <f t="shared" si="39"/>
        <v>35.5</v>
      </c>
      <c r="G86" s="42" t="s">
        <v>721</v>
      </c>
      <c r="H86" s="42" t="s">
        <v>722</v>
      </c>
      <c r="I86">
        <v>-30</v>
      </c>
      <c r="J86" t="s">
        <v>725</v>
      </c>
      <c r="K86" s="42" t="s">
        <v>637</v>
      </c>
      <c r="L86">
        <v>1</v>
      </c>
      <c r="M86">
        <v>70</v>
      </c>
      <c r="N86">
        <f t="shared" si="42"/>
        <v>35.5</v>
      </c>
      <c r="O86" s="42" t="s">
        <v>721</v>
      </c>
      <c r="P86" s="44" t="s">
        <v>722</v>
      </c>
    </row>
    <row r="87" spans="1:16">
      <c r="A87" s="230"/>
      <c r="B87" s="112"/>
      <c r="C87" s="112"/>
      <c r="D87" s="112">
        <f t="shared" ref="D87:E87" si="45">SUM(D80:D86)</f>
        <v>279</v>
      </c>
      <c r="E87" s="112">
        <f t="shared" si="45"/>
        <v>510</v>
      </c>
      <c r="F87" s="112">
        <f>SUM(F80:F86)</f>
        <v>394.5</v>
      </c>
      <c r="G87" s="112">
        <f>F87-F86</f>
        <v>359</v>
      </c>
      <c r="H87" s="113">
        <f>F87-F86-F85</f>
        <v>308.5</v>
      </c>
      <c r="K87" s="112"/>
      <c r="L87" s="112">
        <f t="shared" ref="L87" si="46">SUM(L80:L86)</f>
        <v>217</v>
      </c>
      <c r="M87" s="112">
        <f t="shared" ref="M87" si="47">SUM(M80:M86)</f>
        <v>520</v>
      </c>
      <c r="N87" s="112">
        <f>SUM(N80:N86)</f>
        <v>368.5</v>
      </c>
      <c r="O87" s="112">
        <f>N87-N86</f>
        <v>333</v>
      </c>
      <c r="P87" s="227">
        <f>N87-N86-N85</f>
        <v>282.5</v>
      </c>
    </row>
    <row r="88" spans="1:16">
      <c r="A88" s="8"/>
      <c r="P88" s="10"/>
    </row>
    <row r="89" spans="1:16">
      <c r="A89" s="8"/>
      <c r="P89" s="10"/>
    </row>
    <row r="90" spans="1:16" ht="15.75" thickBot="1">
      <c r="A90" s="14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6"/>
    </row>
    <row r="91" spans="1:16" ht="15.75" thickTop="1"/>
  </sheetData>
  <mergeCells count="1">
    <mergeCell ref="B35:M35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2"/>
  <sheetViews>
    <sheetView topLeftCell="G1" workbookViewId="0">
      <selection activeCell="S2" sqref="S2"/>
    </sheetView>
  </sheetViews>
  <sheetFormatPr defaultRowHeight="15"/>
  <cols>
    <col min="1" max="1" width="26.85546875" customWidth="1"/>
    <col min="10" max="10" width="24.85546875" customWidth="1"/>
  </cols>
  <sheetData>
    <row r="1" spans="1:19">
      <c r="A1" s="240" t="s">
        <v>630</v>
      </c>
      <c r="B1" s="241" t="s">
        <v>631</v>
      </c>
      <c r="C1" s="241" t="s">
        <v>632</v>
      </c>
      <c r="D1" s="241" t="s">
        <v>633</v>
      </c>
      <c r="E1" s="241" t="s">
        <v>634</v>
      </c>
      <c r="F1" s="241" t="s">
        <v>635</v>
      </c>
      <c r="G1" s="241" t="s">
        <v>636</v>
      </c>
      <c r="H1" s="241" t="s">
        <v>637</v>
      </c>
      <c r="J1" s="240" t="s">
        <v>630</v>
      </c>
      <c r="K1" s="241" t="s">
        <v>631</v>
      </c>
      <c r="L1" s="241" t="s">
        <v>632</v>
      </c>
      <c r="M1" s="241" t="s">
        <v>633</v>
      </c>
      <c r="N1" s="241" t="s">
        <v>634</v>
      </c>
      <c r="O1" s="241" t="s">
        <v>635</v>
      </c>
      <c r="P1" s="241" t="s">
        <v>636</v>
      </c>
      <c r="Q1" s="241" t="s">
        <v>637</v>
      </c>
    </row>
    <row r="2" spans="1:19">
      <c r="A2" s="242" t="s">
        <v>643</v>
      </c>
      <c r="B2" s="243"/>
      <c r="C2" s="243"/>
      <c r="D2" s="243"/>
      <c r="E2" s="243"/>
      <c r="F2" s="243"/>
      <c r="G2" s="243">
        <v>-20</v>
      </c>
      <c r="H2" s="243">
        <v>-10</v>
      </c>
      <c r="J2" s="242" t="s">
        <v>643</v>
      </c>
      <c r="K2" s="243" t="str">
        <f>IF(B2&gt;0,"+", IF(B2&lt;0,"-"," "))</f>
        <v xml:space="preserve"> </v>
      </c>
      <c r="L2" s="243" t="str">
        <f t="shared" ref="L2:P20" si="0">IF(C2&gt;0,"+", IF(C2&lt;0,"-"," "))</f>
        <v xml:space="preserve"> </v>
      </c>
      <c r="M2" s="243" t="str">
        <f t="shared" si="0"/>
        <v xml:space="preserve"> </v>
      </c>
      <c r="N2" s="243" t="str">
        <f t="shared" si="0"/>
        <v xml:space="preserve"> </v>
      </c>
      <c r="O2" s="243" t="str">
        <f t="shared" si="0"/>
        <v xml:space="preserve"> </v>
      </c>
      <c r="P2" s="243" t="str">
        <f>IF(G2&gt;0,"+", IF(G2&lt;0,"-"," "))</f>
        <v>-</v>
      </c>
      <c r="Q2" s="243" t="str">
        <f>IF(H2&gt;-30,"+", IF(H2&lt;-30,"-"," "))</f>
        <v>+</v>
      </c>
      <c r="S2" s="50" t="s">
        <v>1468</v>
      </c>
    </row>
    <row r="3" spans="1:19">
      <c r="A3" s="244" t="s">
        <v>646</v>
      </c>
      <c r="B3" s="245">
        <v>10</v>
      </c>
      <c r="C3" s="246"/>
      <c r="D3" s="246">
        <v>5</v>
      </c>
      <c r="E3" s="246"/>
      <c r="F3" s="246"/>
      <c r="G3" s="246">
        <v>-20</v>
      </c>
      <c r="H3" s="246">
        <v>-20</v>
      </c>
      <c r="J3" s="247" t="s">
        <v>646</v>
      </c>
      <c r="K3" s="248" t="str">
        <f t="shared" ref="K3:K20" si="1">IF(B3&gt;0,"+", IF(B3&lt;0,"-"," "))</f>
        <v>+</v>
      </c>
      <c r="L3" s="248" t="str">
        <f t="shared" si="0"/>
        <v xml:space="preserve"> </v>
      </c>
      <c r="M3" s="248" t="str">
        <f t="shared" si="0"/>
        <v>+</v>
      </c>
      <c r="N3" s="248" t="str">
        <f t="shared" si="0"/>
        <v xml:space="preserve"> </v>
      </c>
      <c r="O3" s="248" t="str">
        <f t="shared" si="0"/>
        <v xml:space="preserve"> </v>
      </c>
      <c r="P3" s="248" t="str">
        <f t="shared" si="0"/>
        <v>-</v>
      </c>
      <c r="Q3" s="248" t="str">
        <f t="shared" ref="Q3:Q20" si="2">IF(H3&gt;-30,"+", IF(H3&lt;-30,"-"," "))</f>
        <v>+</v>
      </c>
      <c r="S3" s="50" t="s">
        <v>1469</v>
      </c>
    </row>
    <row r="4" spans="1:19">
      <c r="A4" s="242" t="s">
        <v>648</v>
      </c>
      <c r="B4" s="243">
        <v>-15</v>
      </c>
      <c r="C4" s="243">
        <v>-10</v>
      </c>
      <c r="D4" s="243">
        <v>-5</v>
      </c>
      <c r="E4" s="243">
        <v>10</v>
      </c>
      <c r="F4" s="243"/>
      <c r="G4" s="243">
        <v>-10</v>
      </c>
      <c r="H4" s="243">
        <v>-30</v>
      </c>
      <c r="J4" s="242" t="s">
        <v>648</v>
      </c>
      <c r="K4" s="243" t="str">
        <f t="shared" si="1"/>
        <v>-</v>
      </c>
      <c r="L4" s="243" t="str">
        <f t="shared" si="0"/>
        <v>-</v>
      </c>
      <c r="M4" s="243" t="str">
        <f t="shared" si="0"/>
        <v>-</v>
      </c>
      <c r="N4" s="243" t="str">
        <f t="shared" si="0"/>
        <v>+</v>
      </c>
      <c r="O4" s="243" t="str">
        <f t="shared" si="0"/>
        <v xml:space="preserve"> </v>
      </c>
      <c r="P4" s="243" t="str">
        <f t="shared" si="0"/>
        <v>-</v>
      </c>
      <c r="Q4" s="243" t="str">
        <f t="shared" si="2"/>
        <v xml:space="preserve"> </v>
      </c>
      <c r="S4" t="s">
        <v>1470</v>
      </c>
    </row>
    <row r="5" spans="1:19">
      <c r="A5" s="242" t="s">
        <v>650</v>
      </c>
      <c r="B5" s="243">
        <v>10</v>
      </c>
      <c r="C5" s="243">
        <v>-20</v>
      </c>
      <c r="D5" s="243">
        <v>10</v>
      </c>
      <c r="E5" s="243"/>
      <c r="F5" s="243">
        <v>-10</v>
      </c>
      <c r="G5" s="243"/>
      <c r="H5" s="243">
        <v>-90</v>
      </c>
      <c r="J5" s="242" t="s">
        <v>650</v>
      </c>
      <c r="K5" s="243" t="str">
        <f t="shared" si="1"/>
        <v>+</v>
      </c>
      <c r="L5" s="243" t="str">
        <f t="shared" si="0"/>
        <v>-</v>
      </c>
      <c r="M5" s="243" t="str">
        <f t="shared" si="0"/>
        <v>+</v>
      </c>
      <c r="N5" s="243" t="str">
        <f t="shared" si="0"/>
        <v xml:space="preserve"> </v>
      </c>
      <c r="O5" s="243" t="str">
        <f t="shared" si="0"/>
        <v>-</v>
      </c>
      <c r="P5" s="243" t="str">
        <f t="shared" si="0"/>
        <v xml:space="preserve"> </v>
      </c>
      <c r="Q5" s="243" t="str">
        <f t="shared" si="2"/>
        <v>-</v>
      </c>
    </row>
    <row r="6" spans="1:19">
      <c r="A6" s="242" t="s">
        <v>653</v>
      </c>
      <c r="B6" s="243">
        <v>-10</v>
      </c>
      <c r="C6" s="243">
        <v>0</v>
      </c>
      <c r="D6" s="243">
        <v>-10</v>
      </c>
      <c r="E6" s="243">
        <v>10</v>
      </c>
      <c r="F6" s="243">
        <v>-20</v>
      </c>
      <c r="G6" s="243"/>
      <c r="H6" s="243">
        <v>-40</v>
      </c>
      <c r="J6" s="242" t="s">
        <v>653</v>
      </c>
      <c r="K6" s="243" t="str">
        <f t="shared" si="1"/>
        <v>-</v>
      </c>
      <c r="L6" s="243" t="str">
        <f t="shared" si="0"/>
        <v xml:space="preserve"> </v>
      </c>
      <c r="M6" s="243" t="str">
        <f t="shared" si="0"/>
        <v>-</v>
      </c>
      <c r="N6" s="243" t="str">
        <f t="shared" si="0"/>
        <v>+</v>
      </c>
      <c r="O6" s="243" t="str">
        <f t="shared" si="0"/>
        <v>-</v>
      </c>
      <c r="P6" s="243" t="str">
        <f t="shared" si="0"/>
        <v xml:space="preserve"> </v>
      </c>
      <c r="Q6" s="243" t="str">
        <f t="shared" si="2"/>
        <v>-</v>
      </c>
    </row>
    <row r="7" spans="1:19">
      <c r="A7" s="242" t="s">
        <v>655</v>
      </c>
      <c r="B7" s="243">
        <v>10</v>
      </c>
      <c r="C7" s="243">
        <v>-10</v>
      </c>
      <c r="D7" s="243">
        <v>10</v>
      </c>
      <c r="E7" s="243"/>
      <c r="F7" s="243">
        <v>-15</v>
      </c>
      <c r="G7" s="243">
        <v>-30</v>
      </c>
      <c r="H7" s="243">
        <v>-40</v>
      </c>
      <c r="J7" s="242" t="s">
        <v>655</v>
      </c>
      <c r="K7" s="243" t="str">
        <f t="shared" si="1"/>
        <v>+</v>
      </c>
      <c r="L7" s="243" t="str">
        <f t="shared" si="0"/>
        <v>-</v>
      </c>
      <c r="M7" s="243" t="str">
        <f t="shared" si="0"/>
        <v>+</v>
      </c>
      <c r="N7" s="243" t="str">
        <f t="shared" si="0"/>
        <v xml:space="preserve"> </v>
      </c>
      <c r="O7" s="243" t="str">
        <f t="shared" si="0"/>
        <v>-</v>
      </c>
      <c r="P7" s="243" t="str">
        <f t="shared" si="0"/>
        <v>-</v>
      </c>
      <c r="Q7" s="243" t="str">
        <f t="shared" si="2"/>
        <v>-</v>
      </c>
    </row>
    <row r="8" spans="1:19">
      <c r="A8" s="244" t="s">
        <v>658</v>
      </c>
      <c r="B8" s="246"/>
      <c r="C8" s="246">
        <v>20</v>
      </c>
      <c r="D8" s="246">
        <v>-5</v>
      </c>
      <c r="E8" s="246"/>
      <c r="F8" s="246">
        <v>5</v>
      </c>
      <c r="G8" s="246">
        <v>-10</v>
      </c>
      <c r="H8" s="246">
        <v>-30</v>
      </c>
      <c r="J8" s="247" t="s">
        <v>658</v>
      </c>
      <c r="K8" s="248" t="str">
        <f t="shared" si="1"/>
        <v xml:space="preserve"> </v>
      </c>
      <c r="L8" s="248" t="str">
        <f t="shared" si="0"/>
        <v>+</v>
      </c>
      <c r="M8" s="248" t="str">
        <f t="shared" si="0"/>
        <v>-</v>
      </c>
      <c r="N8" s="248" t="str">
        <f t="shared" si="0"/>
        <v xml:space="preserve"> </v>
      </c>
      <c r="O8" s="248" t="str">
        <f t="shared" si="0"/>
        <v>+</v>
      </c>
      <c r="P8" s="248" t="str">
        <f t="shared" si="0"/>
        <v>-</v>
      </c>
      <c r="Q8" s="248" t="str">
        <f t="shared" si="2"/>
        <v xml:space="preserve"> </v>
      </c>
    </row>
    <row r="9" spans="1:19">
      <c r="A9" s="50" t="s">
        <v>660</v>
      </c>
      <c r="B9" s="102"/>
      <c r="C9" s="102"/>
      <c r="D9" s="102"/>
      <c r="E9" s="102">
        <v>10</v>
      </c>
      <c r="F9" s="102">
        <v>20</v>
      </c>
      <c r="G9" s="102"/>
      <c r="H9" s="102">
        <v>-30</v>
      </c>
      <c r="J9" s="249" t="s">
        <v>660</v>
      </c>
      <c r="K9" s="106" t="str">
        <f t="shared" si="1"/>
        <v xml:space="preserve"> </v>
      </c>
      <c r="L9" s="106" t="str">
        <f t="shared" si="0"/>
        <v xml:space="preserve"> </v>
      </c>
      <c r="M9" s="106" t="str">
        <f t="shared" si="0"/>
        <v xml:space="preserve"> </v>
      </c>
      <c r="N9" s="106" t="str">
        <f t="shared" si="0"/>
        <v>+</v>
      </c>
      <c r="O9" s="106" t="str">
        <f t="shared" si="0"/>
        <v>+</v>
      </c>
      <c r="P9" s="106" t="str">
        <f t="shared" si="0"/>
        <v xml:space="preserve"> </v>
      </c>
      <c r="Q9" s="106" t="str">
        <f t="shared" si="2"/>
        <v xml:space="preserve"> </v>
      </c>
      <c r="R9" t="s">
        <v>1467</v>
      </c>
    </row>
    <row r="10" spans="1:19">
      <c r="A10" s="250" t="s">
        <v>661</v>
      </c>
      <c r="B10" s="243"/>
      <c r="C10" s="243"/>
      <c r="D10" s="243"/>
      <c r="E10" s="251"/>
      <c r="F10" s="243">
        <v>30</v>
      </c>
      <c r="G10" s="243">
        <v>-20</v>
      </c>
      <c r="H10" s="243">
        <v>-10</v>
      </c>
      <c r="J10" s="250" t="s">
        <v>661</v>
      </c>
      <c r="K10" s="243" t="str">
        <f t="shared" si="1"/>
        <v xml:space="preserve"> </v>
      </c>
      <c r="L10" s="243" t="str">
        <f t="shared" si="0"/>
        <v xml:space="preserve"> </v>
      </c>
      <c r="M10" s="243" t="str">
        <f t="shared" si="0"/>
        <v xml:space="preserve"> </v>
      </c>
      <c r="N10" s="243" t="str">
        <f t="shared" si="0"/>
        <v xml:space="preserve"> </v>
      </c>
      <c r="O10" s="243" t="str">
        <f t="shared" si="0"/>
        <v>+</v>
      </c>
      <c r="P10" s="243" t="str">
        <f t="shared" si="0"/>
        <v>-</v>
      </c>
      <c r="Q10" s="243" t="str">
        <f t="shared" si="2"/>
        <v>+</v>
      </c>
    </row>
    <row r="11" spans="1:19">
      <c r="A11" s="252" t="s">
        <v>663</v>
      </c>
      <c r="B11" s="246">
        <v>-5</v>
      </c>
      <c r="C11" s="246">
        <v>15</v>
      </c>
      <c r="D11" s="246"/>
      <c r="E11" s="246"/>
      <c r="F11" s="246"/>
      <c r="G11" s="246">
        <v>-15</v>
      </c>
      <c r="H11" s="246">
        <v>-35</v>
      </c>
      <c r="J11" s="253" t="s">
        <v>663</v>
      </c>
      <c r="K11" s="248" t="str">
        <f t="shared" si="1"/>
        <v>-</v>
      </c>
      <c r="L11" s="248" t="str">
        <f t="shared" si="0"/>
        <v>+</v>
      </c>
      <c r="M11" s="248" t="str">
        <f t="shared" si="0"/>
        <v xml:space="preserve"> </v>
      </c>
      <c r="N11" s="248" t="str">
        <f t="shared" si="0"/>
        <v xml:space="preserve"> </v>
      </c>
      <c r="O11" s="248" t="str">
        <f t="shared" si="0"/>
        <v xml:space="preserve"> </v>
      </c>
      <c r="P11" s="248" t="str">
        <f t="shared" si="0"/>
        <v>-</v>
      </c>
      <c r="Q11" s="248" t="str">
        <f t="shared" si="2"/>
        <v>-</v>
      </c>
    </row>
    <row r="12" spans="1:19">
      <c r="A12" s="250" t="s">
        <v>666</v>
      </c>
      <c r="B12" s="243">
        <v>10</v>
      </c>
      <c r="C12" s="243"/>
      <c r="D12" s="243">
        <v>5</v>
      </c>
      <c r="E12" s="243">
        <v>5</v>
      </c>
      <c r="F12" s="243">
        <v>5</v>
      </c>
      <c r="G12" s="243"/>
      <c r="H12" s="243">
        <v>-5</v>
      </c>
      <c r="J12" s="250" t="s">
        <v>666</v>
      </c>
      <c r="K12" s="243" t="str">
        <f t="shared" si="1"/>
        <v>+</v>
      </c>
      <c r="L12" s="243" t="str">
        <f t="shared" si="0"/>
        <v xml:space="preserve"> </v>
      </c>
      <c r="M12" s="243" t="str">
        <f t="shared" si="0"/>
        <v>+</v>
      </c>
      <c r="N12" s="243" t="str">
        <f t="shared" si="0"/>
        <v>+</v>
      </c>
      <c r="O12" s="243" t="str">
        <f t="shared" si="0"/>
        <v>+</v>
      </c>
      <c r="P12" s="243" t="str">
        <f t="shared" si="0"/>
        <v xml:space="preserve"> </v>
      </c>
      <c r="Q12" s="243" t="str">
        <f t="shared" si="2"/>
        <v>+</v>
      </c>
    </row>
    <row r="13" spans="1:19">
      <c r="A13" s="252" t="s">
        <v>667</v>
      </c>
      <c r="B13" s="246"/>
      <c r="C13" s="246"/>
      <c r="D13" s="246"/>
      <c r="E13" s="246"/>
      <c r="F13" s="246"/>
      <c r="G13" s="246"/>
      <c r="H13" s="246">
        <v>-30</v>
      </c>
      <c r="J13" s="253" t="s">
        <v>667</v>
      </c>
      <c r="K13" s="248" t="str">
        <f t="shared" si="1"/>
        <v xml:space="preserve"> </v>
      </c>
      <c r="L13" s="248" t="str">
        <f t="shared" si="0"/>
        <v xml:space="preserve"> </v>
      </c>
      <c r="M13" s="248" t="str">
        <f t="shared" si="0"/>
        <v xml:space="preserve"> </v>
      </c>
      <c r="N13" s="248" t="str">
        <f t="shared" si="0"/>
        <v xml:space="preserve"> </v>
      </c>
      <c r="O13" s="248" t="str">
        <f t="shared" si="0"/>
        <v xml:space="preserve"> </v>
      </c>
      <c r="P13" s="248" t="str">
        <f t="shared" si="0"/>
        <v xml:space="preserve"> </v>
      </c>
      <c r="Q13" s="248" t="str">
        <f t="shared" si="2"/>
        <v xml:space="preserve"> </v>
      </c>
    </row>
    <row r="14" spans="1:19">
      <c r="A14" s="50" t="s">
        <v>668</v>
      </c>
      <c r="B14" s="102"/>
      <c r="C14" s="102"/>
      <c r="D14" s="102"/>
      <c r="E14" s="102"/>
      <c r="F14" s="102">
        <v>-10</v>
      </c>
      <c r="G14" s="102">
        <v>-20</v>
      </c>
      <c r="H14" s="102"/>
      <c r="J14" s="249" t="s">
        <v>668</v>
      </c>
      <c r="K14" s="106" t="str">
        <f t="shared" si="1"/>
        <v xml:space="preserve"> </v>
      </c>
      <c r="L14" s="106" t="str">
        <f t="shared" si="0"/>
        <v xml:space="preserve"> </v>
      </c>
      <c r="M14" s="106" t="str">
        <f t="shared" si="0"/>
        <v xml:space="preserve"> </v>
      </c>
      <c r="N14" s="106" t="str">
        <f t="shared" si="0"/>
        <v xml:space="preserve"> </v>
      </c>
      <c r="O14" s="106" t="str">
        <f t="shared" si="0"/>
        <v>-</v>
      </c>
      <c r="P14" s="106" t="str">
        <f t="shared" si="0"/>
        <v>-</v>
      </c>
      <c r="Q14" s="106" t="str">
        <f t="shared" si="2"/>
        <v>+</v>
      </c>
      <c r="R14" t="s">
        <v>1467</v>
      </c>
    </row>
    <row r="15" spans="1:19">
      <c r="A15" s="50" t="s">
        <v>669</v>
      </c>
      <c r="B15" s="102">
        <v>10</v>
      </c>
      <c r="C15" s="102">
        <v>5</v>
      </c>
      <c r="D15" s="102"/>
      <c r="E15" s="102"/>
      <c r="F15" s="102"/>
      <c r="G15" s="102">
        <v>-20</v>
      </c>
      <c r="H15" s="102">
        <v>-40</v>
      </c>
      <c r="J15" s="249" t="s">
        <v>669</v>
      </c>
      <c r="K15" s="106" t="str">
        <f t="shared" si="1"/>
        <v>+</v>
      </c>
      <c r="L15" s="106" t="str">
        <f t="shared" si="0"/>
        <v>+</v>
      </c>
      <c r="M15" s="106" t="str">
        <f t="shared" si="0"/>
        <v xml:space="preserve"> </v>
      </c>
      <c r="N15" s="106" t="str">
        <f t="shared" si="0"/>
        <v xml:space="preserve"> </v>
      </c>
      <c r="O15" s="106" t="str">
        <f t="shared" si="0"/>
        <v xml:space="preserve"> </v>
      </c>
      <c r="P15" s="106" t="str">
        <f t="shared" si="0"/>
        <v>-</v>
      </c>
      <c r="Q15" s="106" t="str">
        <f t="shared" si="2"/>
        <v>-</v>
      </c>
      <c r="R15" t="s">
        <v>1467</v>
      </c>
    </row>
    <row r="16" spans="1:19">
      <c r="A16" s="250" t="s">
        <v>670</v>
      </c>
      <c r="B16" s="243">
        <v>10</v>
      </c>
      <c r="C16" s="243">
        <v>-20</v>
      </c>
      <c r="D16" s="243"/>
      <c r="E16" s="243"/>
      <c r="F16" s="243">
        <v>10</v>
      </c>
      <c r="G16" s="243">
        <v>-10</v>
      </c>
      <c r="H16" s="243">
        <v>-40</v>
      </c>
      <c r="J16" s="250" t="s">
        <v>670</v>
      </c>
      <c r="K16" s="243" t="str">
        <f t="shared" si="1"/>
        <v>+</v>
      </c>
      <c r="L16" s="243" t="str">
        <f t="shared" si="0"/>
        <v>-</v>
      </c>
      <c r="M16" s="243" t="str">
        <f t="shared" si="0"/>
        <v xml:space="preserve"> </v>
      </c>
      <c r="N16" s="243" t="str">
        <f t="shared" si="0"/>
        <v xml:space="preserve"> </v>
      </c>
      <c r="O16" s="243" t="str">
        <f t="shared" si="0"/>
        <v>+</v>
      </c>
      <c r="P16" s="243" t="str">
        <f t="shared" si="0"/>
        <v>-</v>
      </c>
      <c r="Q16" s="243" t="str">
        <f t="shared" si="2"/>
        <v>-</v>
      </c>
    </row>
    <row r="17" spans="1:17">
      <c r="A17" s="252" t="s">
        <v>671</v>
      </c>
      <c r="B17" s="246">
        <v>5</v>
      </c>
      <c r="C17" s="246"/>
      <c r="D17" s="246">
        <v>5</v>
      </c>
      <c r="E17" s="246"/>
      <c r="F17" s="246">
        <v>-10</v>
      </c>
      <c r="G17" s="246">
        <v>-20</v>
      </c>
      <c r="H17" s="246">
        <v>-40</v>
      </c>
      <c r="J17" s="253" t="s">
        <v>671</v>
      </c>
      <c r="K17" s="248" t="str">
        <f t="shared" si="1"/>
        <v>+</v>
      </c>
      <c r="L17" s="248" t="str">
        <f t="shared" si="0"/>
        <v xml:space="preserve"> </v>
      </c>
      <c r="M17" s="248" t="str">
        <f t="shared" si="0"/>
        <v>+</v>
      </c>
      <c r="N17" s="248" t="str">
        <f t="shared" si="0"/>
        <v xml:space="preserve"> </v>
      </c>
      <c r="O17" s="248" t="str">
        <f t="shared" si="0"/>
        <v>-</v>
      </c>
      <c r="P17" s="248" t="str">
        <f t="shared" si="0"/>
        <v>-</v>
      </c>
      <c r="Q17" s="248" t="str">
        <f t="shared" si="2"/>
        <v>-</v>
      </c>
    </row>
    <row r="18" spans="1:17">
      <c r="A18" s="252" t="s">
        <v>672</v>
      </c>
      <c r="B18" s="246">
        <v>20</v>
      </c>
      <c r="C18" s="246"/>
      <c r="D18" s="246">
        <v>10</v>
      </c>
      <c r="E18" s="246">
        <v>10</v>
      </c>
      <c r="F18" s="246"/>
      <c r="G18" s="246">
        <v>-40</v>
      </c>
      <c r="H18" s="246"/>
      <c r="J18" s="253" t="s">
        <v>672</v>
      </c>
      <c r="K18" s="248" t="str">
        <f t="shared" si="1"/>
        <v>+</v>
      </c>
      <c r="L18" s="248" t="str">
        <f t="shared" si="0"/>
        <v xml:space="preserve"> </v>
      </c>
      <c r="M18" s="248" t="str">
        <f t="shared" si="0"/>
        <v>+</v>
      </c>
      <c r="N18" s="248" t="str">
        <f t="shared" si="0"/>
        <v>+</v>
      </c>
      <c r="O18" s="248" t="str">
        <f t="shared" si="0"/>
        <v xml:space="preserve"> </v>
      </c>
      <c r="P18" s="248" t="str">
        <f t="shared" si="0"/>
        <v>-</v>
      </c>
      <c r="Q18" s="248" t="str">
        <f t="shared" si="2"/>
        <v>+</v>
      </c>
    </row>
    <row r="19" spans="1:17">
      <c r="A19" s="250" t="s">
        <v>674</v>
      </c>
      <c r="B19" s="243">
        <v>-10</v>
      </c>
      <c r="C19" s="243">
        <v>15</v>
      </c>
      <c r="D19" s="243">
        <v>-15</v>
      </c>
      <c r="E19" s="243"/>
      <c r="F19" s="243">
        <v>5</v>
      </c>
      <c r="G19" s="243">
        <v>-50</v>
      </c>
      <c r="H19" s="243">
        <v>-10</v>
      </c>
      <c r="J19" s="250" t="s">
        <v>674</v>
      </c>
      <c r="K19" s="243" t="str">
        <f t="shared" si="1"/>
        <v>-</v>
      </c>
      <c r="L19" s="243" t="str">
        <f t="shared" si="0"/>
        <v>+</v>
      </c>
      <c r="M19" s="243" t="str">
        <f t="shared" si="0"/>
        <v>-</v>
      </c>
      <c r="N19" s="243" t="str">
        <f t="shared" si="0"/>
        <v xml:space="preserve"> </v>
      </c>
      <c r="O19" s="243" t="str">
        <f t="shared" si="0"/>
        <v>+</v>
      </c>
      <c r="P19" s="243" t="str">
        <f t="shared" si="0"/>
        <v>-</v>
      </c>
      <c r="Q19" s="243" t="str">
        <f t="shared" si="2"/>
        <v>+</v>
      </c>
    </row>
    <row r="20" spans="1:17">
      <c r="A20" s="250" t="s">
        <v>676</v>
      </c>
      <c r="B20" s="243">
        <v>5</v>
      </c>
      <c r="C20" s="243">
        <v>-5</v>
      </c>
      <c r="D20" s="243"/>
      <c r="E20" s="243"/>
      <c r="F20" s="243">
        <v>-10</v>
      </c>
      <c r="G20" s="243">
        <v>-25</v>
      </c>
      <c r="H20" s="243">
        <v>-30</v>
      </c>
      <c r="J20" s="250" t="s">
        <v>676</v>
      </c>
      <c r="K20" s="243" t="str">
        <f t="shared" si="1"/>
        <v>+</v>
      </c>
      <c r="L20" s="243" t="str">
        <f t="shared" si="0"/>
        <v>-</v>
      </c>
      <c r="M20" s="243" t="str">
        <f t="shared" si="0"/>
        <v xml:space="preserve"> </v>
      </c>
      <c r="N20" s="243" t="str">
        <f t="shared" si="0"/>
        <v xml:space="preserve"> </v>
      </c>
      <c r="O20" s="243" t="str">
        <f t="shared" si="0"/>
        <v>-</v>
      </c>
      <c r="P20" s="243" t="str">
        <f t="shared" si="0"/>
        <v>-</v>
      </c>
      <c r="Q20" s="243" t="str">
        <f t="shared" si="2"/>
        <v xml:space="preserve"> </v>
      </c>
    </row>
    <row r="21" spans="1:17">
      <c r="A21" s="50"/>
      <c r="B21" s="50"/>
      <c r="C21" s="50"/>
      <c r="D21" s="50"/>
      <c r="E21" s="50"/>
      <c r="F21" s="50"/>
      <c r="G21" s="50"/>
      <c r="H21" s="50"/>
    </row>
    <row r="22" spans="1:17">
      <c r="A22" s="50" t="s">
        <v>678</v>
      </c>
      <c r="B22" s="50"/>
      <c r="C22" s="50"/>
      <c r="D22" s="50"/>
      <c r="E22" s="50"/>
      <c r="F22" s="50"/>
      <c r="G22" s="50"/>
      <c r="H22" s="50"/>
      <c r="J22" s="250" t="s">
        <v>678</v>
      </c>
      <c r="K22" s="243" t="str">
        <f t="shared" ref="K22:P22" si="3">IF(B22&gt;0,"+", IF(B22&lt;0,"-"," "))</f>
        <v xml:space="preserve"> </v>
      </c>
      <c r="L22" s="243" t="str">
        <f t="shared" si="3"/>
        <v xml:space="preserve"> </v>
      </c>
      <c r="M22" s="243" t="str">
        <f t="shared" si="3"/>
        <v xml:space="preserve"> </v>
      </c>
      <c r="N22" s="243" t="str">
        <f t="shared" si="3"/>
        <v xml:space="preserve"> </v>
      </c>
      <c r="O22" s="243" t="str">
        <f t="shared" si="3"/>
        <v xml:space="preserve"> </v>
      </c>
      <c r="P22" s="243" t="str">
        <f t="shared" si="3"/>
        <v xml:space="preserve"> </v>
      </c>
      <c r="Q22" s="243" t="str">
        <f>IF(H22&gt;-30,"+", IF(H22&lt;-30,"-"," "))</f>
        <v>+</v>
      </c>
    </row>
    <row r="23" spans="1:17">
      <c r="A23" s="50"/>
      <c r="B23" s="50"/>
      <c r="C23" s="50"/>
      <c r="D23" s="50"/>
      <c r="E23" s="50"/>
      <c r="F23" s="50"/>
      <c r="G23" s="50"/>
      <c r="H23" s="50"/>
      <c r="J23" s="50"/>
    </row>
    <row r="24" spans="1:17">
      <c r="A24" s="50" t="s">
        <v>679</v>
      </c>
      <c r="B24" s="254">
        <v>10</v>
      </c>
      <c r="C24" s="254">
        <v>5</v>
      </c>
      <c r="D24" s="173"/>
      <c r="E24" s="173"/>
      <c r="F24" s="254">
        <v>-30</v>
      </c>
      <c r="G24" s="254">
        <v>-40</v>
      </c>
      <c r="H24" s="254">
        <v>-60</v>
      </c>
      <c r="J24" s="250" t="s">
        <v>679</v>
      </c>
      <c r="K24" s="243" t="str">
        <f t="shared" ref="K24:P26" si="4">IF(B24&gt;0,"+", IF(B24&lt;0,"-"," "))</f>
        <v>+</v>
      </c>
      <c r="L24" s="243" t="str">
        <f t="shared" si="4"/>
        <v>+</v>
      </c>
      <c r="M24" s="243" t="str">
        <f t="shared" si="4"/>
        <v xml:space="preserve"> </v>
      </c>
      <c r="N24" s="243" t="str">
        <f t="shared" si="4"/>
        <v xml:space="preserve"> </v>
      </c>
      <c r="O24" s="243" t="str">
        <f t="shared" si="4"/>
        <v>-</v>
      </c>
      <c r="P24" s="243" t="str">
        <f t="shared" si="4"/>
        <v>-</v>
      </c>
      <c r="Q24" s="243" t="str">
        <f>IF(H24&gt;-30,"+", IF(H24&lt;-30,"-"," "))</f>
        <v>-</v>
      </c>
    </row>
    <row r="25" spans="1:17">
      <c r="A25" s="50" t="s">
        <v>682</v>
      </c>
      <c r="B25" s="254">
        <v>10</v>
      </c>
      <c r="C25" s="173"/>
      <c r="D25" s="254">
        <v>5</v>
      </c>
      <c r="E25" s="173"/>
      <c r="F25" s="254">
        <v>-20</v>
      </c>
      <c r="G25" s="254">
        <v>-40</v>
      </c>
      <c r="H25" s="254">
        <v>-50</v>
      </c>
      <c r="J25" s="250" t="s">
        <v>682</v>
      </c>
      <c r="K25" s="243" t="str">
        <f t="shared" si="4"/>
        <v>+</v>
      </c>
      <c r="L25" s="243" t="str">
        <f t="shared" si="4"/>
        <v xml:space="preserve"> </v>
      </c>
      <c r="M25" s="243" t="str">
        <f t="shared" si="4"/>
        <v>+</v>
      </c>
      <c r="N25" s="243" t="str">
        <f t="shared" si="4"/>
        <v xml:space="preserve"> </v>
      </c>
      <c r="O25" s="243" t="str">
        <f t="shared" si="4"/>
        <v>-</v>
      </c>
      <c r="P25" s="243" t="str">
        <f t="shared" si="4"/>
        <v>-</v>
      </c>
      <c r="Q25" s="243" t="str">
        <f>IF(H25&gt;-30,"+", IF(H25&lt;-30,"-"," "))</f>
        <v>-</v>
      </c>
    </row>
    <row r="26" spans="1:17">
      <c r="A26" s="50" t="s">
        <v>685</v>
      </c>
      <c r="B26" s="254">
        <v>10</v>
      </c>
      <c r="C26" s="173"/>
      <c r="D26" s="254">
        <v>10</v>
      </c>
      <c r="E26" s="173"/>
      <c r="F26" s="254">
        <v>-10</v>
      </c>
      <c r="G26" s="254">
        <v>-40</v>
      </c>
      <c r="H26" s="254">
        <v>-40</v>
      </c>
      <c r="J26" s="250" t="s">
        <v>685</v>
      </c>
      <c r="K26" s="243" t="str">
        <f t="shared" si="4"/>
        <v>+</v>
      </c>
      <c r="L26" s="243" t="str">
        <f t="shared" si="4"/>
        <v xml:space="preserve"> </v>
      </c>
      <c r="M26" s="243" t="str">
        <f t="shared" si="4"/>
        <v>+</v>
      </c>
      <c r="N26" s="243" t="str">
        <f t="shared" si="4"/>
        <v xml:space="preserve"> </v>
      </c>
      <c r="O26" s="243" t="str">
        <f t="shared" si="4"/>
        <v>-</v>
      </c>
      <c r="P26" s="243" t="str">
        <f t="shared" si="4"/>
        <v>-</v>
      </c>
      <c r="Q26" s="243" t="str">
        <f>IF(H26&gt;-30,"+", IF(H26&lt;-30,"-"," "))</f>
        <v>-</v>
      </c>
    </row>
    <row r="27" spans="1:17">
      <c r="A27" s="50"/>
      <c r="B27" s="173"/>
      <c r="C27" s="173"/>
      <c r="D27" s="173"/>
      <c r="E27" s="173"/>
      <c r="F27" s="173"/>
      <c r="G27" s="173"/>
      <c r="H27" s="173"/>
      <c r="J27" s="50"/>
    </row>
    <row r="28" spans="1:17">
      <c r="A28" s="50" t="s">
        <v>686</v>
      </c>
      <c r="B28" s="254">
        <v>15</v>
      </c>
      <c r="C28" s="254">
        <v>10</v>
      </c>
      <c r="D28" s="173"/>
      <c r="E28" s="254">
        <v>-10</v>
      </c>
      <c r="F28" s="254">
        <v>20</v>
      </c>
      <c r="G28" s="254">
        <v>-25</v>
      </c>
      <c r="H28" s="254">
        <v>-40</v>
      </c>
      <c r="J28" s="250" t="s">
        <v>686</v>
      </c>
      <c r="K28" s="243" t="str">
        <f t="shared" ref="K28:P30" si="5">IF(B28&gt;0,"+", IF(B28&lt;0,"-"," "))</f>
        <v>+</v>
      </c>
      <c r="L28" s="243" t="str">
        <f t="shared" si="5"/>
        <v>+</v>
      </c>
      <c r="M28" s="243" t="str">
        <f t="shared" si="5"/>
        <v xml:space="preserve"> </v>
      </c>
      <c r="N28" s="243" t="str">
        <f t="shared" si="5"/>
        <v>-</v>
      </c>
      <c r="O28" s="243" t="str">
        <f t="shared" si="5"/>
        <v>+</v>
      </c>
      <c r="P28" s="243" t="str">
        <f t="shared" si="5"/>
        <v>-</v>
      </c>
      <c r="Q28" s="243" t="str">
        <f>IF(H28&gt;-30,"+", IF(H28&lt;-30,"-"," "))</f>
        <v>-</v>
      </c>
    </row>
    <row r="29" spans="1:17">
      <c r="A29" s="50" t="s">
        <v>689</v>
      </c>
      <c r="B29" s="254">
        <v>-20</v>
      </c>
      <c r="C29" s="254">
        <v>10</v>
      </c>
      <c r="D29" s="254">
        <v>-20</v>
      </c>
      <c r="E29" s="254">
        <v>20</v>
      </c>
      <c r="F29" s="254">
        <v>-20</v>
      </c>
      <c r="G29" s="254">
        <v>-25</v>
      </c>
      <c r="H29" s="254">
        <v>-25</v>
      </c>
      <c r="J29" s="250" t="s">
        <v>689</v>
      </c>
      <c r="K29" s="243" t="str">
        <f t="shared" si="5"/>
        <v>-</v>
      </c>
      <c r="L29" s="243" t="str">
        <f t="shared" si="5"/>
        <v>+</v>
      </c>
      <c r="M29" s="243" t="str">
        <f t="shared" si="5"/>
        <v>-</v>
      </c>
      <c r="N29" s="243" t="str">
        <f t="shared" si="5"/>
        <v>+</v>
      </c>
      <c r="O29" s="243" t="str">
        <f t="shared" si="5"/>
        <v>-</v>
      </c>
      <c r="P29" s="243" t="str">
        <f t="shared" si="5"/>
        <v>-</v>
      </c>
      <c r="Q29" s="243" t="str">
        <f>IF(H29&gt;-30,"+", IF(H29&lt;-30,"-"," "))</f>
        <v>+</v>
      </c>
    </row>
    <row r="30" spans="1:17">
      <c r="A30" s="50" t="s">
        <v>690</v>
      </c>
      <c r="B30" s="254">
        <v>10</v>
      </c>
      <c r="C30" s="173"/>
      <c r="D30" s="254">
        <v>10</v>
      </c>
      <c r="E30" s="173"/>
      <c r="F30" s="254">
        <v>-10</v>
      </c>
      <c r="G30" s="254">
        <v>-25</v>
      </c>
      <c r="H30" s="254">
        <v>-30</v>
      </c>
      <c r="J30" s="250" t="s">
        <v>690</v>
      </c>
      <c r="K30" s="243" t="str">
        <f t="shared" si="5"/>
        <v>+</v>
      </c>
      <c r="L30" s="243" t="str">
        <f t="shared" si="5"/>
        <v xml:space="preserve"> </v>
      </c>
      <c r="M30" s="243" t="str">
        <f t="shared" si="5"/>
        <v>+</v>
      </c>
      <c r="N30" s="243" t="str">
        <f t="shared" si="5"/>
        <v xml:space="preserve"> </v>
      </c>
      <c r="O30" s="243" t="str">
        <f t="shared" si="5"/>
        <v>-</v>
      </c>
      <c r="P30" s="243" t="str">
        <f t="shared" si="5"/>
        <v>-</v>
      </c>
      <c r="Q30" s="243" t="str">
        <f>IF(H30&gt;-30,"+", IF(H30&lt;-30,"-"," "))</f>
        <v xml:space="preserve"> </v>
      </c>
    </row>
    <row r="31" spans="1:17">
      <c r="A31" s="50"/>
      <c r="B31" s="173"/>
      <c r="C31" s="173"/>
      <c r="D31" s="173"/>
      <c r="E31" s="173"/>
      <c r="F31" s="173"/>
      <c r="G31" s="173"/>
      <c r="H31" s="173"/>
      <c r="J31" s="50"/>
    </row>
    <row r="32" spans="1:17">
      <c r="A32" s="50" t="s">
        <v>691</v>
      </c>
      <c r="B32" s="254">
        <v>10</v>
      </c>
      <c r="C32" s="173"/>
      <c r="D32" s="254">
        <v>10</v>
      </c>
      <c r="E32" s="254">
        <v>5</v>
      </c>
      <c r="F32" s="173"/>
      <c r="G32" s="173">
        <v>-10</v>
      </c>
      <c r="H32" s="173">
        <v>-20</v>
      </c>
      <c r="J32" s="250" t="s">
        <v>691</v>
      </c>
      <c r="K32" s="243" t="str">
        <f t="shared" ref="K32:P32" si="6">IF(B32&gt;0,"+", IF(B32&lt;0,"-"," "))</f>
        <v>+</v>
      </c>
      <c r="L32" s="243" t="str">
        <f t="shared" si="6"/>
        <v xml:space="preserve"> </v>
      </c>
      <c r="M32" s="243" t="str">
        <f t="shared" si="6"/>
        <v>+</v>
      </c>
      <c r="N32" s="243" t="str">
        <f t="shared" si="6"/>
        <v>+</v>
      </c>
      <c r="O32" s="243" t="str">
        <f t="shared" si="6"/>
        <v xml:space="preserve"> </v>
      </c>
      <c r="P32" s="243" t="str">
        <f t="shared" si="6"/>
        <v>-</v>
      </c>
      <c r="Q32" s="243" t="str">
        <f>IF(H32&gt;-30,"+", IF(H32&lt;-30,"-"," "))</f>
        <v>+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4"/>
  <sheetViews>
    <sheetView workbookViewId="0"/>
  </sheetViews>
  <sheetFormatPr defaultRowHeight="15"/>
  <sheetData>
    <row r="1" spans="1:15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15" ht="15.75" thickBot="1">
      <c r="C2" s="9"/>
    </row>
    <row r="3" spans="1:15" ht="24" thickTop="1">
      <c r="A3" s="5">
        <v>2</v>
      </c>
      <c r="B3" s="256" t="s">
        <v>150</v>
      </c>
      <c r="C3" s="256"/>
      <c r="D3" s="256"/>
      <c r="E3" s="256"/>
      <c r="F3" s="256"/>
      <c r="G3" s="258"/>
      <c r="I3" s="5" t="s">
        <v>1419</v>
      </c>
      <c r="J3" s="256" t="s">
        <v>1420</v>
      </c>
      <c r="K3" s="256"/>
      <c r="L3" s="256"/>
      <c r="M3" s="256"/>
      <c r="N3" s="256"/>
      <c r="O3" s="258"/>
    </row>
    <row r="4" spans="1:15">
      <c r="A4" s="8"/>
      <c r="B4" s="11" t="s">
        <v>1397</v>
      </c>
      <c r="G4" s="10"/>
      <c r="I4" s="8"/>
      <c r="J4" s="11" t="s">
        <v>1397</v>
      </c>
      <c r="K4" s="9"/>
      <c r="L4" s="9"/>
      <c r="M4" s="9"/>
      <c r="N4" s="9"/>
      <c r="O4" s="10"/>
    </row>
    <row r="5" spans="1:15">
      <c r="A5" s="8"/>
      <c r="B5" s="9" t="s">
        <v>35</v>
      </c>
      <c r="G5" s="10"/>
      <c r="I5" s="8"/>
      <c r="J5" s="9" t="s">
        <v>35</v>
      </c>
      <c r="K5" s="9"/>
      <c r="L5" s="9"/>
      <c r="M5" s="9"/>
      <c r="N5" s="9"/>
      <c r="O5" s="10"/>
    </row>
    <row r="6" spans="1:15">
      <c r="A6" s="8"/>
      <c r="B6" t="s">
        <v>1388</v>
      </c>
      <c r="G6" s="10"/>
      <c r="I6" s="8"/>
      <c r="J6" s="9" t="s">
        <v>1388</v>
      </c>
      <c r="K6" s="9"/>
      <c r="L6" s="9"/>
      <c r="M6" s="9"/>
      <c r="N6" s="9"/>
      <c r="O6" s="10"/>
    </row>
    <row r="7" spans="1:15">
      <c r="A7" s="8"/>
      <c r="G7" s="10"/>
      <c r="I7" s="8"/>
      <c r="J7" s="9"/>
      <c r="K7" s="9"/>
      <c r="L7" s="9"/>
      <c r="M7" s="9"/>
      <c r="N7" s="9"/>
      <c r="O7" s="10"/>
    </row>
    <row r="8" spans="1:15">
      <c r="A8" s="8"/>
      <c r="B8" s="1" t="s">
        <v>1403</v>
      </c>
      <c r="F8" s="4">
        <v>190</v>
      </c>
      <c r="G8" s="19" t="s">
        <v>126</v>
      </c>
      <c r="I8" s="8"/>
      <c r="J8" s="11" t="s">
        <v>1421</v>
      </c>
      <c r="K8" s="9"/>
      <c r="L8" s="9"/>
      <c r="M8" s="9"/>
      <c r="N8" s="9">
        <f>SUM(N9:N28)</f>
        <v>225</v>
      </c>
      <c r="O8" s="10"/>
    </row>
    <row r="9" spans="1:15">
      <c r="A9" s="8"/>
      <c r="B9" t="s">
        <v>1404</v>
      </c>
      <c r="F9">
        <v>40</v>
      </c>
      <c r="G9" s="10"/>
      <c r="I9" s="8"/>
      <c r="J9" s="9" t="s">
        <v>9</v>
      </c>
      <c r="K9" s="9"/>
      <c r="L9" s="9"/>
      <c r="M9" s="9"/>
      <c r="N9" s="9">
        <v>20</v>
      </c>
      <c r="O9" s="10"/>
    </row>
    <row r="10" spans="1:15">
      <c r="A10" s="8"/>
      <c r="B10" t="s">
        <v>1405</v>
      </c>
      <c r="D10" t="s">
        <v>1406</v>
      </c>
      <c r="G10" s="10"/>
      <c r="I10" s="8"/>
      <c r="J10" s="46" t="s">
        <v>1422</v>
      </c>
      <c r="K10" s="9"/>
      <c r="L10" s="9"/>
      <c r="M10" s="9"/>
      <c r="N10" s="9"/>
      <c r="O10" s="10"/>
    </row>
    <row r="11" spans="1:15">
      <c r="A11" s="8"/>
      <c r="D11" t="s">
        <v>1407</v>
      </c>
      <c r="G11" s="10"/>
      <c r="I11" s="8"/>
      <c r="J11" s="9"/>
      <c r="K11" s="9" t="s">
        <v>608</v>
      </c>
      <c r="L11" s="9"/>
      <c r="M11" s="9"/>
      <c r="N11" s="9">
        <v>15</v>
      </c>
      <c r="O11" s="10"/>
    </row>
    <row r="12" spans="1:15">
      <c r="A12" s="8"/>
      <c r="D12" t="s">
        <v>1408</v>
      </c>
      <c r="G12" s="10"/>
      <c r="I12" s="8"/>
      <c r="J12" s="9"/>
      <c r="K12" s="9" t="s">
        <v>609</v>
      </c>
      <c r="L12" s="9"/>
      <c r="M12" s="9"/>
      <c r="N12" s="9">
        <v>15</v>
      </c>
      <c r="O12" s="10"/>
    </row>
    <row r="13" spans="1:15">
      <c r="A13" s="8"/>
      <c r="D13" s="181" t="s">
        <v>1409</v>
      </c>
      <c r="G13" s="10"/>
      <c r="I13" s="8"/>
      <c r="J13" s="9"/>
      <c r="K13" s="9" t="s">
        <v>610</v>
      </c>
      <c r="L13" s="9"/>
      <c r="M13" s="9"/>
      <c r="N13" s="9">
        <v>15</v>
      </c>
      <c r="O13" s="10"/>
    </row>
    <row r="14" spans="1:15" ht="15.75" thickBot="1">
      <c r="A14" s="61"/>
      <c r="B14" s="31"/>
      <c r="C14" s="31"/>
      <c r="D14" s="31"/>
      <c r="E14" s="31"/>
      <c r="F14" s="31"/>
      <c r="G14" s="37"/>
      <c r="I14" s="8"/>
      <c r="J14" s="9"/>
      <c r="K14" s="9" t="s">
        <v>611</v>
      </c>
      <c r="L14" s="9"/>
      <c r="M14" s="9"/>
      <c r="N14" s="9">
        <v>15</v>
      </c>
      <c r="O14" s="10"/>
    </row>
    <row r="15" spans="1:15">
      <c r="A15" s="8"/>
      <c r="B15" s="1" t="s">
        <v>1398</v>
      </c>
      <c r="D15" s="9"/>
      <c r="F15" s="4"/>
      <c r="G15" s="19"/>
      <c r="I15" s="8"/>
      <c r="J15" s="9"/>
      <c r="K15" s="9" t="s">
        <v>612</v>
      </c>
      <c r="L15" s="9"/>
      <c r="M15" s="9"/>
      <c r="N15" s="9">
        <v>15</v>
      </c>
      <c r="O15" s="10"/>
    </row>
    <row r="16" spans="1:15">
      <c r="A16" s="8"/>
      <c r="B16" t="s">
        <v>1248</v>
      </c>
      <c r="G16" s="10"/>
      <c r="I16" s="8"/>
      <c r="J16" s="9" t="s">
        <v>835</v>
      </c>
      <c r="K16" s="9"/>
      <c r="L16" s="9"/>
      <c r="M16" s="9"/>
      <c r="N16" s="9"/>
      <c r="O16" s="10"/>
    </row>
    <row r="17" spans="1:15">
      <c r="A17" s="8"/>
      <c r="B17" t="s">
        <v>450</v>
      </c>
      <c r="G17" s="10"/>
      <c r="I17" s="8"/>
      <c r="J17" s="9"/>
      <c r="K17" s="9" t="s">
        <v>94</v>
      </c>
      <c r="L17" s="9"/>
      <c r="M17" s="9"/>
      <c r="N17" s="9"/>
      <c r="O17" s="10"/>
    </row>
    <row r="18" spans="1:15">
      <c r="A18" s="8"/>
      <c r="B18" s="9" t="s">
        <v>1388</v>
      </c>
      <c r="C18" s="9"/>
      <c r="D18" s="9"/>
      <c r="E18" s="9"/>
      <c r="F18" s="9"/>
      <c r="G18" s="10"/>
      <c r="I18" s="8"/>
      <c r="J18" s="9"/>
      <c r="K18" s="9"/>
      <c r="L18" s="9" t="s">
        <v>95</v>
      </c>
      <c r="M18" s="9"/>
      <c r="N18" s="9">
        <v>30</v>
      </c>
      <c r="O18" s="10"/>
    </row>
    <row r="19" spans="1:15" ht="15.75" thickBot="1">
      <c r="A19" s="61"/>
      <c r="B19" s="31"/>
      <c r="C19" s="31"/>
      <c r="D19" s="31"/>
      <c r="E19" s="31"/>
      <c r="F19" s="31"/>
      <c r="G19" s="37"/>
      <c r="I19" s="183"/>
      <c r="J19" s="9"/>
      <c r="K19" s="9" t="s">
        <v>473</v>
      </c>
      <c r="L19" s="9"/>
      <c r="M19" s="9"/>
      <c r="N19" s="9">
        <v>15</v>
      </c>
      <c r="O19" s="10"/>
    </row>
    <row r="20" spans="1:15">
      <c r="A20" s="8"/>
      <c r="B20" s="12" t="s">
        <v>1453</v>
      </c>
      <c r="C20" s="9"/>
      <c r="D20" s="9"/>
      <c r="E20" s="9"/>
      <c r="F20" s="9"/>
      <c r="G20" s="10"/>
      <c r="I20" s="183"/>
      <c r="J20" s="9"/>
      <c r="K20" s="9" t="s">
        <v>101</v>
      </c>
      <c r="L20" s="9"/>
      <c r="M20" s="9"/>
      <c r="N20" s="9">
        <v>10</v>
      </c>
      <c r="O20" s="10"/>
    </row>
    <row r="21" spans="1:15">
      <c r="A21" s="8"/>
      <c r="B21" s="3" t="s">
        <v>1434</v>
      </c>
      <c r="C21" s="9"/>
      <c r="D21" s="9"/>
      <c r="E21" s="9"/>
      <c r="F21" s="9"/>
      <c r="G21" s="10"/>
      <c r="I21" s="183"/>
      <c r="J21" s="9"/>
      <c r="K21" s="9" t="s">
        <v>98</v>
      </c>
      <c r="L21" s="9"/>
      <c r="M21" s="9"/>
      <c r="N21" s="9"/>
      <c r="O21" s="10"/>
    </row>
    <row r="22" spans="1:15" ht="15.75" thickBot="1">
      <c r="A22" s="61"/>
      <c r="B22" s="31" t="s">
        <v>1435</v>
      </c>
      <c r="C22" s="31"/>
      <c r="D22" s="31"/>
      <c r="E22" s="31"/>
      <c r="F22" s="31"/>
      <c r="G22" s="37"/>
      <c r="I22" s="8"/>
      <c r="J22" s="9"/>
      <c r="K22" s="9"/>
      <c r="L22" s="9" t="s">
        <v>95</v>
      </c>
      <c r="M22" s="9"/>
      <c r="N22" s="9">
        <v>20</v>
      </c>
      <c r="O22" s="10"/>
    </row>
    <row r="23" spans="1:15">
      <c r="A23" s="8"/>
      <c r="B23" s="48" t="s">
        <v>1454</v>
      </c>
      <c r="C23" s="9"/>
      <c r="D23" s="9"/>
      <c r="E23" s="9"/>
      <c r="F23" s="9"/>
      <c r="G23" s="10"/>
      <c r="I23" s="8"/>
      <c r="J23" s="9" t="s">
        <v>1416</v>
      </c>
      <c r="K23" s="9"/>
      <c r="L23" s="9"/>
      <c r="M23" s="9"/>
      <c r="N23" s="9"/>
      <c r="O23" s="10"/>
    </row>
    <row r="24" spans="1:15">
      <c r="A24" s="8"/>
      <c r="B24" s="48" t="s">
        <v>1450</v>
      </c>
      <c r="C24" s="9"/>
      <c r="D24" s="9"/>
      <c r="E24" s="9"/>
      <c r="F24" s="9"/>
      <c r="G24" s="10"/>
      <c r="I24" s="8"/>
      <c r="J24" s="9"/>
      <c r="K24" s="9" t="s">
        <v>475</v>
      </c>
      <c r="L24" s="9"/>
      <c r="M24" s="9"/>
      <c r="N24" s="9">
        <v>15</v>
      </c>
      <c r="O24" s="10"/>
    </row>
    <row r="25" spans="1:15" ht="15.75" thickBot="1">
      <c r="A25" s="14"/>
      <c r="B25" s="15"/>
      <c r="C25" s="15"/>
      <c r="D25" s="15"/>
      <c r="E25" s="15"/>
      <c r="F25" s="15"/>
      <c r="G25" s="16"/>
      <c r="I25" s="8"/>
      <c r="J25" s="9"/>
      <c r="K25" s="9" t="s">
        <v>215</v>
      </c>
      <c r="L25" s="9"/>
      <c r="M25" s="9"/>
      <c r="N25" s="9">
        <v>10</v>
      </c>
      <c r="O25" s="10"/>
    </row>
    <row r="26" spans="1:15" ht="16.5" thickTop="1" thickBot="1">
      <c r="A26" s="71"/>
      <c r="I26" s="8"/>
      <c r="J26" s="9" t="s">
        <v>44</v>
      </c>
      <c r="K26" s="9"/>
      <c r="L26" s="9"/>
      <c r="M26" s="9"/>
      <c r="N26" s="9"/>
      <c r="O26" s="10"/>
    </row>
    <row r="27" spans="1:15" ht="24" thickTop="1">
      <c r="A27" s="5">
        <v>3</v>
      </c>
      <c r="B27" s="256" t="s">
        <v>32</v>
      </c>
      <c r="C27" s="256"/>
      <c r="D27" s="256"/>
      <c r="E27" s="256"/>
      <c r="F27" s="256"/>
      <c r="G27" s="258"/>
      <c r="I27" s="8"/>
      <c r="J27" s="9"/>
      <c r="K27" s="9" t="s">
        <v>43</v>
      </c>
      <c r="L27" s="9"/>
      <c r="M27" s="9"/>
      <c r="N27" s="9">
        <v>15</v>
      </c>
      <c r="O27" s="10"/>
    </row>
    <row r="28" spans="1:15">
      <c r="A28" s="8"/>
      <c r="B28" s="259" t="s">
        <v>33</v>
      </c>
      <c r="C28" s="259"/>
      <c r="D28" s="259"/>
      <c r="E28" s="259"/>
      <c r="F28" s="22">
        <f>SUM(F34:F54)</f>
        <v>195</v>
      </c>
      <c r="G28" s="19" t="s">
        <v>126</v>
      </c>
      <c r="I28" s="8"/>
      <c r="J28" s="9"/>
      <c r="K28" s="9" t="s">
        <v>45</v>
      </c>
      <c r="L28" s="9"/>
      <c r="M28" s="9"/>
      <c r="N28" s="9">
        <v>15</v>
      </c>
      <c r="O28" s="10"/>
    </row>
    <row r="29" spans="1:15" ht="15.75" thickBot="1">
      <c r="A29" s="8"/>
      <c r="B29" s="9" t="s">
        <v>34</v>
      </c>
      <c r="C29" s="9"/>
      <c r="D29" s="9"/>
      <c r="E29" s="9"/>
      <c r="F29" s="9"/>
      <c r="G29" s="10"/>
      <c r="I29" s="8"/>
      <c r="J29" s="9"/>
      <c r="K29" s="9"/>
      <c r="L29" s="9"/>
      <c r="M29" s="9"/>
      <c r="N29" s="9"/>
      <c r="O29" s="10"/>
    </row>
    <row r="30" spans="1:15">
      <c r="A30" s="8"/>
      <c r="B30" s="9" t="s">
        <v>35</v>
      </c>
      <c r="C30" s="9"/>
      <c r="D30" s="9"/>
      <c r="E30" s="9"/>
      <c r="F30" s="9"/>
      <c r="G30" s="10"/>
      <c r="I30" s="133"/>
      <c r="J30" s="59" t="s">
        <v>59</v>
      </c>
      <c r="K30" s="28"/>
      <c r="L30" s="28"/>
      <c r="M30" s="28"/>
      <c r="N30" s="90">
        <v>50</v>
      </c>
      <c r="O30" s="91" t="s">
        <v>126</v>
      </c>
    </row>
    <row r="31" spans="1:15">
      <c r="A31" s="8"/>
      <c r="B31" s="9" t="s">
        <v>36</v>
      </c>
      <c r="C31" s="9"/>
      <c r="D31" s="9"/>
      <c r="E31" s="9"/>
      <c r="F31" s="9"/>
      <c r="G31" s="10"/>
      <c r="I31" s="8"/>
      <c r="J31" s="9" t="s">
        <v>61</v>
      </c>
      <c r="K31" s="9"/>
      <c r="L31" s="9"/>
      <c r="M31" s="9"/>
      <c r="N31" s="9"/>
      <c r="O31" s="10"/>
    </row>
    <row r="32" spans="1:15">
      <c r="A32" s="8"/>
      <c r="B32" s="9"/>
      <c r="C32" s="9"/>
      <c r="D32" s="9"/>
      <c r="E32" s="9"/>
      <c r="F32" s="9"/>
      <c r="G32" s="10"/>
      <c r="I32" s="8"/>
      <c r="J32" s="9" t="s">
        <v>62</v>
      </c>
      <c r="K32" s="9"/>
      <c r="L32" s="9"/>
      <c r="M32" s="9"/>
      <c r="N32" s="9"/>
      <c r="O32" s="10"/>
    </row>
    <row r="33" spans="1:24">
      <c r="A33" s="8"/>
      <c r="B33" s="17" t="s">
        <v>37</v>
      </c>
      <c r="C33" s="9"/>
      <c r="D33" s="9"/>
      <c r="E33" s="9"/>
      <c r="F33" s="9"/>
      <c r="G33" s="10"/>
      <c r="I33" s="8"/>
      <c r="J33" s="9" t="s">
        <v>124</v>
      </c>
      <c r="K33" s="9"/>
      <c r="L33" s="9"/>
      <c r="M33" s="9"/>
      <c r="N33" s="9"/>
      <c r="O33" s="10"/>
    </row>
    <row r="34" spans="1:24" ht="15.75" thickBot="1">
      <c r="A34" s="8"/>
      <c r="B34" s="9" t="s">
        <v>9</v>
      </c>
      <c r="C34" s="9"/>
      <c r="D34" s="9"/>
      <c r="E34" s="9"/>
      <c r="F34" s="9">
        <v>15</v>
      </c>
      <c r="G34" s="10"/>
      <c r="I34" s="61"/>
      <c r="J34" s="31"/>
      <c r="K34" s="31"/>
      <c r="L34" s="31"/>
      <c r="M34" s="31"/>
      <c r="N34" s="31"/>
      <c r="O34" s="37"/>
    </row>
    <row r="35" spans="1:24">
      <c r="A35" s="8"/>
      <c r="B35" s="9" t="s">
        <v>44</v>
      </c>
      <c r="C35" s="9"/>
      <c r="D35" s="9"/>
      <c r="E35" s="9"/>
      <c r="F35" s="9"/>
      <c r="G35" s="10"/>
      <c r="I35" s="8"/>
      <c r="J35" s="11" t="s">
        <v>125</v>
      </c>
      <c r="K35" s="9"/>
      <c r="L35" s="9"/>
      <c r="M35" s="9"/>
      <c r="N35" s="89" t="s">
        <v>476</v>
      </c>
      <c r="O35" s="19" t="s">
        <v>126</v>
      </c>
    </row>
    <row r="36" spans="1:24">
      <c r="A36" s="8"/>
      <c r="B36" s="9"/>
      <c r="C36" s="9" t="s">
        <v>43</v>
      </c>
      <c r="D36" s="9"/>
      <c r="E36" s="9"/>
      <c r="F36" s="9">
        <v>15</v>
      </c>
      <c r="G36" s="10"/>
      <c r="I36" s="8"/>
      <c r="J36" s="9" t="s">
        <v>61</v>
      </c>
      <c r="K36" s="9"/>
      <c r="L36" s="9"/>
      <c r="M36" s="9"/>
      <c r="N36" s="9"/>
      <c r="O36" s="10"/>
    </row>
    <row r="37" spans="1:24">
      <c r="A37" s="8"/>
      <c r="B37" s="9"/>
      <c r="C37" s="9" t="s">
        <v>45</v>
      </c>
      <c r="D37" s="9"/>
      <c r="E37" s="9"/>
      <c r="F37" s="9">
        <v>15</v>
      </c>
      <c r="G37" s="10"/>
      <c r="I37" s="8"/>
      <c r="J37" s="9" t="s">
        <v>7</v>
      </c>
      <c r="K37" s="9"/>
      <c r="L37" s="9"/>
      <c r="M37" s="9"/>
      <c r="N37" s="9"/>
      <c r="O37" s="10"/>
    </row>
    <row r="38" spans="1:24" ht="15.75" thickBot="1">
      <c r="A38" s="8"/>
      <c r="B38" s="17" t="s">
        <v>46</v>
      </c>
      <c r="G38" s="10"/>
      <c r="I38" s="14"/>
      <c r="J38" s="15" t="s">
        <v>66</v>
      </c>
      <c r="K38" s="15"/>
      <c r="L38" s="15"/>
      <c r="M38" s="15"/>
      <c r="N38" s="15"/>
      <c r="O38" s="16"/>
    </row>
    <row r="39" spans="1:24" ht="15.75" thickTop="1">
      <c r="A39" s="8"/>
      <c r="B39" s="9" t="s">
        <v>51</v>
      </c>
      <c r="C39" s="9"/>
      <c r="D39" s="9"/>
      <c r="E39" s="9"/>
      <c r="F39" s="9">
        <v>10</v>
      </c>
      <c r="G39" s="10"/>
      <c r="H39" s="8"/>
      <c r="I39" s="9"/>
    </row>
    <row r="40" spans="1:24">
      <c r="A40" s="8"/>
      <c r="B40" s="9" t="s">
        <v>263</v>
      </c>
      <c r="C40" s="9"/>
      <c r="D40" s="9"/>
      <c r="E40" s="9"/>
      <c r="F40" s="9">
        <v>10</v>
      </c>
      <c r="G40" s="10"/>
      <c r="I40" s="9"/>
    </row>
    <row r="41" spans="1:24">
      <c r="A41" s="8"/>
      <c r="B41" s="9" t="s">
        <v>1411</v>
      </c>
      <c r="C41" s="9"/>
      <c r="D41" s="9"/>
      <c r="E41" s="9"/>
      <c r="F41" s="46">
        <v>10</v>
      </c>
      <c r="G41" s="10"/>
      <c r="I41" s="9"/>
    </row>
    <row r="42" spans="1:24" ht="15.75" thickBot="1">
      <c r="A42" s="8"/>
      <c r="B42" s="46" t="s">
        <v>272</v>
      </c>
      <c r="C42" s="9"/>
      <c r="D42" s="9"/>
      <c r="E42" s="9"/>
      <c r="F42" s="46">
        <v>10</v>
      </c>
      <c r="G42" s="10"/>
      <c r="J42" s="9"/>
      <c r="K42" s="9"/>
      <c r="L42" s="9"/>
      <c r="M42" s="9"/>
      <c r="N42" s="9"/>
      <c r="W42" s="15"/>
      <c r="X42" s="15"/>
    </row>
    <row r="43" spans="1:24" ht="24" thickTop="1">
      <c r="A43" s="8"/>
      <c r="B43" s="46" t="s">
        <v>335</v>
      </c>
      <c r="C43" s="9"/>
      <c r="D43" s="9"/>
      <c r="E43" s="9"/>
      <c r="F43" s="46">
        <v>10</v>
      </c>
      <c r="G43" s="10"/>
      <c r="H43" s="180"/>
      <c r="I43" s="184" t="s">
        <v>1423</v>
      </c>
      <c r="J43" s="256" t="s">
        <v>1424</v>
      </c>
      <c r="K43" s="256"/>
      <c r="L43" s="256"/>
      <c r="M43" s="256"/>
      <c r="N43" s="256"/>
      <c r="O43" s="258"/>
      <c r="P43" s="180"/>
      <c r="Q43" s="184" t="s">
        <v>1433</v>
      </c>
      <c r="R43" s="256" t="s">
        <v>1431</v>
      </c>
      <c r="S43" s="256"/>
      <c r="T43" s="256"/>
      <c r="U43" s="256"/>
      <c r="V43" s="256"/>
      <c r="W43" s="257"/>
      <c r="X43" s="7"/>
    </row>
    <row r="44" spans="1:24">
      <c r="A44" s="8"/>
      <c r="B44" s="9" t="s">
        <v>52</v>
      </c>
      <c r="C44" s="9"/>
      <c r="D44" s="9"/>
      <c r="E44" s="9"/>
      <c r="F44" s="9">
        <v>10</v>
      </c>
      <c r="G44" s="10"/>
      <c r="H44" s="180"/>
      <c r="J44" s="11" t="s">
        <v>1397</v>
      </c>
      <c r="L44" s="9"/>
      <c r="M44" s="9"/>
      <c r="N44" s="9"/>
      <c r="O44" s="10"/>
      <c r="P44" s="180"/>
      <c r="R44" s="11" t="s">
        <v>1397</v>
      </c>
      <c r="X44" s="10"/>
    </row>
    <row r="45" spans="1:24">
      <c r="A45" s="8"/>
      <c r="B45" s="17" t="s">
        <v>53</v>
      </c>
      <c r="C45" s="9"/>
      <c r="D45" s="9"/>
      <c r="E45" s="9"/>
      <c r="F45" s="9"/>
      <c r="G45" s="10"/>
      <c r="H45" s="180"/>
      <c r="J45" s="9" t="s">
        <v>35</v>
      </c>
      <c r="L45" s="9"/>
      <c r="M45" s="9"/>
      <c r="N45" s="9"/>
      <c r="O45" s="10"/>
      <c r="P45" s="180"/>
      <c r="R45" s="9" t="s">
        <v>35</v>
      </c>
      <c r="X45" s="10"/>
    </row>
    <row r="46" spans="1:24">
      <c r="A46" s="8"/>
      <c r="B46" s="46" t="s">
        <v>56</v>
      </c>
      <c r="C46" s="9"/>
      <c r="D46" s="9"/>
      <c r="E46" s="9"/>
      <c r="F46" s="46">
        <v>10</v>
      </c>
      <c r="G46" s="10"/>
      <c r="H46" s="180"/>
      <c r="J46" t="s">
        <v>1388</v>
      </c>
      <c r="L46" s="9"/>
      <c r="M46" s="9"/>
      <c r="N46" s="9"/>
      <c r="O46" s="10"/>
      <c r="P46" s="180"/>
      <c r="R46" t="s">
        <v>1388</v>
      </c>
      <c r="X46" s="10"/>
    </row>
    <row r="47" spans="1:24">
      <c r="A47" s="8"/>
      <c r="B47" s="46" t="s">
        <v>54</v>
      </c>
      <c r="C47" s="9"/>
      <c r="D47" s="9"/>
      <c r="E47" s="9"/>
      <c r="F47" s="46">
        <v>10</v>
      </c>
      <c r="G47" s="10"/>
      <c r="H47" s="180"/>
      <c r="J47" s="46"/>
      <c r="L47" s="9"/>
      <c r="M47" s="9"/>
      <c r="N47" s="46"/>
      <c r="O47" s="10"/>
      <c r="P47" s="180"/>
      <c r="X47" s="10"/>
    </row>
    <row r="48" spans="1:24">
      <c r="A48" s="8"/>
      <c r="B48" s="46" t="s">
        <v>23</v>
      </c>
      <c r="C48" s="9"/>
      <c r="D48" s="9"/>
      <c r="E48" s="9"/>
      <c r="F48" s="46">
        <v>10</v>
      </c>
      <c r="G48" s="10"/>
      <c r="H48" s="180"/>
      <c r="J48" s="25" t="s">
        <v>1425</v>
      </c>
      <c r="K48" s="11"/>
      <c r="L48" s="11"/>
      <c r="M48" s="11"/>
      <c r="N48" s="22">
        <f>SUM(N49:N72)+30+50</f>
        <v>395</v>
      </c>
      <c r="O48" s="19" t="s">
        <v>126</v>
      </c>
      <c r="P48" s="180"/>
      <c r="R48" s="1" t="s">
        <v>1432</v>
      </c>
      <c r="W48" s="4">
        <f>SUM(W49:W59)</f>
        <v>85</v>
      </c>
      <c r="X48" s="19" t="s">
        <v>126</v>
      </c>
    </row>
    <row r="49" spans="1:24">
      <c r="A49" s="8"/>
      <c r="B49" s="46" t="s">
        <v>287</v>
      </c>
      <c r="C49" s="9"/>
      <c r="D49" s="9"/>
      <c r="E49" s="9"/>
      <c r="F49" s="46">
        <v>20</v>
      </c>
      <c r="G49" s="10"/>
      <c r="H49" s="180"/>
      <c r="J49" s="46" t="s">
        <v>9</v>
      </c>
      <c r="N49">
        <v>10</v>
      </c>
      <c r="O49" s="10"/>
      <c r="P49" s="180"/>
      <c r="R49" s="9" t="s">
        <v>51</v>
      </c>
      <c r="W49">
        <v>10</v>
      </c>
      <c r="X49" s="10"/>
    </row>
    <row r="50" spans="1:24">
      <c r="A50" s="8"/>
      <c r="B50" s="46" t="s">
        <v>26</v>
      </c>
      <c r="C50" s="9"/>
      <c r="D50" s="9"/>
      <c r="E50" s="9"/>
      <c r="F50" s="46">
        <v>20</v>
      </c>
      <c r="G50" s="10"/>
      <c r="H50" s="180"/>
      <c r="J50" s="46" t="s">
        <v>11</v>
      </c>
      <c r="O50" s="10"/>
      <c r="P50" s="180"/>
      <c r="R50" s="9" t="s">
        <v>263</v>
      </c>
      <c r="W50">
        <v>10</v>
      </c>
      <c r="X50" s="10"/>
    </row>
    <row r="51" spans="1:24">
      <c r="A51" s="8"/>
      <c r="B51" s="46" t="s">
        <v>268</v>
      </c>
      <c r="C51" s="9"/>
      <c r="D51" s="9"/>
      <c r="E51" s="9"/>
      <c r="F51" s="46">
        <v>5</v>
      </c>
      <c r="G51" s="10"/>
      <c r="H51" s="180"/>
      <c r="J51" s="46"/>
      <c r="K51" t="s">
        <v>607</v>
      </c>
      <c r="N51">
        <v>10</v>
      </c>
      <c r="O51" s="10"/>
      <c r="P51" s="180"/>
      <c r="R51" s="46" t="s">
        <v>54</v>
      </c>
      <c r="S51" s="9"/>
      <c r="W51">
        <v>10</v>
      </c>
      <c r="X51" s="10"/>
    </row>
    <row r="52" spans="1:24">
      <c r="A52" s="8"/>
      <c r="B52" s="46" t="s">
        <v>1416</v>
      </c>
      <c r="G52" s="10"/>
      <c r="H52" s="180"/>
      <c r="J52" s="46"/>
      <c r="K52" t="s">
        <v>608</v>
      </c>
      <c r="N52">
        <v>10</v>
      </c>
      <c r="O52" s="10"/>
      <c r="P52" s="180"/>
      <c r="R52" s="46" t="s">
        <v>23</v>
      </c>
      <c r="S52" s="9"/>
      <c r="W52">
        <v>10</v>
      </c>
      <c r="X52" s="10"/>
    </row>
    <row r="53" spans="1:24">
      <c r="A53" s="8"/>
      <c r="B53" s="46"/>
      <c r="C53" s="9" t="s">
        <v>87</v>
      </c>
      <c r="D53" s="9"/>
      <c r="E53" s="9"/>
      <c r="F53" s="46">
        <v>5</v>
      </c>
      <c r="G53" s="10"/>
      <c r="H53" s="180"/>
      <c r="J53" s="46"/>
      <c r="O53" s="10"/>
      <c r="P53" s="180"/>
      <c r="R53" s="46" t="s">
        <v>287</v>
      </c>
      <c r="S53" s="9"/>
      <c r="W53">
        <v>10</v>
      </c>
      <c r="X53" s="10"/>
    </row>
    <row r="54" spans="1:24">
      <c r="A54" s="8"/>
      <c r="B54" s="46" t="s">
        <v>265</v>
      </c>
      <c r="C54" s="9"/>
      <c r="D54" s="9"/>
      <c r="E54" s="9"/>
      <c r="F54" s="46">
        <v>10</v>
      </c>
      <c r="G54" s="10"/>
      <c r="H54" s="180"/>
      <c r="J54" s="46"/>
      <c r="O54" s="10"/>
      <c r="P54" s="180"/>
      <c r="R54" s="46" t="s">
        <v>26</v>
      </c>
      <c r="S54" s="9"/>
      <c r="W54">
        <v>10</v>
      </c>
      <c r="X54" s="10"/>
    </row>
    <row r="55" spans="1:24">
      <c r="A55" s="8"/>
      <c r="B55" s="46"/>
      <c r="C55" s="9"/>
      <c r="D55" s="9"/>
      <c r="E55" s="9"/>
      <c r="F55" s="46"/>
      <c r="G55" s="10"/>
      <c r="H55" s="180"/>
      <c r="J55" s="46"/>
      <c r="K55" t="s">
        <v>610</v>
      </c>
      <c r="N55">
        <v>15</v>
      </c>
      <c r="O55" s="10"/>
      <c r="P55" s="180"/>
      <c r="R55" s="46" t="s">
        <v>268</v>
      </c>
      <c r="S55" s="9"/>
      <c r="W55">
        <v>5</v>
      </c>
      <c r="X55" s="10"/>
    </row>
    <row r="56" spans="1:24">
      <c r="A56" s="8"/>
      <c r="B56" s="1" t="s">
        <v>1226</v>
      </c>
      <c r="G56" s="10"/>
      <c r="H56" s="180"/>
      <c r="J56" s="46"/>
      <c r="K56" s="9" t="s">
        <v>611</v>
      </c>
      <c r="L56" s="9"/>
      <c r="M56" s="9"/>
      <c r="N56" s="46">
        <v>15</v>
      </c>
      <c r="O56" s="10"/>
      <c r="P56" s="180"/>
      <c r="R56" s="46" t="s">
        <v>335</v>
      </c>
      <c r="W56">
        <v>10</v>
      </c>
      <c r="X56" s="10"/>
    </row>
    <row r="57" spans="1:24">
      <c r="A57" s="8"/>
      <c r="B57" t="s">
        <v>211</v>
      </c>
      <c r="G57" s="10"/>
      <c r="H57" s="180"/>
      <c r="J57" s="46"/>
      <c r="K57" s="46" t="s">
        <v>612</v>
      </c>
      <c r="L57" s="9"/>
      <c r="M57" s="9"/>
      <c r="N57" s="46">
        <v>10</v>
      </c>
      <c r="O57" s="10"/>
      <c r="P57" s="180"/>
      <c r="R57" s="9" t="s">
        <v>52</v>
      </c>
      <c r="W57">
        <v>10</v>
      </c>
      <c r="X57" s="10"/>
    </row>
    <row r="58" spans="1:24" ht="15.75" thickBot="1">
      <c r="A58" s="8"/>
      <c r="B58" t="s">
        <v>35</v>
      </c>
      <c r="G58" s="10"/>
      <c r="H58" s="180"/>
      <c r="J58" s="46" t="s">
        <v>267</v>
      </c>
      <c r="N58">
        <v>10</v>
      </c>
      <c r="O58" s="10"/>
      <c r="P58" s="180"/>
      <c r="Q58" s="61"/>
      <c r="R58" s="70"/>
      <c r="S58" s="31"/>
      <c r="T58" s="31"/>
      <c r="U58" s="31"/>
      <c r="V58" s="31"/>
      <c r="W58" s="31"/>
      <c r="X58" s="37"/>
    </row>
    <row r="59" spans="1:24">
      <c r="A59" s="8"/>
      <c r="B59" t="s">
        <v>1227</v>
      </c>
      <c r="G59" s="10"/>
      <c r="H59" s="180"/>
      <c r="J59" s="46" t="s">
        <v>471</v>
      </c>
      <c r="O59" s="10"/>
      <c r="P59" s="180"/>
      <c r="Q59" s="9"/>
      <c r="R59" s="11" t="s">
        <v>125</v>
      </c>
      <c r="S59" s="9"/>
      <c r="T59" s="9"/>
      <c r="U59" s="9"/>
      <c r="W59" s="89" t="s">
        <v>476</v>
      </c>
      <c r="X59" s="139" t="s">
        <v>126</v>
      </c>
    </row>
    <row r="60" spans="1:24">
      <c r="A60" s="8"/>
      <c r="G60" s="10"/>
      <c r="H60" s="180"/>
      <c r="K60" t="s">
        <v>94</v>
      </c>
      <c r="O60" s="10"/>
      <c r="P60" s="180"/>
      <c r="Q60" s="9"/>
      <c r="R60" s="9" t="s">
        <v>6</v>
      </c>
      <c r="S60" s="9"/>
      <c r="T60" s="9"/>
      <c r="U60" s="9"/>
      <c r="V60" s="9"/>
      <c r="W60" s="9"/>
      <c r="X60" s="10"/>
    </row>
    <row r="61" spans="1:24">
      <c r="A61" s="8"/>
      <c r="B61" s="261" t="s">
        <v>67</v>
      </c>
      <c r="C61" s="261"/>
      <c r="D61" s="261"/>
      <c r="E61" s="261"/>
      <c r="F61" s="261"/>
      <c r="G61" s="10"/>
      <c r="H61" s="180"/>
      <c r="L61" t="s">
        <v>95</v>
      </c>
      <c r="N61">
        <v>30</v>
      </c>
      <c r="O61" s="10"/>
      <c r="P61" s="180"/>
      <c r="Q61" s="9"/>
      <c r="R61" s="9" t="s">
        <v>7</v>
      </c>
      <c r="S61" s="9"/>
      <c r="T61" s="9"/>
      <c r="U61" s="9"/>
      <c r="V61" s="9"/>
      <c r="W61" s="9"/>
      <c r="X61" s="10"/>
    </row>
    <row r="62" spans="1:24" ht="15.75" thickBot="1">
      <c r="A62" s="8"/>
      <c r="B62" s="261" t="s">
        <v>68</v>
      </c>
      <c r="C62" s="261"/>
      <c r="D62" s="261"/>
      <c r="E62" s="261"/>
      <c r="F62" s="261"/>
      <c r="G62" s="10"/>
      <c r="H62" s="180"/>
      <c r="L62" t="s">
        <v>96</v>
      </c>
      <c r="N62">
        <v>40</v>
      </c>
      <c r="O62" s="10"/>
      <c r="P62" s="180"/>
      <c r="Q62" s="14"/>
      <c r="R62" s="15" t="s">
        <v>66</v>
      </c>
      <c r="S62" s="15"/>
      <c r="T62" s="15"/>
      <c r="U62" s="15"/>
      <c r="V62" s="15"/>
      <c r="W62" s="15"/>
      <c r="X62" s="16"/>
    </row>
    <row r="63" spans="1:24" ht="15.75" thickTop="1">
      <c r="A63" s="8"/>
      <c r="B63" s="9"/>
      <c r="C63" s="9"/>
      <c r="D63" s="9"/>
      <c r="E63" s="9"/>
      <c r="F63" s="9"/>
      <c r="G63" s="10"/>
      <c r="H63" s="180"/>
      <c r="K63" t="s">
        <v>473</v>
      </c>
      <c r="N63">
        <v>15</v>
      </c>
      <c r="O63" s="10"/>
      <c r="R63" s="9"/>
    </row>
    <row r="64" spans="1:24">
      <c r="A64" s="8"/>
      <c r="B64" s="260" t="s">
        <v>72</v>
      </c>
      <c r="C64" s="260"/>
      <c r="D64" s="260"/>
      <c r="E64" s="260"/>
      <c r="F64" s="22">
        <f>SUM(F65:F79)</f>
        <v>120</v>
      </c>
      <c r="G64" s="19" t="s">
        <v>126</v>
      </c>
      <c r="H64" s="180"/>
      <c r="K64" t="s">
        <v>101</v>
      </c>
      <c r="N64">
        <v>20</v>
      </c>
      <c r="O64" s="10"/>
    </row>
    <row r="65" spans="1:15">
      <c r="A65" s="8"/>
      <c r="B65" t="s">
        <v>9</v>
      </c>
      <c r="C65" s="9"/>
      <c r="D65" s="9"/>
      <c r="E65" s="9"/>
      <c r="F65" s="9">
        <v>10</v>
      </c>
      <c r="G65" s="10"/>
      <c r="H65" s="180"/>
      <c r="K65" t="s">
        <v>98</v>
      </c>
      <c r="O65" s="10"/>
    </row>
    <row r="66" spans="1:15">
      <c r="A66" s="8"/>
      <c r="B66" t="s">
        <v>259</v>
      </c>
      <c r="C66" s="9"/>
      <c r="D66" s="9"/>
      <c r="E66" s="9"/>
      <c r="F66" s="9">
        <v>5</v>
      </c>
      <c r="G66" s="10"/>
      <c r="H66" s="180"/>
      <c r="L66" t="s">
        <v>95</v>
      </c>
      <c r="N66">
        <v>20</v>
      </c>
      <c r="O66" s="10"/>
    </row>
    <row r="67" spans="1:15">
      <c r="A67" s="8"/>
      <c r="B67" t="s">
        <v>257</v>
      </c>
      <c r="C67" s="9"/>
      <c r="D67" s="9"/>
      <c r="E67" s="9"/>
      <c r="F67" s="9">
        <v>10</v>
      </c>
      <c r="G67" s="10"/>
      <c r="H67" s="180"/>
      <c r="L67" t="s">
        <v>96</v>
      </c>
      <c r="N67">
        <v>40</v>
      </c>
      <c r="O67" s="10"/>
    </row>
    <row r="68" spans="1:15">
      <c r="A68" s="8"/>
      <c r="B68" t="s">
        <v>258</v>
      </c>
      <c r="C68" s="9"/>
      <c r="D68" s="9"/>
      <c r="E68" s="9"/>
      <c r="F68" s="9">
        <v>5</v>
      </c>
      <c r="G68" s="10"/>
      <c r="H68" s="180"/>
      <c r="K68" t="s">
        <v>614</v>
      </c>
      <c r="N68">
        <v>40</v>
      </c>
      <c r="O68" s="10"/>
    </row>
    <row r="69" spans="1:15">
      <c r="A69" s="8"/>
      <c r="B69" t="s">
        <v>51</v>
      </c>
      <c r="C69" s="9"/>
      <c r="D69" s="9"/>
      <c r="E69" s="9"/>
      <c r="F69" s="46">
        <v>10</v>
      </c>
      <c r="G69" s="10"/>
      <c r="H69" s="180"/>
      <c r="J69" t="s">
        <v>24</v>
      </c>
      <c r="N69">
        <v>10</v>
      </c>
      <c r="O69" s="10"/>
    </row>
    <row r="70" spans="1:15">
      <c r="A70" s="8"/>
      <c r="B70" t="s">
        <v>277</v>
      </c>
      <c r="C70" s="9"/>
      <c r="D70" s="9"/>
      <c r="E70" s="9"/>
      <c r="F70" s="46">
        <v>10</v>
      </c>
      <c r="G70" s="10"/>
      <c r="H70" s="180"/>
      <c r="J70" t="s">
        <v>1416</v>
      </c>
      <c r="O70" s="10"/>
    </row>
    <row r="71" spans="1:15">
      <c r="A71" s="8"/>
      <c r="B71" t="s">
        <v>266</v>
      </c>
      <c r="C71" s="9"/>
      <c r="D71" s="9"/>
      <c r="E71" s="9"/>
      <c r="F71" s="9">
        <v>5</v>
      </c>
      <c r="G71" s="10"/>
      <c r="H71" s="180"/>
      <c r="K71" t="s">
        <v>475</v>
      </c>
      <c r="N71">
        <v>10</v>
      </c>
      <c r="O71" s="10"/>
    </row>
    <row r="72" spans="1:15">
      <c r="A72" s="8"/>
      <c r="B72" t="s">
        <v>23</v>
      </c>
      <c r="C72" s="9"/>
      <c r="D72" s="9"/>
      <c r="E72" s="9"/>
      <c r="F72" s="46">
        <v>5</v>
      </c>
      <c r="G72" s="10"/>
      <c r="H72" s="180"/>
      <c r="J72" t="s">
        <v>265</v>
      </c>
      <c r="N72">
        <v>10</v>
      </c>
      <c r="O72" s="10"/>
    </row>
    <row r="73" spans="1:15">
      <c r="A73" s="8"/>
      <c r="B73" t="s">
        <v>466</v>
      </c>
      <c r="C73" s="9"/>
      <c r="D73" s="9"/>
      <c r="E73" s="9"/>
      <c r="F73" s="46">
        <v>10</v>
      </c>
      <c r="G73" s="10"/>
      <c r="H73" s="180"/>
      <c r="J73" t="s">
        <v>1426</v>
      </c>
      <c r="N73" t="s">
        <v>1430</v>
      </c>
      <c r="O73" s="10"/>
    </row>
    <row r="74" spans="1:15" ht="15.75" thickBot="1">
      <c r="A74" s="8"/>
      <c r="B74" t="s">
        <v>69</v>
      </c>
      <c r="C74" s="9"/>
      <c r="D74" s="9"/>
      <c r="E74" s="9"/>
      <c r="F74" s="46">
        <v>10</v>
      </c>
      <c r="G74" s="10"/>
      <c r="H74" s="180"/>
      <c r="I74" s="61"/>
      <c r="J74" t="s">
        <v>1428</v>
      </c>
      <c r="N74" t="s">
        <v>1429</v>
      </c>
      <c r="O74" s="10"/>
    </row>
    <row r="75" spans="1:15">
      <c r="A75" s="8"/>
      <c r="B75" t="s">
        <v>279</v>
      </c>
      <c r="C75" s="9"/>
      <c r="D75" s="9"/>
      <c r="E75" s="9"/>
      <c r="F75" s="46">
        <v>10</v>
      </c>
      <c r="G75" s="10"/>
      <c r="I75" s="8"/>
      <c r="J75" s="59" t="s">
        <v>1252</v>
      </c>
      <c r="K75" s="28"/>
      <c r="L75" s="28"/>
      <c r="M75" s="28"/>
      <c r="N75" s="90" t="s">
        <v>887</v>
      </c>
      <c r="O75" s="91" t="s">
        <v>126</v>
      </c>
    </row>
    <row r="76" spans="1:15">
      <c r="A76" s="8"/>
      <c r="B76" t="s">
        <v>272</v>
      </c>
      <c r="C76" s="9"/>
      <c r="D76" s="9"/>
      <c r="E76" s="9"/>
      <c r="F76" s="46">
        <v>10</v>
      </c>
      <c r="G76" s="10"/>
      <c r="I76" s="8"/>
      <c r="J76" s="9" t="s">
        <v>825</v>
      </c>
      <c r="K76" s="9"/>
      <c r="L76" s="9"/>
      <c r="M76" s="9"/>
      <c r="N76" s="9"/>
      <c r="O76" s="10"/>
    </row>
    <row r="77" spans="1:15">
      <c r="A77" s="8"/>
      <c r="B77" t="s">
        <v>280</v>
      </c>
      <c r="C77" s="9"/>
      <c r="D77" s="9"/>
      <c r="E77" s="9"/>
      <c r="F77" s="46">
        <v>10</v>
      </c>
      <c r="G77" s="10"/>
      <c r="I77" s="8"/>
      <c r="J77" s="9" t="s">
        <v>7</v>
      </c>
      <c r="K77" s="9"/>
      <c r="L77" s="9"/>
      <c r="M77" s="9"/>
      <c r="N77" s="9"/>
      <c r="O77" s="10"/>
    </row>
    <row r="78" spans="1:15" ht="15.75" thickBot="1">
      <c r="A78" s="8"/>
      <c r="B78" t="s">
        <v>273</v>
      </c>
      <c r="C78" s="9"/>
      <c r="D78" s="9"/>
      <c r="E78" s="9"/>
      <c r="F78" s="9">
        <v>5</v>
      </c>
      <c r="G78" s="10"/>
      <c r="I78" s="61"/>
      <c r="J78" s="31" t="s">
        <v>124</v>
      </c>
      <c r="K78" s="31"/>
      <c r="L78" s="31"/>
      <c r="M78" s="31"/>
      <c r="N78" s="31"/>
      <c r="O78" s="37"/>
    </row>
    <row r="79" spans="1:15" ht="15.75" thickBot="1">
      <c r="A79" s="8"/>
      <c r="B79" t="s">
        <v>276</v>
      </c>
      <c r="C79" s="9"/>
      <c r="D79" s="9"/>
      <c r="E79" s="9"/>
      <c r="F79" s="9">
        <v>5</v>
      </c>
      <c r="G79" s="10"/>
      <c r="I79" s="61"/>
      <c r="J79" s="31"/>
      <c r="K79" s="31"/>
      <c r="L79" s="31"/>
      <c r="M79" s="31"/>
      <c r="N79" s="31"/>
      <c r="O79" s="37"/>
    </row>
    <row r="80" spans="1:15">
      <c r="A80" s="8"/>
      <c r="C80" s="9"/>
      <c r="D80" s="9"/>
      <c r="E80" s="9"/>
      <c r="F80" s="9"/>
      <c r="G80" s="10"/>
      <c r="I80" s="8"/>
      <c r="J80" s="1" t="s">
        <v>1249</v>
      </c>
      <c r="N80" s="4"/>
      <c r="O80" s="19"/>
    </row>
    <row r="81" spans="1:15">
      <c r="A81" s="8"/>
      <c r="B81" s="11" t="s">
        <v>127</v>
      </c>
      <c r="C81" s="9"/>
      <c r="D81" s="9"/>
      <c r="E81" s="9"/>
      <c r="F81" s="9"/>
      <c r="G81" s="10"/>
      <c r="I81" s="8"/>
      <c r="J81" t="s">
        <v>1248</v>
      </c>
      <c r="O81" s="10"/>
    </row>
    <row r="82" spans="1:15">
      <c r="A82" s="8"/>
      <c r="B82" s="11"/>
      <c r="C82" s="9"/>
      <c r="D82" s="9"/>
      <c r="E82" s="9"/>
      <c r="F82" s="9"/>
      <c r="G82" s="10"/>
      <c r="I82" s="8"/>
      <c r="J82" t="s">
        <v>450</v>
      </c>
      <c r="O82" s="10"/>
    </row>
    <row r="83" spans="1:15" ht="15.75" thickBot="1">
      <c r="A83" s="8"/>
      <c r="B83" s="17" t="s">
        <v>73</v>
      </c>
      <c r="C83" s="11"/>
      <c r="D83" s="11"/>
      <c r="E83" s="11"/>
      <c r="F83" s="22">
        <f>SUM(F84:F88)+30+20</f>
        <v>120</v>
      </c>
      <c r="G83" s="19" t="s">
        <v>126</v>
      </c>
      <c r="I83" s="14"/>
      <c r="J83" s="15" t="s">
        <v>1247</v>
      </c>
      <c r="K83" s="15"/>
      <c r="L83" s="15"/>
      <c r="M83" s="15"/>
      <c r="N83" s="15"/>
      <c r="O83" s="16"/>
    </row>
    <row r="84" spans="1:15" ht="15.75" thickTop="1">
      <c r="A84" s="8"/>
      <c r="B84" t="s">
        <v>257</v>
      </c>
      <c r="D84" s="13"/>
      <c r="E84" s="11"/>
      <c r="F84">
        <v>30</v>
      </c>
      <c r="G84" s="18"/>
      <c r="H84" s="24"/>
    </row>
    <row r="85" spans="1:15">
      <c r="A85" s="8"/>
      <c r="B85" t="s">
        <v>258</v>
      </c>
      <c r="D85" s="13"/>
      <c r="E85" s="11"/>
      <c r="F85">
        <v>5</v>
      </c>
      <c r="G85" s="18"/>
      <c r="H85" s="24"/>
    </row>
    <row r="86" spans="1:15">
      <c r="A86" s="8"/>
      <c r="B86" t="s">
        <v>9</v>
      </c>
      <c r="D86" s="13"/>
      <c r="E86" s="11"/>
      <c r="F86">
        <v>10</v>
      </c>
      <c r="G86" s="18"/>
      <c r="H86" s="24"/>
    </row>
    <row r="87" spans="1:15">
      <c r="A87" s="8"/>
      <c r="B87" t="s">
        <v>81</v>
      </c>
      <c r="D87" s="9"/>
      <c r="E87" s="9"/>
      <c r="F87">
        <v>5</v>
      </c>
      <c r="G87" s="10"/>
      <c r="H87" s="24"/>
    </row>
    <row r="88" spans="1:15">
      <c r="A88" s="8"/>
      <c r="B88" t="s">
        <v>51</v>
      </c>
      <c r="D88" s="9"/>
      <c r="E88" s="9"/>
      <c r="F88">
        <v>20</v>
      </c>
      <c r="G88" s="10"/>
      <c r="H88" s="23">
        <f>F83+F64</f>
        <v>240</v>
      </c>
      <c r="I88" s="11" t="s">
        <v>479</v>
      </c>
      <c r="K88" s="182">
        <f>H88+195</f>
        <v>435</v>
      </c>
    </row>
    <row r="89" spans="1:15">
      <c r="A89" s="8"/>
      <c r="B89" t="s">
        <v>467</v>
      </c>
      <c r="D89" s="9"/>
      <c r="E89" s="9"/>
      <c r="F89" t="s">
        <v>74</v>
      </c>
      <c r="G89" s="10"/>
      <c r="H89" s="24"/>
    </row>
    <row r="90" spans="1:15">
      <c r="A90" s="8"/>
      <c r="D90" s="9"/>
      <c r="E90" s="9"/>
      <c r="F90" t="s">
        <v>75</v>
      </c>
      <c r="G90" s="10"/>
      <c r="H90" s="24"/>
    </row>
    <row r="91" spans="1:15">
      <c r="A91" s="8"/>
      <c r="B91" t="s">
        <v>15</v>
      </c>
      <c r="D91" s="9"/>
      <c r="E91" s="9"/>
      <c r="G91" s="10"/>
      <c r="H91" s="24"/>
    </row>
    <row r="92" spans="1:15">
      <c r="A92" s="8"/>
      <c r="C92" t="s">
        <v>76</v>
      </c>
      <c r="D92" s="9"/>
      <c r="E92" s="9"/>
      <c r="F92" s="9" t="s">
        <v>1451</v>
      </c>
      <c r="G92" s="10"/>
      <c r="H92" s="24"/>
    </row>
    <row r="93" spans="1:15">
      <c r="A93" s="8"/>
      <c r="D93" s="9"/>
      <c r="E93" s="9"/>
      <c r="F93" s="9" t="s">
        <v>75</v>
      </c>
      <c r="G93" s="10"/>
      <c r="H93" s="46"/>
    </row>
    <row r="94" spans="1:15">
      <c r="A94" s="8"/>
      <c r="B94" s="260" t="s">
        <v>77</v>
      </c>
      <c r="C94" s="260"/>
      <c r="D94" s="260"/>
      <c r="E94" s="260"/>
      <c r="F94" s="22">
        <f>SUM(F95:F104)</f>
        <v>120</v>
      </c>
      <c r="G94" s="19" t="s">
        <v>126</v>
      </c>
      <c r="H94" s="25">
        <f>F94+F64</f>
        <v>240</v>
      </c>
      <c r="I94" s="11" t="s">
        <v>479</v>
      </c>
      <c r="K94" s="182">
        <f>H94+195</f>
        <v>435</v>
      </c>
    </row>
    <row r="95" spans="1:15">
      <c r="A95" s="8"/>
      <c r="B95" s="185" t="s">
        <v>9</v>
      </c>
      <c r="C95" s="138"/>
      <c r="D95" s="138"/>
      <c r="E95" s="138"/>
      <c r="F95" s="49">
        <v>10</v>
      </c>
      <c r="G95" s="170"/>
      <c r="H95" s="25"/>
      <c r="I95" s="11"/>
      <c r="K95" s="24"/>
    </row>
    <row r="96" spans="1:15">
      <c r="A96" s="8"/>
      <c r="B96" t="s">
        <v>309</v>
      </c>
      <c r="F96">
        <v>10</v>
      </c>
      <c r="G96" s="10"/>
      <c r="H96" s="24"/>
    </row>
    <row r="97" spans="1:11">
      <c r="A97" s="8"/>
      <c r="B97" t="s">
        <v>729</v>
      </c>
      <c r="G97" s="10"/>
      <c r="H97" s="24"/>
    </row>
    <row r="98" spans="1:11">
      <c r="A98" s="8"/>
      <c r="C98" t="s">
        <v>70</v>
      </c>
      <c r="F98">
        <v>10</v>
      </c>
      <c r="G98" s="10"/>
      <c r="H98" s="24"/>
    </row>
    <row r="99" spans="1:11">
      <c r="A99" s="8"/>
      <c r="C99" t="s">
        <v>1452</v>
      </c>
      <c r="F99">
        <v>10</v>
      </c>
      <c r="G99" s="10"/>
      <c r="H99" s="24"/>
    </row>
    <row r="100" spans="1:11">
      <c r="A100" s="8"/>
      <c r="B100" t="s">
        <v>69</v>
      </c>
      <c r="F100">
        <v>10</v>
      </c>
      <c r="G100" s="10"/>
      <c r="H100" s="24"/>
    </row>
    <row r="101" spans="1:11">
      <c r="A101" s="8"/>
      <c r="B101" t="s">
        <v>279</v>
      </c>
      <c r="F101">
        <v>30</v>
      </c>
      <c r="G101" s="10"/>
      <c r="H101" s="24"/>
    </row>
    <row r="102" spans="1:11">
      <c r="A102" s="8"/>
      <c r="B102" t="s">
        <v>280</v>
      </c>
      <c r="F102">
        <v>30</v>
      </c>
      <c r="G102" s="10"/>
      <c r="H102" s="24"/>
    </row>
    <row r="103" spans="1:11">
      <c r="A103" s="8"/>
      <c r="B103" t="s">
        <v>273</v>
      </c>
      <c r="F103">
        <v>5</v>
      </c>
      <c r="G103" s="10"/>
      <c r="H103" s="24"/>
    </row>
    <row r="104" spans="1:11">
      <c r="A104" s="8"/>
      <c r="B104" t="s">
        <v>276</v>
      </c>
      <c r="F104">
        <v>5</v>
      </c>
      <c r="G104" s="10"/>
      <c r="H104" s="24"/>
    </row>
    <row r="105" spans="1:11">
      <c r="A105" s="8"/>
      <c r="B105" s="260" t="s">
        <v>79</v>
      </c>
      <c r="C105" s="260"/>
      <c r="D105" s="260"/>
      <c r="E105" s="260"/>
      <c r="F105" s="22">
        <f>SUM(F106:F114)+10+10</f>
        <v>120</v>
      </c>
      <c r="G105" s="19" t="s">
        <v>126</v>
      </c>
      <c r="H105" s="25">
        <f>F105+F64</f>
        <v>240</v>
      </c>
      <c r="I105" s="11" t="s">
        <v>479</v>
      </c>
      <c r="K105" s="182">
        <f>H105+195</f>
        <v>435</v>
      </c>
    </row>
    <row r="106" spans="1:11">
      <c r="A106" s="8"/>
      <c r="B106" t="s">
        <v>9</v>
      </c>
      <c r="F106">
        <v>10</v>
      </c>
      <c r="G106" s="10"/>
    </row>
    <row r="107" spans="1:11">
      <c r="A107" s="8"/>
      <c r="B107" t="s">
        <v>259</v>
      </c>
      <c r="F107">
        <v>5</v>
      </c>
      <c r="G107" s="10"/>
    </row>
    <row r="108" spans="1:11">
      <c r="A108" s="8"/>
      <c r="B108" t="s">
        <v>277</v>
      </c>
      <c r="F108">
        <v>30</v>
      </c>
      <c r="G108" s="10"/>
    </row>
    <row r="109" spans="1:11">
      <c r="A109" s="8"/>
      <c r="B109" t="s">
        <v>266</v>
      </c>
      <c r="F109">
        <v>5</v>
      </c>
      <c r="G109" s="10"/>
    </row>
    <row r="110" spans="1:11">
      <c r="A110" s="8"/>
      <c r="B110" t="s">
        <v>278</v>
      </c>
      <c r="G110" s="10"/>
    </row>
    <row r="111" spans="1:11">
      <c r="A111" s="8"/>
      <c r="C111" t="s">
        <v>70</v>
      </c>
      <c r="F111">
        <v>30</v>
      </c>
      <c r="G111" s="10"/>
    </row>
    <row r="112" spans="1:11">
      <c r="A112" s="8"/>
      <c r="C112" t="s">
        <v>71</v>
      </c>
      <c r="F112" t="s">
        <v>50</v>
      </c>
      <c r="G112" s="10"/>
    </row>
    <row r="113" spans="1:11">
      <c r="A113" s="8"/>
      <c r="B113" t="s">
        <v>279</v>
      </c>
      <c r="F113">
        <v>10</v>
      </c>
      <c r="G113" s="10"/>
    </row>
    <row r="114" spans="1:11">
      <c r="A114" s="8"/>
      <c r="B114" t="s">
        <v>272</v>
      </c>
      <c r="F114">
        <v>10</v>
      </c>
      <c r="G114" s="10"/>
    </row>
    <row r="115" spans="1:11">
      <c r="A115" s="8"/>
      <c r="B115" s="9"/>
      <c r="C115" s="9"/>
      <c r="D115" s="9"/>
      <c r="E115" s="9"/>
      <c r="F115" s="9"/>
      <c r="G115" s="10"/>
    </row>
    <row r="116" spans="1:11">
      <c r="A116" s="8"/>
      <c r="B116" s="11" t="s">
        <v>82</v>
      </c>
      <c r="C116" s="9"/>
      <c r="D116" s="9"/>
      <c r="E116" s="9"/>
      <c r="F116" s="22">
        <f>SUM(F117:F140)+H144</f>
        <v>240</v>
      </c>
      <c r="G116" s="19" t="s">
        <v>126</v>
      </c>
      <c r="I116">
        <f>320-F116</f>
        <v>80</v>
      </c>
      <c r="K116" s="182">
        <f>F116+195</f>
        <v>435</v>
      </c>
    </row>
    <row r="117" spans="1:11">
      <c r="A117" s="8"/>
      <c r="B117" s="13" t="s">
        <v>9</v>
      </c>
      <c r="C117" s="9"/>
      <c r="D117" s="9"/>
      <c r="E117" s="9"/>
      <c r="F117" s="9">
        <v>10</v>
      </c>
      <c r="G117" s="10"/>
    </row>
    <row r="118" spans="1:11">
      <c r="A118" s="8"/>
      <c r="B118" s="46" t="s">
        <v>258</v>
      </c>
      <c r="C118" s="9"/>
      <c r="D118" s="9"/>
      <c r="E118" s="9"/>
      <c r="F118" s="46">
        <v>10</v>
      </c>
      <c r="G118" s="10"/>
    </row>
    <row r="119" spans="1:11">
      <c r="A119" s="8"/>
      <c r="B119" s="46" t="s">
        <v>259</v>
      </c>
      <c r="C119" s="9"/>
      <c r="D119" s="9"/>
      <c r="E119" s="9"/>
      <c r="F119" s="46">
        <v>10</v>
      </c>
      <c r="G119" s="10"/>
    </row>
    <row r="120" spans="1:11">
      <c r="A120" s="8"/>
      <c r="B120" s="46" t="s">
        <v>468</v>
      </c>
      <c r="C120" s="9"/>
      <c r="D120" s="9"/>
      <c r="E120" s="9"/>
      <c r="F120" s="46">
        <v>10</v>
      </c>
      <c r="G120" s="10"/>
    </row>
    <row r="121" spans="1:11">
      <c r="A121" s="8"/>
      <c r="B121" s="46" t="s">
        <v>260</v>
      </c>
      <c r="C121" s="9"/>
      <c r="D121" s="9"/>
      <c r="E121" s="9"/>
      <c r="F121" s="46">
        <v>10</v>
      </c>
      <c r="G121" s="10"/>
    </row>
    <row r="122" spans="1:11">
      <c r="A122" s="8"/>
      <c r="B122" s="46" t="s">
        <v>263</v>
      </c>
      <c r="C122" s="9"/>
      <c r="D122" s="9"/>
      <c r="E122" s="9"/>
      <c r="F122" s="46">
        <v>0</v>
      </c>
      <c r="G122" s="10"/>
    </row>
    <row r="123" spans="1:11">
      <c r="A123" s="8"/>
      <c r="B123" s="46" t="s">
        <v>474</v>
      </c>
      <c r="C123" s="9"/>
      <c r="D123" s="9"/>
      <c r="E123" s="9"/>
      <c r="F123" s="46">
        <v>10</v>
      </c>
      <c r="G123" s="10"/>
    </row>
    <row r="124" spans="1:11">
      <c r="A124" s="8"/>
      <c r="B124" s="46" t="s">
        <v>267</v>
      </c>
      <c r="C124" s="9"/>
      <c r="D124" s="9"/>
      <c r="E124" s="9"/>
      <c r="F124" s="46">
        <v>10</v>
      </c>
      <c r="G124" s="10"/>
    </row>
    <row r="125" spans="1:11">
      <c r="A125" s="8"/>
      <c r="B125" s="46" t="s">
        <v>31</v>
      </c>
      <c r="C125" s="9"/>
      <c r="D125" s="9"/>
      <c r="E125" s="9"/>
      <c r="F125" s="46">
        <v>5</v>
      </c>
      <c r="G125" s="10"/>
    </row>
    <row r="126" spans="1:11">
      <c r="A126" s="8"/>
      <c r="B126" s="46" t="s">
        <v>268</v>
      </c>
      <c r="C126" s="9"/>
      <c r="D126" s="9"/>
      <c r="E126" s="9"/>
      <c r="F126" s="46"/>
      <c r="G126" s="10"/>
    </row>
    <row r="127" spans="1:11">
      <c r="A127" s="8"/>
      <c r="B127" s="46" t="s">
        <v>472</v>
      </c>
      <c r="C127" s="9" t="s">
        <v>84</v>
      </c>
      <c r="D127" s="9"/>
      <c r="E127" s="9"/>
      <c r="F127" s="46">
        <v>5</v>
      </c>
      <c r="G127" s="10"/>
    </row>
    <row r="128" spans="1:11">
      <c r="A128" s="8"/>
      <c r="B128" s="46"/>
      <c r="C128" s="9" t="s">
        <v>475</v>
      </c>
      <c r="D128" s="9"/>
      <c r="E128" s="9"/>
      <c r="F128" s="46">
        <v>0</v>
      </c>
      <c r="G128" s="10"/>
    </row>
    <row r="129" spans="1:14">
      <c r="A129" s="8"/>
      <c r="B129" s="46"/>
      <c r="C129" s="9" t="s">
        <v>88</v>
      </c>
      <c r="D129" s="9"/>
      <c r="E129" s="9"/>
      <c r="F129" s="46">
        <v>0</v>
      </c>
      <c r="G129" s="10"/>
    </row>
    <row r="130" spans="1:14">
      <c r="A130" s="8"/>
      <c r="B130" s="46"/>
      <c r="C130" s="46" t="s">
        <v>85</v>
      </c>
      <c r="D130" s="9"/>
      <c r="E130" s="9"/>
      <c r="F130" s="46">
        <v>10</v>
      </c>
      <c r="G130" s="10"/>
    </row>
    <row r="131" spans="1:14">
      <c r="A131" s="8"/>
      <c r="B131" s="46"/>
      <c r="C131" s="46" t="s">
        <v>87</v>
      </c>
      <c r="D131" s="9"/>
      <c r="E131" s="9"/>
      <c r="F131" s="46">
        <v>5</v>
      </c>
      <c r="G131" s="10"/>
    </row>
    <row r="132" spans="1:14">
      <c r="A132" s="8"/>
      <c r="B132" s="46"/>
      <c r="C132" s="46" t="s">
        <v>86</v>
      </c>
      <c r="D132" s="9"/>
      <c r="E132" s="9"/>
      <c r="F132" s="46">
        <v>5</v>
      </c>
      <c r="G132" s="10"/>
    </row>
    <row r="133" spans="1:14">
      <c r="A133" s="8"/>
      <c r="B133" s="46"/>
      <c r="C133" s="46" t="s">
        <v>215</v>
      </c>
      <c r="D133" s="9"/>
      <c r="E133" s="9"/>
      <c r="F133" s="46">
        <v>5</v>
      </c>
      <c r="G133" s="10"/>
    </row>
    <row r="134" spans="1:14">
      <c r="A134" s="8"/>
      <c r="B134" s="46"/>
      <c r="C134" s="9"/>
      <c r="D134" s="9"/>
      <c r="E134" s="9"/>
      <c r="F134" s="46">
        <v>10</v>
      </c>
      <c r="G134" s="10"/>
    </row>
    <row r="135" spans="1:14">
      <c r="A135" s="8"/>
      <c r="B135" s="46" t="s">
        <v>273</v>
      </c>
      <c r="C135" s="9"/>
      <c r="D135" s="9"/>
      <c r="E135" s="9"/>
      <c r="F135" s="46">
        <v>10</v>
      </c>
      <c r="G135" s="10"/>
    </row>
    <row r="136" spans="1:14">
      <c r="A136" s="8"/>
      <c r="B136" s="46" t="s">
        <v>270</v>
      </c>
      <c r="C136" s="9"/>
      <c r="D136" s="9"/>
      <c r="E136" s="9"/>
      <c r="F136" s="46">
        <v>10</v>
      </c>
      <c r="G136" s="10"/>
    </row>
    <row r="137" spans="1:14">
      <c r="A137" s="8"/>
      <c r="B137" s="46" t="s">
        <v>469</v>
      </c>
      <c r="C137" s="9"/>
      <c r="D137" s="9"/>
      <c r="E137" s="9"/>
      <c r="F137" s="46">
        <v>10</v>
      </c>
      <c r="G137" s="10"/>
      <c r="J137" s="46"/>
      <c r="K137" s="9"/>
      <c r="L137" s="9"/>
      <c r="M137" s="9"/>
      <c r="N137" s="46"/>
    </row>
    <row r="138" spans="1:14">
      <c r="A138" s="8"/>
      <c r="B138" s="46" t="s">
        <v>306</v>
      </c>
      <c r="C138" s="9"/>
      <c r="D138" s="9"/>
      <c r="E138" s="9"/>
      <c r="F138" s="46">
        <v>10</v>
      </c>
      <c r="G138" s="10"/>
    </row>
    <row r="139" spans="1:14">
      <c r="A139" s="8"/>
      <c r="B139" s="46" t="s">
        <v>275</v>
      </c>
      <c r="C139" s="9"/>
      <c r="D139" s="9"/>
      <c r="E139" s="9"/>
      <c r="F139" s="46">
        <v>10</v>
      </c>
      <c r="G139" s="10"/>
    </row>
    <row r="140" spans="1:14">
      <c r="A140" s="8"/>
      <c r="B140" s="46" t="s">
        <v>276</v>
      </c>
      <c r="C140" s="9"/>
      <c r="D140" s="9"/>
      <c r="E140" s="9"/>
      <c r="F140" s="46">
        <v>10</v>
      </c>
      <c r="G140" s="10"/>
    </row>
    <row r="141" spans="1:14">
      <c r="A141" s="8"/>
      <c r="B141" s="46" t="s">
        <v>52</v>
      </c>
      <c r="C141" s="9"/>
      <c r="D141" s="9"/>
      <c r="E141" s="9"/>
      <c r="F141" s="9" t="s">
        <v>1412</v>
      </c>
      <c r="G141" s="10"/>
      <c r="H141">
        <v>30</v>
      </c>
    </row>
    <row r="142" spans="1:14">
      <c r="A142" s="8"/>
      <c r="B142" s="9" t="s">
        <v>89</v>
      </c>
      <c r="C142" s="9"/>
      <c r="D142" s="9"/>
      <c r="E142" s="9"/>
      <c r="F142" s="9" t="s">
        <v>1335</v>
      </c>
      <c r="G142" s="10"/>
      <c r="H142">
        <v>20</v>
      </c>
    </row>
    <row r="143" spans="1:14">
      <c r="A143" s="8"/>
      <c r="B143" s="9"/>
      <c r="C143" s="9"/>
      <c r="D143" s="9"/>
      <c r="E143" s="9"/>
      <c r="F143" s="9" t="s">
        <v>1336</v>
      </c>
      <c r="G143" s="10"/>
      <c r="H143">
        <v>15</v>
      </c>
    </row>
    <row r="144" spans="1:14">
      <c r="A144" s="8"/>
      <c r="B144" s="9"/>
      <c r="C144" s="9"/>
      <c r="D144" s="9"/>
      <c r="E144" s="9"/>
      <c r="F144" s="9"/>
      <c r="G144" s="10"/>
      <c r="H144">
        <f>SUM(H141:H143)</f>
        <v>65</v>
      </c>
      <c r="I144" s="23"/>
    </row>
    <row r="145" spans="1:19">
      <c r="A145" s="8"/>
      <c r="B145" s="11" t="s">
        <v>92</v>
      </c>
      <c r="F145" s="4">
        <f>SUM(F146:F166)+20</f>
        <v>240</v>
      </c>
      <c r="G145" s="19" t="s">
        <v>126</v>
      </c>
      <c r="H145" s="9"/>
      <c r="M145" s="23"/>
      <c r="N145" s="25"/>
      <c r="O145" s="24"/>
      <c r="P145" s="24"/>
    </row>
    <row r="146" spans="1:19">
      <c r="A146" s="8"/>
      <c r="B146" s="46" t="s">
        <v>9</v>
      </c>
      <c r="F146">
        <v>10</v>
      </c>
      <c r="G146" s="10"/>
      <c r="M146" s="24"/>
      <c r="N146" s="46"/>
      <c r="O146" s="24"/>
      <c r="P146" s="24"/>
      <c r="S146" s="46"/>
    </row>
    <row r="147" spans="1:19">
      <c r="A147" s="8"/>
      <c r="B147" s="46" t="s">
        <v>11</v>
      </c>
      <c r="C147" t="s">
        <v>608</v>
      </c>
      <c r="G147" s="10"/>
      <c r="M147" s="24"/>
      <c r="N147" s="46"/>
      <c r="O147" s="24"/>
      <c r="P147" s="24"/>
    </row>
    <row r="148" spans="1:19">
      <c r="A148" s="8"/>
      <c r="B148" s="46"/>
      <c r="C148" t="s">
        <v>610</v>
      </c>
      <c r="F148">
        <v>10</v>
      </c>
      <c r="G148" s="10"/>
      <c r="N148" s="9"/>
    </row>
    <row r="149" spans="1:19">
      <c r="A149" s="8"/>
      <c r="B149" s="46"/>
      <c r="C149" t="s">
        <v>611</v>
      </c>
      <c r="F149">
        <v>10</v>
      </c>
      <c r="G149" s="10"/>
      <c r="N149" s="9"/>
    </row>
    <row r="150" spans="1:19">
      <c r="A150" s="8"/>
      <c r="B150" s="46"/>
      <c r="C150" t="s">
        <v>612</v>
      </c>
      <c r="F150">
        <v>10</v>
      </c>
      <c r="G150" s="10"/>
      <c r="N150" s="9"/>
    </row>
    <row r="151" spans="1:19">
      <c r="A151" s="8"/>
      <c r="B151" s="46"/>
      <c r="F151">
        <v>10</v>
      </c>
      <c r="G151" s="10"/>
      <c r="N151" s="9"/>
    </row>
    <row r="152" spans="1:19">
      <c r="A152" s="8"/>
      <c r="B152" s="46" t="s">
        <v>267</v>
      </c>
      <c r="F152">
        <v>10</v>
      </c>
      <c r="G152" s="10"/>
      <c r="N152" s="9"/>
    </row>
    <row r="153" spans="1:19">
      <c r="A153" s="8"/>
      <c r="B153" s="46" t="s">
        <v>471</v>
      </c>
      <c r="C153" t="s">
        <v>94</v>
      </c>
      <c r="G153" s="10"/>
      <c r="N153" s="9"/>
    </row>
    <row r="154" spans="1:19">
      <c r="A154" s="8"/>
      <c r="D154" t="s">
        <v>95</v>
      </c>
      <c r="G154" s="10"/>
      <c r="N154" s="9"/>
    </row>
    <row r="155" spans="1:19">
      <c r="A155" s="8"/>
      <c r="D155" t="s">
        <v>96</v>
      </c>
      <c r="F155">
        <v>30</v>
      </c>
      <c r="G155" s="10"/>
      <c r="N155" s="9"/>
    </row>
    <row r="156" spans="1:19">
      <c r="A156" s="8"/>
      <c r="C156" t="s">
        <v>473</v>
      </c>
      <c r="F156">
        <v>30</v>
      </c>
      <c r="G156" s="10"/>
      <c r="N156" s="9"/>
    </row>
    <row r="157" spans="1:19">
      <c r="A157" s="8"/>
      <c r="C157" t="s">
        <v>101</v>
      </c>
      <c r="F157">
        <v>10</v>
      </c>
      <c r="G157" s="10"/>
      <c r="N157" s="9"/>
    </row>
    <row r="158" spans="1:19">
      <c r="A158" s="8"/>
      <c r="C158" t="s">
        <v>98</v>
      </c>
      <c r="F158">
        <v>10</v>
      </c>
      <c r="G158" s="10"/>
      <c r="N158" s="9"/>
    </row>
    <row r="159" spans="1:19">
      <c r="A159" s="8"/>
      <c r="D159" t="s">
        <v>95</v>
      </c>
      <c r="G159" s="10"/>
      <c r="N159" s="9"/>
    </row>
    <row r="160" spans="1:19">
      <c r="A160" s="8"/>
      <c r="D160" t="s">
        <v>96</v>
      </c>
      <c r="F160">
        <v>20</v>
      </c>
      <c r="G160" s="10"/>
      <c r="N160" s="9"/>
    </row>
    <row r="161" spans="1:14">
      <c r="A161" s="8"/>
      <c r="C161" t="s">
        <v>614</v>
      </c>
      <c r="F161">
        <v>30</v>
      </c>
      <c r="G161" s="10"/>
      <c r="N161" s="9"/>
    </row>
    <row r="162" spans="1:14">
      <c r="A162" s="8"/>
      <c r="F162">
        <v>10</v>
      </c>
      <c r="G162" s="10"/>
    </row>
    <row r="163" spans="1:14">
      <c r="A163" s="8"/>
      <c r="B163" t="s">
        <v>1416</v>
      </c>
      <c r="C163" t="s">
        <v>475</v>
      </c>
      <c r="G163" s="10"/>
      <c r="I163" s="24"/>
      <c r="J163" s="24"/>
    </row>
    <row r="164" spans="1:14">
      <c r="A164" s="8"/>
      <c r="F164">
        <v>10</v>
      </c>
      <c r="G164" s="10"/>
      <c r="I164" s="24"/>
      <c r="J164" s="24"/>
    </row>
    <row r="165" spans="1:14">
      <c r="A165" s="8"/>
      <c r="B165" t="s">
        <v>265</v>
      </c>
      <c r="F165">
        <v>10</v>
      </c>
      <c r="G165" s="10"/>
      <c r="I165" s="24"/>
      <c r="J165" s="24"/>
    </row>
    <row r="166" spans="1:14">
      <c r="A166" s="8"/>
      <c r="B166" t="s">
        <v>1417</v>
      </c>
      <c r="F166" t="s">
        <v>1418</v>
      </c>
      <c r="G166" s="10"/>
      <c r="I166" s="24"/>
      <c r="J166" s="24"/>
    </row>
    <row r="167" spans="1:14">
      <c r="A167" s="8"/>
      <c r="G167" s="10"/>
    </row>
    <row r="168" spans="1:14">
      <c r="A168" s="8"/>
      <c r="C168" s="9"/>
      <c r="D168" s="9"/>
      <c r="E168" s="9"/>
      <c r="F168" s="9"/>
      <c r="G168" s="10"/>
    </row>
    <row r="169" spans="1:14">
      <c r="A169" s="8"/>
      <c r="B169" s="11" t="s">
        <v>103</v>
      </c>
      <c r="C169" s="9"/>
      <c r="D169" s="9"/>
      <c r="E169" s="9"/>
      <c r="F169" s="22">
        <f>SUM(F170:F181)+40+20+20+10+10+10+10+30</f>
        <v>240</v>
      </c>
      <c r="G169" s="19" t="s">
        <v>126</v>
      </c>
      <c r="K169" s="182">
        <f>F169+195</f>
        <v>435</v>
      </c>
    </row>
    <row r="170" spans="1:14">
      <c r="A170" s="8"/>
      <c r="B170" s="9" t="s">
        <v>9</v>
      </c>
      <c r="C170" s="9"/>
      <c r="D170" s="9"/>
      <c r="E170" s="9"/>
      <c r="F170" s="9">
        <v>15</v>
      </c>
      <c r="G170" s="10"/>
    </row>
    <row r="171" spans="1:14">
      <c r="A171" s="8"/>
      <c r="B171" s="9" t="s">
        <v>259</v>
      </c>
      <c r="C171" s="9"/>
      <c r="D171" s="9"/>
      <c r="E171" s="9"/>
      <c r="F171" s="9">
        <v>10</v>
      </c>
      <c r="G171" s="10"/>
    </row>
    <row r="172" spans="1:14">
      <c r="A172" s="8"/>
      <c r="B172" s="46" t="s">
        <v>260</v>
      </c>
      <c r="C172" s="9"/>
      <c r="D172" s="9"/>
      <c r="E172" s="9"/>
      <c r="F172" s="9">
        <v>10</v>
      </c>
      <c r="G172" s="10"/>
    </row>
    <row r="173" spans="1:14">
      <c r="A173" s="8"/>
      <c r="B173" s="46" t="s">
        <v>263</v>
      </c>
      <c r="C173" s="9"/>
      <c r="D173" s="9"/>
      <c r="E173" s="9"/>
      <c r="F173" s="46">
        <v>15</v>
      </c>
      <c r="G173" s="10"/>
    </row>
    <row r="174" spans="1:14">
      <c r="A174" s="8"/>
      <c r="B174" s="46" t="s">
        <v>10</v>
      </c>
      <c r="C174" s="9"/>
      <c r="D174" s="9"/>
      <c r="E174" s="9"/>
      <c r="F174" s="46"/>
      <c r="G174" s="10"/>
    </row>
    <row r="175" spans="1:14">
      <c r="A175" s="8"/>
      <c r="B175" s="46" t="s">
        <v>104</v>
      </c>
      <c r="C175" s="9" t="s">
        <v>105</v>
      </c>
      <c r="D175" s="9"/>
      <c r="E175" s="9"/>
      <c r="F175" s="9"/>
      <c r="G175" s="10"/>
    </row>
    <row r="176" spans="1:14">
      <c r="A176" s="8"/>
      <c r="B176" s="9"/>
      <c r="C176" s="9" t="s">
        <v>107</v>
      </c>
      <c r="D176" s="9"/>
      <c r="E176" s="9"/>
      <c r="F176" s="9" t="s">
        <v>1413</v>
      </c>
      <c r="G176" s="10"/>
    </row>
    <row r="177" spans="1:11">
      <c r="A177" s="8"/>
      <c r="B177" s="9"/>
      <c r="C177" s="9" t="s">
        <v>109</v>
      </c>
      <c r="D177" s="9"/>
      <c r="E177" s="9"/>
      <c r="F177" s="9" t="s">
        <v>1414</v>
      </c>
      <c r="G177" s="10"/>
    </row>
    <row r="178" spans="1:11">
      <c r="A178" s="8"/>
      <c r="B178" s="9"/>
      <c r="C178" s="46" t="s">
        <v>111</v>
      </c>
      <c r="D178" s="9"/>
      <c r="E178" s="9"/>
      <c r="F178" s="9" t="s">
        <v>110</v>
      </c>
      <c r="G178" s="10"/>
    </row>
    <row r="179" spans="1:11">
      <c r="A179" s="8"/>
      <c r="B179" s="9"/>
      <c r="F179" s="46" t="s">
        <v>1415</v>
      </c>
      <c r="G179" s="10"/>
    </row>
    <row r="180" spans="1:11">
      <c r="A180" s="8"/>
      <c r="B180" t="s">
        <v>265</v>
      </c>
      <c r="C180" s="9"/>
      <c r="D180" s="9"/>
      <c r="E180" s="9"/>
      <c r="F180">
        <v>10</v>
      </c>
      <c r="G180" s="10"/>
    </row>
    <row r="181" spans="1:11">
      <c r="A181" s="8"/>
      <c r="B181" s="9" t="s">
        <v>272</v>
      </c>
      <c r="C181" s="9"/>
      <c r="D181" s="9"/>
      <c r="E181" s="9"/>
      <c r="F181" s="9">
        <v>30</v>
      </c>
      <c r="G181" s="10"/>
    </row>
    <row r="182" spans="1:11">
      <c r="A182" s="8"/>
      <c r="F182" s="9"/>
      <c r="G182" s="10"/>
    </row>
    <row r="183" spans="1:11">
      <c r="A183" s="8"/>
      <c r="B183" s="11" t="s">
        <v>112</v>
      </c>
      <c r="F183" s="4">
        <f>SUM(F184:F203)+20</f>
        <v>240</v>
      </c>
      <c r="G183" s="19" t="s">
        <v>126</v>
      </c>
      <c r="K183" s="182">
        <f>F183+195</f>
        <v>435</v>
      </c>
    </row>
    <row r="184" spans="1:11">
      <c r="A184" s="8"/>
      <c r="B184" t="s">
        <v>113</v>
      </c>
      <c r="F184">
        <v>10</v>
      </c>
      <c r="G184" s="10"/>
    </row>
    <row r="185" spans="1:11">
      <c r="A185" s="8"/>
      <c r="B185" t="s">
        <v>81</v>
      </c>
      <c r="F185">
        <v>0</v>
      </c>
      <c r="G185" s="10"/>
    </row>
    <row r="186" spans="1:11">
      <c r="A186" s="8"/>
      <c r="B186" t="s">
        <v>114</v>
      </c>
      <c r="F186">
        <v>0</v>
      </c>
      <c r="G186" s="10"/>
    </row>
    <row r="187" spans="1:11">
      <c r="A187" s="8"/>
      <c r="B187" t="s">
        <v>119</v>
      </c>
      <c r="F187">
        <v>10</v>
      </c>
      <c r="G187" s="10"/>
    </row>
    <row r="188" spans="1:11">
      <c r="A188" s="8"/>
      <c r="B188" t="s">
        <v>115</v>
      </c>
      <c r="F188">
        <v>10</v>
      </c>
      <c r="G188" s="10"/>
    </row>
    <row r="189" spans="1:11">
      <c r="A189" s="8"/>
      <c r="B189" t="s">
        <v>267</v>
      </c>
      <c r="C189" s="9"/>
      <c r="D189" s="9"/>
      <c r="E189" s="9"/>
      <c r="F189">
        <v>10</v>
      </c>
      <c r="G189" s="10"/>
    </row>
    <row r="190" spans="1:11">
      <c r="A190" s="8"/>
      <c r="B190" s="9" t="s">
        <v>55</v>
      </c>
      <c r="F190" s="9">
        <v>30</v>
      </c>
      <c r="G190" s="10"/>
    </row>
    <row r="191" spans="1:11">
      <c r="A191" s="8"/>
      <c r="B191" t="s">
        <v>288</v>
      </c>
      <c r="G191" s="10"/>
    </row>
    <row r="192" spans="1:11">
      <c r="A192" s="8"/>
      <c r="C192" t="s">
        <v>56</v>
      </c>
      <c r="F192">
        <v>10</v>
      </c>
      <c r="G192" s="10"/>
    </row>
    <row r="193" spans="1:7">
      <c r="A193" s="8"/>
      <c r="C193" t="s">
        <v>1455</v>
      </c>
      <c r="D193" s="9"/>
      <c r="E193" s="9"/>
      <c r="F193">
        <v>10</v>
      </c>
      <c r="G193" s="10"/>
    </row>
    <row r="194" spans="1:7">
      <c r="A194" s="8"/>
      <c r="B194" s="9" t="s">
        <v>24</v>
      </c>
      <c r="F194" s="9">
        <v>10</v>
      </c>
      <c r="G194" s="10"/>
    </row>
    <row r="195" spans="1:7">
      <c r="A195" s="8"/>
      <c r="B195" t="s">
        <v>26</v>
      </c>
      <c r="F195">
        <v>20</v>
      </c>
      <c r="G195" s="10"/>
    </row>
    <row r="196" spans="1:7">
      <c r="A196" s="8"/>
      <c r="B196" t="s">
        <v>268</v>
      </c>
      <c r="C196" s="9"/>
      <c r="D196" s="9"/>
      <c r="E196" s="9"/>
      <c r="F196">
        <v>5</v>
      </c>
      <c r="G196" s="10"/>
    </row>
    <row r="197" spans="1:7">
      <c r="A197" s="8"/>
      <c r="B197" s="9" t="s">
        <v>27</v>
      </c>
      <c r="F197" s="9" t="s">
        <v>102</v>
      </c>
      <c r="G197" s="10"/>
    </row>
    <row r="198" spans="1:7">
      <c r="A198" s="8"/>
      <c r="B198" t="s">
        <v>116</v>
      </c>
      <c r="F198">
        <v>40</v>
      </c>
      <c r="G198" s="10"/>
    </row>
    <row r="199" spans="1:7">
      <c r="A199" s="8"/>
      <c r="B199" t="s">
        <v>309</v>
      </c>
      <c r="F199">
        <v>20</v>
      </c>
      <c r="G199" s="10"/>
    </row>
    <row r="200" spans="1:7">
      <c r="A200" s="8"/>
      <c r="B200" t="s">
        <v>120</v>
      </c>
      <c r="F200">
        <v>20</v>
      </c>
      <c r="G200" s="10"/>
    </row>
    <row r="201" spans="1:7">
      <c r="A201" s="8"/>
      <c r="B201" t="s">
        <v>289</v>
      </c>
      <c r="F201">
        <v>5</v>
      </c>
      <c r="G201" s="10"/>
    </row>
    <row r="202" spans="1:7">
      <c r="A202" s="8"/>
      <c r="B202" t="s">
        <v>118</v>
      </c>
      <c r="F202">
        <v>10</v>
      </c>
      <c r="G202" s="10"/>
    </row>
    <row r="203" spans="1:7">
      <c r="A203" s="8"/>
      <c r="B203" t="s">
        <v>52</v>
      </c>
      <c r="F203">
        <v>0</v>
      </c>
      <c r="G203" s="10"/>
    </row>
    <row r="204" spans="1:7" ht="15.75" thickBot="1">
      <c r="A204" s="61"/>
      <c r="G204" s="37"/>
    </row>
    <row r="205" spans="1:7">
      <c r="A205" s="8"/>
      <c r="B205" s="59" t="s">
        <v>1252</v>
      </c>
      <c r="C205" s="28"/>
      <c r="D205" s="28"/>
      <c r="E205" s="28"/>
      <c r="F205" s="90" t="s">
        <v>887</v>
      </c>
      <c r="G205" s="91" t="s">
        <v>126</v>
      </c>
    </row>
    <row r="206" spans="1:7">
      <c r="A206" s="8"/>
      <c r="B206" s="9" t="s">
        <v>825</v>
      </c>
      <c r="C206" s="9"/>
      <c r="D206" s="9"/>
      <c r="E206" s="9"/>
      <c r="F206" s="9"/>
      <c r="G206" s="10"/>
    </row>
    <row r="207" spans="1:7">
      <c r="A207" s="8"/>
      <c r="B207" s="9" t="s">
        <v>7</v>
      </c>
      <c r="C207" s="9"/>
      <c r="D207" s="9"/>
      <c r="E207" s="9"/>
      <c r="F207" s="9"/>
      <c r="G207" s="10"/>
    </row>
    <row r="208" spans="1:7" ht="15.75" thickBot="1">
      <c r="A208" s="61"/>
      <c r="B208" s="31" t="s">
        <v>124</v>
      </c>
      <c r="C208" s="31"/>
      <c r="D208" s="31"/>
      <c r="E208" s="31"/>
      <c r="F208" s="31"/>
      <c r="G208" s="37"/>
    </row>
    <row r="209" spans="1:7" ht="15.75" thickBot="1">
      <c r="A209" s="61"/>
      <c r="B209" s="31"/>
      <c r="C209" s="31"/>
      <c r="D209" s="31"/>
      <c r="E209" s="31"/>
      <c r="F209" s="31"/>
      <c r="G209" s="37"/>
    </row>
    <row r="210" spans="1:7">
      <c r="A210" s="8"/>
      <c r="B210" s="1" t="s">
        <v>1249</v>
      </c>
      <c r="F210" s="4"/>
      <c r="G210" s="19"/>
    </row>
    <row r="211" spans="1:7">
      <c r="A211" s="8"/>
      <c r="B211" t="s">
        <v>1248</v>
      </c>
      <c r="G211" s="10"/>
    </row>
    <row r="212" spans="1:7">
      <c r="A212" s="8"/>
      <c r="B212" t="s">
        <v>450</v>
      </c>
      <c r="G212" s="10"/>
    </row>
    <row r="213" spans="1:7" ht="15.75" thickBot="1">
      <c r="A213" s="14"/>
      <c r="B213" s="15" t="s">
        <v>1247</v>
      </c>
      <c r="C213" s="15"/>
      <c r="D213" s="15"/>
      <c r="E213" s="15"/>
      <c r="F213" s="15"/>
      <c r="G213" s="16"/>
    </row>
    <row r="214" spans="1:7" ht="15.75" thickTop="1"/>
  </sheetData>
  <mergeCells count="12">
    <mergeCell ref="B64:E64"/>
    <mergeCell ref="B94:E94"/>
    <mergeCell ref="B105:E105"/>
    <mergeCell ref="J3:O3"/>
    <mergeCell ref="J43:O43"/>
    <mergeCell ref="B61:F61"/>
    <mergeCell ref="B62:F62"/>
    <mergeCell ref="R43:W43"/>
    <mergeCell ref="B1:G1"/>
    <mergeCell ref="B3:G3"/>
    <mergeCell ref="B27:G27"/>
    <mergeCell ref="B28:E28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9"/>
  <sheetViews>
    <sheetView workbookViewId="0">
      <selection activeCell="I24" sqref="I24"/>
    </sheetView>
  </sheetViews>
  <sheetFormatPr defaultRowHeight="15"/>
  <sheetData>
    <row r="1" spans="1:15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15" ht="15.75" thickBot="1"/>
    <row r="3" spans="1:15" ht="24" thickTop="1">
      <c r="A3" s="5" t="s">
        <v>1419</v>
      </c>
      <c r="B3" s="256" t="s">
        <v>1339</v>
      </c>
      <c r="C3" s="256"/>
      <c r="D3" s="256"/>
      <c r="E3" s="256"/>
      <c r="F3" s="256"/>
      <c r="G3" s="258"/>
      <c r="I3" s="5" t="s">
        <v>1419</v>
      </c>
      <c r="J3" s="256" t="s">
        <v>1460</v>
      </c>
      <c r="K3" s="256"/>
      <c r="L3" s="256"/>
      <c r="M3" s="256"/>
      <c r="N3" s="256"/>
      <c r="O3" s="258"/>
    </row>
    <row r="4" spans="1:15">
      <c r="A4" s="8"/>
      <c r="B4" t="s">
        <v>6</v>
      </c>
      <c r="F4" s="4"/>
      <c r="G4" s="19"/>
      <c r="I4" s="8"/>
      <c r="J4" t="s">
        <v>34</v>
      </c>
      <c r="N4" s="23"/>
      <c r="O4" s="170"/>
    </row>
    <row r="5" spans="1:15">
      <c r="A5" s="8"/>
      <c r="B5" t="s">
        <v>1340</v>
      </c>
      <c r="G5" s="10"/>
      <c r="I5" s="8"/>
      <c r="J5" t="s">
        <v>1459</v>
      </c>
      <c r="O5" s="10"/>
    </row>
    <row r="6" spans="1:15">
      <c r="A6" s="8"/>
      <c r="B6" t="s">
        <v>1341</v>
      </c>
      <c r="G6" s="10"/>
      <c r="I6" s="8"/>
      <c r="J6" t="s">
        <v>35</v>
      </c>
      <c r="O6" s="10"/>
    </row>
    <row r="7" spans="1:15">
      <c r="A7" s="8"/>
      <c r="G7" s="10"/>
    </row>
    <row r="8" spans="1:15">
      <c r="A8" s="8"/>
      <c r="B8" s="1" t="s">
        <v>1342</v>
      </c>
      <c r="G8" s="10"/>
      <c r="J8" s="1" t="s">
        <v>1447</v>
      </c>
      <c r="N8" s="4">
        <f>SUM(N9:N25)+30</f>
        <v>190</v>
      </c>
      <c r="O8" s="4" t="s">
        <v>126</v>
      </c>
    </row>
    <row r="9" spans="1:15">
      <c r="A9" s="8"/>
      <c r="B9" s="1" t="s">
        <v>1343</v>
      </c>
      <c r="G9" s="10"/>
      <c r="J9" t="s">
        <v>9</v>
      </c>
      <c r="N9">
        <v>10</v>
      </c>
    </row>
    <row r="10" spans="1:15">
      <c r="A10" s="8"/>
      <c r="B10" t="s">
        <v>131</v>
      </c>
      <c r="G10" s="10"/>
      <c r="J10" t="s">
        <v>259</v>
      </c>
      <c r="N10">
        <v>10</v>
      </c>
    </row>
    <row r="11" spans="1:15">
      <c r="A11" s="8"/>
      <c r="B11" t="s">
        <v>1344</v>
      </c>
      <c r="G11" s="10"/>
      <c r="J11" t="s">
        <v>266</v>
      </c>
      <c r="N11">
        <v>10</v>
      </c>
    </row>
    <row r="12" spans="1:15">
      <c r="A12" s="8"/>
      <c r="B12" t="s">
        <v>169</v>
      </c>
      <c r="G12" s="10"/>
      <c r="J12" t="s">
        <v>260</v>
      </c>
      <c r="N12">
        <v>10</v>
      </c>
    </row>
    <row r="13" spans="1:15">
      <c r="A13" s="8"/>
      <c r="B13" t="s">
        <v>20</v>
      </c>
      <c r="G13" s="10"/>
      <c r="J13" t="s">
        <v>1089</v>
      </c>
      <c r="N13">
        <v>10</v>
      </c>
    </row>
    <row r="14" spans="1:15">
      <c r="A14" s="8"/>
      <c r="B14" t="s">
        <v>22</v>
      </c>
      <c r="G14" s="10"/>
      <c r="J14" t="s">
        <v>267</v>
      </c>
      <c r="N14">
        <v>10</v>
      </c>
    </row>
    <row r="15" spans="1:15">
      <c r="A15" s="8"/>
      <c r="B15" t="s">
        <v>54</v>
      </c>
      <c r="G15" s="10"/>
      <c r="J15" t="s">
        <v>31</v>
      </c>
      <c r="N15">
        <v>10</v>
      </c>
    </row>
    <row r="16" spans="1:15">
      <c r="A16" s="8"/>
      <c r="B16" t="s">
        <v>1202</v>
      </c>
      <c r="G16" s="10"/>
      <c r="J16" t="s">
        <v>1416</v>
      </c>
    </row>
    <row r="17" spans="1:15">
      <c r="A17" s="8"/>
      <c r="B17" t="s">
        <v>467</v>
      </c>
      <c r="G17" s="10"/>
      <c r="K17" t="s">
        <v>215</v>
      </c>
      <c r="N17">
        <v>10</v>
      </c>
    </row>
    <row r="18" spans="1:15">
      <c r="A18" s="8"/>
      <c r="B18" t="s">
        <v>23</v>
      </c>
      <c r="G18" s="10"/>
      <c r="J18" t="s">
        <v>270</v>
      </c>
      <c r="N18">
        <v>10</v>
      </c>
    </row>
    <row r="19" spans="1:15">
      <c r="A19" s="8"/>
      <c r="B19" t="s">
        <v>465</v>
      </c>
      <c r="G19" s="10"/>
      <c r="J19" t="s">
        <v>78</v>
      </c>
      <c r="N19">
        <v>20</v>
      </c>
    </row>
    <row r="20" spans="1:15">
      <c r="A20" s="8"/>
      <c r="B20" t="s">
        <v>287</v>
      </c>
      <c r="G20" s="10"/>
      <c r="J20" t="s">
        <v>729</v>
      </c>
    </row>
    <row r="21" spans="1:15">
      <c r="A21" s="8"/>
      <c r="B21" t="s">
        <v>24</v>
      </c>
      <c r="G21" s="10"/>
      <c r="K21" t="s">
        <v>83</v>
      </c>
      <c r="N21">
        <v>20</v>
      </c>
    </row>
    <row r="22" spans="1:15">
      <c r="A22" s="8"/>
      <c r="B22" t="s">
        <v>25</v>
      </c>
      <c r="G22" s="10"/>
      <c r="J22" t="s">
        <v>275</v>
      </c>
      <c r="N22">
        <v>10</v>
      </c>
    </row>
    <row r="23" spans="1:15">
      <c r="A23" s="8"/>
      <c r="B23" t="s">
        <v>26</v>
      </c>
      <c r="G23" s="10"/>
      <c r="J23" t="s">
        <v>276</v>
      </c>
      <c r="N23">
        <v>10</v>
      </c>
    </row>
    <row r="24" spans="1:15">
      <c r="A24" s="8"/>
      <c r="B24" t="s">
        <v>27</v>
      </c>
      <c r="G24" s="10"/>
      <c r="J24" t="s">
        <v>52</v>
      </c>
      <c r="N24">
        <v>10</v>
      </c>
    </row>
    <row r="25" spans="1:15">
      <c r="A25" s="8"/>
      <c r="B25" t="s">
        <v>29</v>
      </c>
      <c r="G25" s="10"/>
      <c r="J25" t="s">
        <v>216</v>
      </c>
      <c r="N25" t="s">
        <v>1430</v>
      </c>
    </row>
    <row r="26" spans="1:15">
      <c r="A26" s="8"/>
      <c r="B26" t="s">
        <v>1345</v>
      </c>
      <c r="G26" s="10"/>
      <c r="J26" s="1"/>
      <c r="N26" s="23"/>
      <c r="O26" s="170"/>
    </row>
    <row r="27" spans="1:15">
      <c r="A27" s="8"/>
      <c r="B27" t="s">
        <v>16</v>
      </c>
      <c r="G27" s="10"/>
      <c r="J27" s="1" t="s">
        <v>1448</v>
      </c>
      <c r="N27" s="4">
        <f>SUM(N28:N41)+70</f>
        <v>190</v>
      </c>
      <c r="O27" s="19" t="s">
        <v>126</v>
      </c>
    </row>
    <row r="28" spans="1:15">
      <c r="A28" s="8"/>
      <c r="B28" t="s">
        <v>170</v>
      </c>
      <c r="G28" s="10"/>
      <c r="J28" t="s">
        <v>9</v>
      </c>
      <c r="N28">
        <v>10</v>
      </c>
      <c r="O28" s="10"/>
    </row>
    <row r="29" spans="1:15">
      <c r="A29" s="8"/>
      <c r="B29" t="s">
        <v>1205</v>
      </c>
      <c r="G29" s="10"/>
      <c r="J29" t="s">
        <v>51</v>
      </c>
      <c r="N29">
        <v>10</v>
      </c>
      <c r="O29" s="10"/>
    </row>
    <row r="30" spans="1:15">
      <c r="A30" s="8"/>
      <c r="G30" s="10"/>
      <c r="J30" t="s">
        <v>277</v>
      </c>
      <c r="N30">
        <v>10</v>
      </c>
      <c r="O30" s="10"/>
    </row>
    <row r="31" spans="1:15">
      <c r="A31" s="8"/>
      <c r="B31" s="1" t="s">
        <v>1346</v>
      </c>
      <c r="G31" s="10"/>
      <c r="J31" t="s">
        <v>176</v>
      </c>
      <c r="O31" s="10"/>
    </row>
    <row r="32" spans="1:15">
      <c r="A32" s="8"/>
      <c r="B32" t="s">
        <v>1211</v>
      </c>
      <c r="G32" s="10"/>
      <c r="K32" t="s">
        <v>617</v>
      </c>
      <c r="N32">
        <v>10</v>
      </c>
      <c r="O32" s="10"/>
    </row>
    <row r="33" spans="1:15">
      <c r="A33" s="8"/>
      <c r="B33" t="s">
        <v>1212</v>
      </c>
      <c r="G33" s="10"/>
      <c r="J33" t="s">
        <v>309</v>
      </c>
      <c r="N33">
        <v>10</v>
      </c>
      <c r="O33" s="10"/>
    </row>
    <row r="34" spans="1:15">
      <c r="A34" s="8"/>
      <c r="B34" t="s">
        <v>608</v>
      </c>
      <c r="G34" s="10"/>
      <c r="J34" t="s">
        <v>63</v>
      </c>
      <c r="N34">
        <v>10</v>
      </c>
      <c r="O34" s="10"/>
    </row>
    <row r="35" spans="1:15">
      <c r="A35" s="8"/>
      <c r="B35" t="s">
        <v>1347</v>
      </c>
      <c r="G35" s="10"/>
      <c r="J35" t="s">
        <v>310</v>
      </c>
      <c r="N35">
        <v>20</v>
      </c>
      <c r="O35" s="10"/>
    </row>
    <row r="36" spans="1:15">
      <c r="A36" s="8"/>
      <c r="B36" t="s">
        <v>9</v>
      </c>
      <c r="G36" s="10"/>
      <c r="J36" t="s">
        <v>271</v>
      </c>
      <c r="N36">
        <v>10</v>
      </c>
      <c r="O36" s="10"/>
    </row>
    <row r="37" spans="1:15">
      <c r="A37" s="8"/>
      <c r="B37" t="s">
        <v>259</v>
      </c>
      <c r="G37" s="10"/>
      <c r="J37" t="s">
        <v>605</v>
      </c>
      <c r="N37" s="140">
        <v>10</v>
      </c>
      <c r="O37" s="10"/>
    </row>
    <row r="38" spans="1:15">
      <c r="A38" s="8"/>
      <c r="B38" t="s">
        <v>260</v>
      </c>
      <c r="G38" s="10"/>
      <c r="J38" t="s">
        <v>272</v>
      </c>
      <c r="N38">
        <v>10</v>
      </c>
    </row>
    <row r="39" spans="1:15">
      <c r="A39" s="8"/>
      <c r="B39" t="s">
        <v>1214</v>
      </c>
      <c r="G39" s="10"/>
      <c r="J39" t="s">
        <v>1106</v>
      </c>
      <c r="N39">
        <v>0</v>
      </c>
    </row>
    <row r="40" spans="1:15">
      <c r="A40" s="8"/>
      <c r="B40" t="s">
        <v>45</v>
      </c>
      <c r="G40" s="10"/>
      <c r="J40" t="s">
        <v>276</v>
      </c>
      <c r="N40">
        <v>10</v>
      </c>
    </row>
    <row r="41" spans="1:15">
      <c r="A41" s="8"/>
      <c r="B41" t="s">
        <v>615</v>
      </c>
      <c r="G41" s="10"/>
      <c r="J41" t="s">
        <v>1443</v>
      </c>
      <c r="N41" t="s">
        <v>1445</v>
      </c>
    </row>
    <row r="42" spans="1:15">
      <c r="A42" s="8"/>
      <c r="B42" t="s">
        <v>1215</v>
      </c>
      <c r="G42" s="10"/>
    </row>
    <row r="43" spans="1:15">
      <c r="A43" s="8"/>
      <c r="B43" t="s">
        <v>1348</v>
      </c>
      <c r="G43" s="10"/>
      <c r="J43" s="1" t="s">
        <v>1449</v>
      </c>
      <c r="N43" s="4">
        <f>SUM(N44:N57)+45</f>
        <v>190</v>
      </c>
      <c r="O43" s="19" t="s">
        <v>126</v>
      </c>
    </row>
    <row r="44" spans="1:15">
      <c r="A44" s="8"/>
      <c r="B44" t="s">
        <v>1216</v>
      </c>
      <c r="G44" s="10"/>
      <c r="J44" t="s">
        <v>131</v>
      </c>
      <c r="N44">
        <v>20</v>
      </c>
      <c r="O44" s="10"/>
    </row>
    <row r="45" spans="1:15">
      <c r="A45" s="8"/>
      <c r="B45" t="s">
        <v>215</v>
      </c>
      <c r="G45" s="10"/>
      <c r="J45" t="s">
        <v>54</v>
      </c>
      <c r="N45">
        <v>10</v>
      </c>
      <c r="O45" s="10"/>
    </row>
    <row r="46" spans="1:15">
      <c r="A46" s="8"/>
      <c r="B46" t="s">
        <v>1217</v>
      </c>
      <c r="G46" s="10"/>
      <c r="J46" t="s">
        <v>10</v>
      </c>
      <c r="N46">
        <v>0</v>
      </c>
      <c r="O46" s="10"/>
    </row>
    <row r="47" spans="1:15">
      <c r="A47" s="8"/>
      <c r="B47" t="s">
        <v>613</v>
      </c>
      <c r="G47" s="10"/>
      <c r="J47" t="s">
        <v>23</v>
      </c>
      <c r="N47">
        <v>10</v>
      </c>
      <c r="O47" s="10"/>
    </row>
    <row r="48" spans="1:15">
      <c r="A48" s="8"/>
      <c r="B48" t="s">
        <v>1218</v>
      </c>
      <c r="G48" s="10"/>
      <c r="J48" t="s">
        <v>24</v>
      </c>
      <c r="N48">
        <v>20</v>
      </c>
      <c r="O48" s="10"/>
    </row>
    <row r="49" spans="1:15">
      <c r="A49" s="8"/>
      <c r="B49" t="s">
        <v>120</v>
      </c>
      <c r="G49" s="10"/>
      <c r="J49" t="s">
        <v>42</v>
      </c>
      <c r="O49" s="10"/>
    </row>
    <row r="50" spans="1:15">
      <c r="A50" s="8"/>
      <c r="B50" t="s">
        <v>1219</v>
      </c>
      <c r="G50" s="10"/>
      <c r="K50" t="s">
        <v>624</v>
      </c>
      <c r="N50">
        <v>30</v>
      </c>
      <c r="O50" s="10"/>
    </row>
    <row r="51" spans="1:15" ht="15.75" thickBot="1">
      <c r="A51" s="14"/>
      <c r="B51" s="15" t="s">
        <v>612</v>
      </c>
      <c r="C51" s="15"/>
      <c r="D51" s="15"/>
      <c r="E51" s="15"/>
      <c r="F51" s="15"/>
      <c r="G51" s="16"/>
      <c r="K51" t="s">
        <v>43</v>
      </c>
      <c r="N51">
        <v>10</v>
      </c>
      <c r="O51" s="10"/>
    </row>
    <row r="52" spans="1:15" ht="16.5" thickTop="1" thickBot="1">
      <c r="K52" t="s">
        <v>45</v>
      </c>
      <c r="N52">
        <v>15</v>
      </c>
      <c r="O52" s="10"/>
    </row>
    <row r="53" spans="1:15" ht="24" thickTop="1">
      <c r="A53" s="5">
        <v>3</v>
      </c>
      <c r="B53" s="256" t="s">
        <v>231</v>
      </c>
      <c r="C53" s="256"/>
      <c r="D53" s="256"/>
      <c r="E53" s="256"/>
      <c r="F53" s="256"/>
      <c r="G53" s="256"/>
      <c r="H53" s="8"/>
      <c r="K53" t="s">
        <v>76</v>
      </c>
      <c r="N53">
        <v>0</v>
      </c>
      <c r="O53" s="10"/>
    </row>
    <row r="54" spans="1:15">
      <c r="A54" s="8"/>
      <c r="B54" s="46" t="s">
        <v>533</v>
      </c>
      <c r="C54" s="9"/>
      <c r="D54" s="9"/>
      <c r="E54" s="9"/>
      <c r="F54" s="9"/>
      <c r="G54" s="9"/>
      <c r="H54" s="8"/>
      <c r="K54" t="s">
        <v>1444</v>
      </c>
      <c r="N54">
        <v>0</v>
      </c>
      <c r="O54" s="10"/>
    </row>
    <row r="55" spans="1:15">
      <c r="A55" s="8"/>
      <c r="B55" s="46" t="s">
        <v>195</v>
      </c>
      <c r="C55" s="9"/>
      <c r="D55" s="9"/>
      <c r="E55" s="9"/>
      <c r="F55" s="9"/>
      <c r="G55" s="9"/>
      <c r="H55" s="8"/>
      <c r="J55" t="s">
        <v>181</v>
      </c>
      <c r="N55">
        <v>20</v>
      </c>
      <c r="O55" s="10"/>
    </row>
    <row r="56" spans="1:15">
      <c r="A56" s="8"/>
      <c r="B56" s="9"/>
      <c r="C56" s="9"/>
      <c r="D56" s="9"/>
      <c r="E56" s="9"/>
      <c r="F56" s="9"/>
      <c r="G56" s="9"/>
      <c r="H56" s="8"/>
      <c r="J56" t="s">
        <v>170</v>
      </c>
      <c r="N56">
        <v>10</v>
      </c>
    </row>
    <row r="57" spans="1:15">
      <c r="A57" s="8"/>
      <c r="B57" s="261" t="s">
        <v>233</v>
      </c>
      <c r="C57" s="261"/>
      <c r="D57" s="261"/>
      <c r="E57" s="261"/>
      <c r="F57" s="261"/>
      <c r="G57" s="261"/>
      <c r="H57" s="8"/>
      <c r="J57" t="s">
        <v>1443</v>
      </c>
      <c r="N57" t="s">
        <v>1446</v>
      </c>
    </row>
    <row r="58" spans="1:15">
      <c r="A58" s="8"/>
      <c r="B58" s="48" t="s">
        <v>152</v>
      </c>
      <c r="C58" s="12"/>
      <c r="D58" s="12"/>
      <c r="E58" s="12" t="s">
        <v>237</v>
      </c>
      <c r="F58" s="48"/>
      <c r="H58" s="8"/>
    </row>
    <row r="59" spans="1:15">
      <c r="A59" s="8"/>
      <c r="B59" s="177" t="s">
        <v>1354</v>
      </c>
      <c r="C59" s="121"/>
      <c r="D59" s="121"/>
      <c r="E59" s="50" t="s">
        <v>247</v>
      </c>
      <c r="F59" s="53"/>
      <c r="G59" s="50"/>
      <c r="H59" s="8"/>
    </row>
    <row r="60" spans="1:15">
      <c r="A60" s="8"/>
      <c r="B60" s="53" t="s">
        <v>1350</v>
      </c>
      <c r="C60" s="53"/>
      <c r="D60" s="53"/>
      <c r="E60" s="50" t="s">
        <v>1351</v>
      </c>
      <c r="F60" s="53"/>
      <c r="G60" s="50"/>
      <c r="H60" s="165"/>
    </row>
    <row r="61" spans="1:15">
      <c r="A61" s="8"/>
      <c r="B61" s="53"/>
      <c r="C61" s="53"/>
      <c r="D61" s="53"/>
      <c r="E61" s="50"/>
      <c r="F61" s="53"/>
      <c r="G61" s="50"/>
      <c r="H61" s="165"/>
    </row>
    <row r="62" spans="1:15">
      <c r="A62" s="8"/>
      <c r="B62" s="176" t="s">
        <v>1352</v>
      </c>
      <c r="C62" s="53"/>
      <c r="D62" s="53"/>
      <c r="E62" s="50"/>
      <c r="F62" s="53"/>
      <c r="G62" s="50"/>
      <c r="H62" s="165"/>
    </row>
    <row r="63" spans="1:15">
      <c r="A63" s="8"/>
      <c r="B63" s="53" t="s">
        <v>200</v>
      </c>
      <c r="C63" s="53"/>
      <c r="D63" s="53"/>
      <c r="E63" s="50" t="s">
        <v>206</v>
      </c>
      <c r="F63" s="53"/>
      <c r="G63" s="50"/>
      <c r="H63" s="165"/>
    </row>
    <row r="64" spans="1:15">
      <c r="A64" s="8"/>
      <c r="B64" s="53" t="s">
        <v>198</v>
      </c>
      <c r="C64" s="53"/>
      <c r="D64" s="53"/>
      <c r="E64" s="50" t="s">
        <v>516</v>
      </c>
      <c r="F64" s="53"/>
      <c r="G64" s="50"/>
      <c r="H64" s="165"/>
    </row>
    <row r="65" spans="1:10">
      <c r="A65" s="8"/>
      <c r="B65" s="53" t="s">
        <v>1353</v>
      </c>
      <c r="C65" s="53"/>
      <c r="D65" s="53"/>
      <c r="E65" s="50" t="s">
        <v>207</v>
      </c>
      <c r="F65" s="53"/>
      <c r="G65" s="50"/>
      <c r="H65" s="165"/>
    </row>
    <row r="66" spans="1:10">
      <c r="A66" s="8"/>
      <c r="B66" s="53" t="s">
        <v>391</v>
      </c>
      <c r="C66" s="53"/>
      <c r="D66" s="53"/>
      <c r="E66" s="50" t="s">
        <v>206</v>
      </c>
      <c r="F66" s="53"/>
      <c r="G66" s="50"/>
      <c r="H66" s="165"/>
    </row>
    <row r="67" spans="1:10">
      <c r="A67" s="8"/>
      <c r="B67" s="53" t="s">
        <v>203</v>
      </c>
      <c r="C67" s="53"/>
      <c r="D67" s="53"/>
      <c r="E67" s="50" t="s">
        <v>516</v>
      </c>
      <c r="F67" s="53"/>
      <c r="G67" s="50"/>
      <c r="H67" s="165"/>
    </row>
    <row r="68" spans="1:10" ht="15.75" thickBot="1">
      <c r="A68" s="14"/>
      <c r="B68" s="54" t="s">
        <v>202</v>
      </c>
      <c r="C68" s="54"/>
      <c r="D68" s="54"/>
      <c r="E68" s="54" t="s">
        <v>207</v>
      </c>
      <c r="F68" s="54"/>
      <c r="G68" s="54"/>
      <c r="H68" s="165"/>
      <c r="I68" s="9"/>
    </row>
    <row r="69" spans="1:10" ht="16.5" thickTop="1" thickBot="1">
      <c r="A69" s="9"/>
      <c r="B69" s="53"/>
      <c r="C69" s="53"/>
      <c r="D69" s="53"/>
      <c r="E69" s="53"/>
      <c r="F69" s="53"/>
      <c r="G69" s="53"/>
      <c r="H69" s="53"/>
    </row>
    <row r="70" spans="1:10" ht="24" thickTop="1">
      <c r="A70" s="5">
        <v>4</v>
      </c>
      <c r="B70" s="256" t="s">
        <v>1349</v>
      </c>
      <c r="C70" s="256"/>
      <c r="D70" s="256"/>
      <c r="E70" s="256"/>
      <c r="F70" s="256"/>
      <c r="G70" s="258"/>
      <c r="H70" s="8"/>
    </row>
    <row r="71" spans="1:10">
      <c r="A71" s="8"/>
      <c r="B71" s="51" t="s">
        <v>211</v>
      </c>
      <c r="G71" s="10"/>
      <c r="H71" t="s">
        <v>1436</v>
      </c>
    </row>
    <row r="72" spans="1:10">
      <c r="A72" s="8"/>
      <c r="B72" s="51" t="s">
        <v>36</v>
      </c>
      <c r="G72" s="10"/>
    </row>
    <row r="73" spans="1:10">
      <c r="A73" s="8"/>
      <c r="B73" s="51" t="s">
        <v>1355</v>
      </c>
      <c r="G73" s="10"/>
    </row>
    <row r="74" spans="1:10">
      <c r="A74" s="8"/>
      <c r="B74" s="51"/>
      <c r="G74" s="10"/>
    </row>
    <row r="75" spans="1:10">
      <c r="A75" s="8"/>
      <c r="B75" s="1" t="s">
        <v>1441</v>
      </c>
      <c r="F75">
        <f>SUM(F76:F96)+20</f>
        <v>190</v>
      </c>
      <c r="J75" s="1"/>
    </row>
    <row r="76" spans="1:10">
      <c r="A76" s="8"/>
      <c r="B76" s="3" t="s">
        <v>37</v>
      </c>
      <c r="J76" s="3"/>
    </row>
    <row r="77" spans="1:10">
      <c r="A77" s="8"/>
      <c r="B77" t="s">
        <v>257</v>
      </c>
      <c r="F77">
        <v>10</v>
      </c>
    </row>
    <row r="78" spans="1:10">
      <c r="A78" s="8"/>
      <c r="B78" t="s">
        <v>9</v>
      </c>
      <c r="F78">
        <v>10</v>
      </c>
    </row>
    <row r="79" spans="1:10">
      <c r="A79" s="8"/>
      <c r="B79" t="s">
        <v>54</v>
      </c>
      <c r="F79">
        <v>10</v>
      </c>
    </row>
    <row r="80" spans="1:10">
      <c r="A80" s="8"/>
      <c r="B80" t="s">
        <v>835</v>
      </c>
    </row>
    <row r="81" spans="1:22">
      <c r="A81" s="8"/>
      <c r="C81" t="s">
        <v>98</v>
      </c>
      <c r="F81">
        <v>10</v>
      </c>
    </row>
    <row r="82" spans="1:22">
      <c r="A82" s="8"/>
      <c r="B82" s="3" t="s">
        <v>1437</v>
      </c>
      <c r="J82" s="3"/>
    </row>
    <row r="83" spans="1:22">
      <c r="A83" s="8"/>
      <c r="B83" t="s">
        <v>263</v>
      </c>
      <c r="F83">
        <v>10</v>
      </c>
    </row>
    <row r="84" spans="1:22">
      <c r="A84" s="8"/>
      <c r="B84" t="s">
        <v>267</v>
      </c>
      <c r="F84">
        <v>10</v>
      </c>
    </row>
    <row r="85" spans="1:22">
      <c r="A85" s="8"/>
      <c r="B85" t="s">
        <v>78</v>
      </c>
      <c r="F85">
        <v>5</v>
      </c>
    </row>
    <row r="86" spans="1:22">
      <c r="A86" s="8"/>
      <c r="B86" t="s">
        <v>274</v>
      </c>
      <c r="F86">
        <v>10</v>
      </c>
    </row>
    <row r="87" spans="1:22">
      <c r="A87" s="8"/>
      <c r="B87" t="s">
        <v>52</v>
      </c>
      <c r="F87">
        <v>10</v>
      </c>
    </row>
    <row r="88" spans="1:22">
      <c r="A88" s="8"/>
      <c r="B88" s="3" t="s">
        <v>1442</v>
      </c>
      <c r="J88" s="3"/>
    </row>
    <row r="89" spans="1:22">
      <c r="A89" s="8"/>
      <c r="B89" t="s">
        <v>24</v>
      </c>
      <c r="F89">
        <v>15</v>
      </c>
    </row>
    <row r="90" spans="1:22">
      <c r="A90" s="8"/>
      <c r="B90" t="s">
        <v>42</v>
      </c>
    </row>
    <row r="91" spans="1:22">
      <c r="A91" s="8"/>
      <c r="C91" t="s">
        <v>45</v>
      </c>
      <c r="F91">
        <v>15</v>
      </c>
    </row>
    <row r="92" spans="1:22">
      <c r="A92" s="8"/>
      <c r="C92" t="s">
        <v>1438</v>
      </c>
      <c r="F92" t="s">
        <v>1418</v>
      </c>
      <c r="I92" s="9"/>
      <c r="J92" s="9"/>
      <c r="K92" s="9"/>
      <c r="L92" s="9"/>
      <c r="M92" s="9"/>
      <c r="N92" s="9"/>
      <c r="O92" s="9"/>
    </row>
    <row r="93" spans="1:22">
      <c r="A93" s="8"/>
      <c r="B93" t="s">
        <v>181</v>
      </c>
      <c r="F93">
        <v>30</v>
      </c>
      <c r="I93" s="9"/>
      <c r="J93" s="9"/>
      <c r="K93" s="9"/>
      <c r="L93" s="9"/>
      <c r="M93" s="9"/>
      <c r="N93" s="9"/>
      <c r="O93" s="9"/>
    </row>
    <row r="94" spans="1:22">
      <c r="A94" s="8"/>
      <c r="B94" t="s">
        <v>170</v>
      </c>
      <c r="F94">
        <v>25</v>
      </c>
      <c r="I94" s="9"/>
      <c r="J94" s="9"/>
      <c r="K94" s="9"/>
      <c r="L94" s="9"/>
      <c r="M94" s="9"/>
      <c r="N94" s="9"/>
      <c r="O94" s="9"/>
    </row>
    <row r="95" spans="1:22" ht="15.75" thickBot="1">
      <c r="A95" s="8"/>
      <c r="I95" s="9"/>
      <c r="J95" s="9"/>
      <c r="K95" s="9"/>
      <c r="L95" s="9"/>
      <c r="M95" s="9"/>
      <c r="N95" s="46"/>
      <c r="O95" s="46"/>
      <c r="P95" s="24"/>
      <c r="Q95" s="24"/>
      <c r="R95" s="24"/>
      <c r="S95" s="24"/>
      <c r="T95" s="24"/>
      <c r="U95" s="24"/>
      <c r="V95" s="24"/>
    </row>
    <row r="96" spans="1:22">
      <c r="A96" s="8"/>
      <c r="B96" s="59" t="s">
        <v>1252</v>
      </c>
      <c r="C96" s="28"/>
      <c r="D96" s="28"/>
      <c r="E96" s="28"/>
      <c r="F96" s="90" t="s">
        <v>1440</v>
      </c>
      <c r="G96" s="91" t="s">
        <v>126</v>
      </c>
      <c r="I96" s="9"/>
      <c r="J96" s="11"/>
      <c r="K96" s="9"/>
      <c r="L96" s="9"/>
      <c r="M96" s="9"/>
      <c r="N96" s="186"/>
      <c r="O96" s="187"/>
      <c r="P96" s="24"/>
      <c r="Q96" s="24"/>
      <c r="R96" s="24"/>
      <c r="S96" s="24"/>
      <c r="T96" s="24"/>
      <c r="U96" s="24"/>
      <c r="V96" s="24"/>
    </row>
    <row r="97" spans="1:22">
      <c r="A97" s="8"/>
      <c r="B97" s="9" t="s">
        <v>1439</v>
      </c>
      <c r="C97" s="9"/>
      <c r="D97" s="9"/>
      <c r="E97" s="9"/>
      <c r="F97" s="9"/>
      <c r="G97" s="10"/>
      <c r="I97" s="9"/>
      <c r="J97" s="9"/>
      <c r="K97" s="9"/>
      <c r="L97" s="9"/>
      <c r="M97" s="9"/>
      <c r="N97" s="46"/>
      <c r="O97" s="46"/>
      <c r="P97" s="24"/>
      <c r="Q97" s="24"/>
      <c r="R97" s="24"/>
      <c r="S97" s="24"/>
      <c r="T97" s="24"/>
      <c r="U97" s="24"/>
      <c r="V97" s="24"/>
    </row>
    <row r="98" spans="1:22">
      <c r="A98" s="8"/>
      <c r="B98" s="9" t="s">
        <v>7</v>
      </c>
      <c r="C98" s="9"/>
      <c r="D98" s="9"/>
      <c r="E98" s="9"/>
      <c r="F98" s="9"/>
      <c r="G98" s="10"/>
      <c r="I98" s="9"/>
      <c r="J98" s="9"/>
      <c r="K98" s="9"/>
      <c r="L98" s="9"/>
      <c r="M98" s="9"/>
      <c r="N98" s="46"/>
      <c r="O98" s="46"/>
      <c r="P98" s="24"/>
      <c r="Q98" s="24"/>
      <c r="R98" s="24"/>
      <c r="S98" s="24"/>
      <c r="T98" s="24"/>
      <c r="U98" s="24"/>
      <c r="V98" s="24"/>
    </row>
    <row r="99" spans="1:22" ht="15.75" thickBot="1">
      <c r="A99" s="8"/>
      <c r="B99" s="31" t="s">
        <v>124</v>
      </c>
      <c r="C99" s="31"/>
      <c r="D99" s="31"/>
      <c r="E99" s="31"/>
      <c r="F99" s="31"/>
      <c r="G99" s="37"/>
      <c r="I99" s="9"/>
      <c r="J99" s="9"/>
      <c r="K99" s="9"/>
      <c r="L99" s="9"/>
      <c r="M99" s="9"/>
      <c r="N99" s="46"/>
      <c r="O99" s="46"/>
      <c r="P99" s="24"/>
      <c r="Q99" s="24"/>
      <c r="R99" s="24"/>
      <c r="S99" s="24"/>
      <c r="T99" s="24"/>
      <c r="U99" s="24"/>
      <c r="V99" s="24"/>
    </row>
    <row r="100" spans="1:22" ht="15.75" thickBot="1">
      <c r="A100" s="8"/>
      <c r="B100" s="31"/>
      <c r="C100" s="31"/>
      <c r="D100" s="31"/>
      <c r="E100" s="31"/>
      <c r="F100" s="31"/>
      <c r="G100" s="37"/>
      <c r="I100" s="9"/>
      <c r="J100" s="9"/>
      <c r="K100" s="9"/>
      <c r="L100" s="9"/>
      <c r="M100" s="9"/>
      <c r="N100" s="46"/>
      <c r="O100" s="46"/>
      <c r="P100" s="24"/>
      <c r="Q100" s="24"/>
      <c r="R100" s="24"/>
      <c r="S100" s="24"/>
      <c r="T100" s="24"/>
      <c r="U100" s="24"/>
      <c r="V100" s="24"/>
    </row>
    <row r="101" spans="1:22">
      <c r="A101" s="8"/>
      <c r="B101" s="1" t="s">
        <v>1249</v>
      </c>
      <c r="F101" s="4"/>
      <c r="G101" s="19"/>
      <c r="I101" s="9"/>
      <c r="J101" s="11"/>
      <c r="K101" s="9"/>
      <c r="L101" s="9"/>
      <c r="M101" s="9"/>
      <c r="N101" s="25"/>
      <c r="O101" s="25"/>
      <c r="P101" s="24"/>
      <c r="Q101" s="24"/>
      <c r="R101" s="24"/>
      <c r="S101" s="24"/>
      <c r="T101" s="24"/>
      <c r="U101" s="24"/>
      <c r="V101" s="24"/>
    </row>
    <row r="102" spans="1:22">
      <c r="A102" s="8"/>
      <c r="B102" t="s">
        <v>1248</v>
      </c>
      <c r="G102" s="10"/>
      <c r="I102" s="9"/>
      <c r="J102" s="9"/>
      <c r="K102" s="9"/>
      <c r="L102" s="9"/>
      <c r="M102" s="9"/>
      <c r="N102" s="9"/>
      <c r="O102" s="9"/>
    </row>
    <row r="103" spans="1:22">
      <c r="A103" s="8"/>
      <c r="B103" t="s">
        <v>450</v>
      </c>
      <c r="G103" s="10"/>
      <c r="I103" s="9"/>
      <c r="J103" s="9"/>
      <c r="K103" s="9"/>
      <c r="L103" s="9"/>
      <c r="M103" s="9"/>
      <c r="N103" s="9"/>
      <c r="O103" s="9"/>
    </row>
    <row r="104" spans="1:22" ht="15.75" thickBot="1">
      <c r="A104" s="8"/>
      <c r="B104" s="15" t="s">
        <v>1247</v>
      </c>
      <c r="C104" s="15"/>
      <c r="D104" s="15"/>
      <c r="E104" s="15"/>
      <c r="F104" s="15"/>
      <c r="G104" s="16"/>
      <c r="I104" s="9"/>
      <c r="J104" s="9"/>
      <c r="K104" s="9"/>
      <c r="L104" s="9"/>
      <c r="M104" s="9"/>
      <c r="N104" s="9"/>
      <c r="O104" s="9"/>
    </row>
    <row r="105" spans="1:22" ht="16.5" thickTop="1" thickBot="1">
      <c r="A105" s="8"/>
      <c r="F105" s="24"/>
      <c r="G105" s="46"/>
      <c r="H105" s="46"/>
      <c r="I105" s="46"/>
      <c r="J105" s="24"/>
      <c r="K105" s="24"/>
      <c r="L105" s="24"/>
      <c r="M105" s="24"/>
      <c r="N105" s="24"/>
      <c r="O105" s="46"/>
      <c r="P105" s="9"/>
    </row>
    <row r="106" spans="1:22" ht="24" thickTop="1">
      <c r="A106" s="5">
        <v>5</v>
      </c>
      <c r="B106" s="174" t="s">
        <v>1362</v>
      </c>
      <c r="C106" s="174"/>
      <c r="D106" s="174"/>
      <c r="E106" s="174"/>
      <c r="F106" s="174"/>
      <c r="G106" s="175"/>
      <c r="H106" s="8"/>
      <c r="K106" s="24"/>
      <c r="L106" s="24"/>
      <c r="M106" s="24"/>
      <c r="N106" s="23"/>
      <c r="O106" s="25"/>
    </row>
    <row r="107" spans="1:22">
      <c r="A107" s="8"/>
      <c r="B107" s="51" t="s">
        <v>211</v>
      </c>
      <c r="G107" s="10"/>
      <c r="K107" s="24"/>
      <c r="L107" s="24"/>
      <c r="M107" s="24"/>
      <c r="N107" s="24"/>
      <c r="O107" s="46"/>
    </row>
    <row r="108" spans="1:22">
      <c r="A108" s="8"/>
      <c r="B108" s="51" t="s">
        <v>36</v>
      </c>
      <c r="G108" s="10"/>
      <c r="K108" s="24"/>
      <c r="L108" s="24"/>
      <c r="M108" s="24"/>
      <c r="N108" s="24"/>
      <c r="O108" s="46"/>
    </row>
    <row r="109" spans="1:22">
      <c r="A109" s="8"/>
      <c r="B109" s="51" t="s">
        <v>1355</v>
      </c>
      <c r="G109" s="10"/>
      <c r="K109" s="24"/>
      <c r="L109" s="24"/>
      <c r="M109" s="24"/>
      <c r="N109" s="24"/>
      <c r="O109" s="46"/>
    </row>
    <row r="110" spans="1:22">
      <c r="A110" s="8"/>
      <c r="G110" s="10"/>
      <c r="K110" s="24"/>
      <c r="L110" s="24"/>
      <c r="M110" s="24"/>
      <c r="N110" s="24"/>
      <c r="O110" s="46"/>
    </row>
    <row r="111" spans="1:22">
      <c r="A111" s="8"/>
      <c r="B111" s="178" t="s">
        <v>1363</v>
      </c>
      <c r="F111" s="4">
        <f>SUM(F112:F126)</f>
        <v>170</v>
      </c>
      <c r="G111" s="19" t="s">
        <v>126</v>
      </c>
      <c r="K111" s="24"/>
      <c r="L111" s="24"/>
      <c r="M111" s="24"/>
      <c r="N111" s="24"/>
      <c r="O111" s="46"/>
    </row>
    <row r="112" spans="1:22">
      <c r="A112" s="8"/>
      <c r="B112" s="51" t="s">
        <v>169</v>
      </c>
      <c r="F112">
        <v>10</v>
      </c>
      <c r="G112" s="10"/>
      <c r="K112" s="24"/>
      <c r="L112" s="24"/>
      <c r="M112" s="24"/>
      <c r="N112" s="24"/>
      <c r="O112" s="46"/>
    </row>
    <row r="113" spans="1:15">
      <c r="A113" s="8"/>
      <c r="B113" s="51" t="s">
        <v>20</v>
      </c>
      <c r="F113">
        <v>25</v>
      </c>
      <c r="G113" s="10"/>
      <c r="K113" s="24"/>
      <c r="L113" s="24"/>
      <c r="M113" s="24"/>
      <c r="N113" s="24"/>
      <c r="O113" s="46"/>
    </row>
    <row r="114" spans="1:15">
      <c r="A114" s="8"/>
      <c r="B114" s="51" t="s">
        <v>45</v>
      </c>
      <c r="F114">
        <v>10</v>
      </c>
      <c r="G114" s="10"/>
      <c r="K114" s="24"/>
      <c r="L114" s="24"/>
      <c r="M114" s="24"/>
      <c r="N114" s="24"/>
      <c r="O114" s="46"/>
    </row>
    <row r="115" spans="1:15">
      <c r="A115" s="8"/>
      <c r="B115" s="51"/>
      <c r="G115" s="10"/>
      <c r="K115" s="24"/>
      <c r="L115" s="24"/>
      <c r="M115" s="24"/>
      <c r="N115" s="24"/>
      <c r="O115" s="46"/>
    </row>
    <row r="116" spans="1:15">
      <c r="A116" s="8"/>
      <c r="B116" s="51" t="s">
        <v>22</v>
      </c>
      <c r="F116">
        <v>20</v>
      </c>
      <c r="G116" s="10"/>
      <c r="O116" s="9"/>
    </row>
    <row r="117" spans="1:15">
      <c r="A117" s="8"/>
      <c r="B117" s="51" t="s">
        <v>24</v>
      </c>
      <c r="F117">
        <v>10</v>
      </c>
      <c r="G117" s="10"/>
      <c r="O117" s="9"/>
    </row>
    <row r="118" spans="1:15">
      <c r="A118" s="8"/>
      <c r="B118" s="51" t="s">
        <v>1364</v>
      </c>
      <c r="F118">
        <v>10</v>
      </c>
      <c r="G118" s="10"/>
      <c r="O118" s="9"/>
    </row>
    <row r="119" spans="1:15">
      <c r="A119" s="8"/>
      <c r="B119" s="51" t="s">
        <v>1365</v>
      </c>
      <c r="F119">
        <v>10</v>
      </c>
      <c r="G119" s="10"/>
      <c r="O119" s="9"/>
    </row>
    <row r="120" spans="1:15">
      <c r="A120" s="8"/>
      <c r="B120" s="51"/>
      <c r="G120" s="10"/>
      <c r="N120" s="24"/>
      <c r="O120" s="46"/>
    </row>
    <row r="121" spans="1:15">
      <c r="A121" s="8"/>
      <c r="B121" s="51" t="s">
        <v>1198</v>
      </c>
      <c r="F121">
        <v>20</v>
      </c>
      <c r="G121" s="10"/>
      <c r="N121" s="23"/>
      <c r="O121" s="25"/>
    </row>
    <row r="122" spans="1:15">
      <c r="A122" s="8"/>
      <c r="B122" s="51"/>
      <c r="G122" s="10"/>
      <c r="N122" s="24"/>
      <c r="O122" s="46"/>
    </row>
    <row r="123" spans="1:15">
      <c r="A123" s="8"/>
      <c r="B123" s="51"/>
      <c r="G123" s="10"/>
      <c r="N123" s="24"/>
      <c r="O123" s="46"/>
    </row>
    <row r="124" spans="1:15">
      <c r="A124" s="8"/>
      <c r="B124" s="51" t="s">
        <v>29</v>
      </c>
      <c r="F124">
        <v>20</v>
      </c>
      <c r="G124" s="10"/>
      <c r="N124" s="24"/>
      <c r="O124" s="46"/>
    </row>
    <row r="125" spans="1:15">
      <c r="A125" s="8"/>
      <c r="B125" s="51" t="s">
        <v>181</v>
      </c>
      <c r="F125">
        <v>10</v>
      </c>
      <c r="G125" s="10"/>
      <c r="N125" s="24"/>
      <c r="O125" s="46"/>
    </row>
    <row r="126" spans="1:15" ht="15.75" thickBot="1">
      <c r="A126" s="14"/>
      <c r="B126" s="179" t="s">
        <v>170</v>
      </c>
      <c r="C126" s="15"/>
      <c r="D126" s="15"/>
      <c r="E126" s="15"/>
      <c r="F126" s="15">
        <v>25</v>
      </c>
      <c r="G126" s="16"/>
      <c r="N126" s="24"/>
      <c r="O126" s="46"/>
    </row>
    <row r="127" spans="1:15" ht="16.5" thickTop="1" thickBot="1">
      <c r="A127" s="15"/>
      <c r="N127" s="24"/>
      <c r="O127" s="46"/>
    </row>
    <row r="128" spans="1:15" ht="24" thickTop="1">
      <c r="A128" s="5">
        <v>6</v>
      </c>
      <c r="B128" s="174" t="s">
        <v>1367</v>
      </c>
      <c r="C128" s="174"/>
      <c r="D128" s="174"/>
      <c r="E128" s="174"/>
      <c r="F128" s="174"/>
      <c r="G128" s="175"/>
      <c r="H128" s="7"/>
      <c r="N128" s="24"/>
      <c r="O128" s="46"/>
    </row>
    <row r="129" spans="1:15">
      <c r="A129" s="8"/>
      <c r="B129" s="93" t="s">
        <v>1284</v>
      </c>
      <c r="C129" s="50"/>
      <c r="D129" s="50"/>
      <c r="H129" s="10"/>
      <c r="N129" s="24"/>
      <c r="O129" s="46"/>
    </row>
    <row r="130" spans="1:15">
      <c r="A130" s="8"/>
      <c r="B130" s="50" t="s">
        <v>1283</v>
      </c>
      <c r="C130" s="50"/>
      <c r="D130" s="50"/>
      <c r="H130" s="10"/>
      <c r="N130" s="24"/>
      <c r="O130" s="46"/>
    </row>
    <row r="131" spans="1:15">
      <c r="A131" s="8"/>
      <c r="B131" s="50" t="s">
        <v>1385</v>
      </c>
      <c r="C131" s="50"/>
      <c r="D131" s="50"/>
      <c r="H131" s="10"/>
      <c r="N131" s="24"/>
      <c r="O131" s="46"/>
    </row>
    <row r="132" spans="1:15">
      <c r="A132" s="8"/>
      <c r="B132" s="50"/>
      <c r="C132" s="50"/>
      <c r="D132" s="50"/>
      <c r="H132" s="10"/>
      <c r="N132" s="24"/>
      <c r="O132" s="46"/>
    </row>
    <row r="133" spans="1:15">
      <c r="A133" s="8"/>
      <c r="B133" s="93" t="s">
        <v>1285</v>
      </c>
      <c r="C133" s="50"/>
      <c r="D133" s="50"/>
      <c r="H133" s="10"/>
      <c r="N133" s="23"/>
      <c r="O133" s="25"/>
    </row>
    <row r="134" spans="1:15">
      <c r="A134" s="8"/>
      <c r="B134" s="50" t="s">
        <v>1368</v>
      </c>
      <c r="C134" s="50"/>
      <c r="D134" s="50"/>
      <c r="E134" s="50"/>
      <c r="F134" s="50"/>
      <c r="G134" s="50" t="s">
        <v>1370</v>
      </c>
      <c r="H134" s="57"/>
      <c r="I134" s="50"/>
      <c r="O134" s="9"/>
    </row>
    <row r="135" spans="1:15">
      <c r="A135" s="8"/>
      <c r="B135" s="50"/>
      <c r="C135" s="50" t="s">
        <v>1372</v>
      </c>
      <c r="D135" s="50"/>
      <c r="E135" s="50"/>
      <c r="F135" s="50"/>
      <c r="G135" s="50" t="s">
        <v>171</v>
      </c>
      <c r="H135" s="57"/>
      <c r="I135" s="50"/>
      <c r="O135" s="9"/>
    </row>
    <row r="136" spans="1:15">
      <c r="A136" s="8"/>
      <c r="B136" s="50" t="s">
        <v>1369</v>
      </c>
      <c r="C136" s="50"/>
      <c r="D136" s="50"/>
      <c r="E136" s="50"/>
      <c r="F136" s="50"/>
      <c r="G136" s="50" t="s">
        <v>1373</v>
      </c>
      <c r="H136" s="57"/>
      <c r="I136" s="50"/>
      <c r="O136" s="9"/>
    </row>
    <row r="137" spans="1:15">
      <c r="A137" s="8"/>
      <c r="B137" s="50"/>
      <c r="C137" s="50" t="s">
        <v>1371</v>
      </c>
      <c r="D137" s="50"/>
      <c r="E137" s="50"/>
      <c r="F137" s="50"/>
      <c r="G137" s="50" t="s">
        <v>1374</v>
      </c>
      <c r="H137" s="57"/>
      <c r="I137" s="50"/>
      <c r="O137" s="9"/>
    </row>
    <row r="138" spans="1:15">
      <c r="A138" s="8"/>
      <c r="B138" s="50" t="s">
        <v>1375</v>
      </c>
      <c r="C138" s="50"/>
      <c r="D138" s="50"/>
      <c r="E138" s="50"/>
      <c r="F138" s="50"/>
      <c r="G138" s="50" t="s">
        <v>496</v>
      </c>
      <c r="H138" s="57"/>
      <c r="I138" s="50"/>
      <c r="O138" s="9"/>
    </row>
    <row r="139" spans="1:15">
      <c r="A139" s="8"/>
      <c r="B139" s="50" t="s">
        <v>1376</v>
      </c>
      <c r="C139" s="50"/>
      <c r="D139" s="50"/>
      <c r="E139" s="50"/>
      <c r="F139" s="50"/>
      <c r="G139" s="50" t="s">
        <v>1374</v>
      </c>
      <c r="H139" s="57"/>
      <c r="I139" s="50"/>
      <c r="O139" s="9"/>
    </row>
    <row r="140" spans="1:15">
      <c r="A140" s="8"/>
      <c r="B140" s="50" t="s">
        <v>429</v>
      </c>
      <c r="C140" s="50"/>
      <c r="D140" s="50"/>
      <c r="E140" s="50"/>
      <c r="F140" s="50"/>
      <c r="G140" s="50"/>
      <c r="H140" s="57"/>
      <c r="I140" s="50"/>
      <c r="O140" s="9"/>
    </row>
    <row r="141" spans="1:15">
      <c r="A141" s="8"/>
      <c r="B141" s="50" t="s">
        <v>1377</v>
      </c>
      <c r="C141" s="50"/>
      <c r="D141" s="50"/>
      <c r="E141" s="50"/>
      <c r="F141" s="50"/>
      <c r="G141" s="50" t="s">
        <v>360</v>
      </c>
      <c r="H141" s="57"/>
      <c r="I141" s="50"/>
      <c r="O141" s="9"/>
    </row>
    <row r="142" spans="1:15">
      <c r="A142" s="8"/>
      <c r="B142" s="50" t="s">
        <v>1378</v>
      </c>
      <c r="C142" s="50"/>
      <c r="D142" s="50"/>
      <c r="E142" s="50"/>
      <c r="F142" s="50"/>
      <c r="G142" s="50" t="s">
        <v>171</v>
      </c>
      <c r="H142" s="57"/>
      <c r="I142" s="50"/>
    </row>
    <row r="143" spans="1:15">
      <c r="A143" s="8"/>
      <c r="B143" s="50" t="s">
        <v>1379</v>
      </c>
      <c r="C143" s="50"/>
      <c r="D143" s="50"/>
      <c r="E143" s="50"/>
      <c r="F143" s="50"/>
      <c r="G143" s="50" t="s">
        <v>496</v>
      </c>
      <c r="H143" s="57"/>
      <c r="I143" s="50"/>
    </row>
    <row r="144" spans="1:15">
      <c r="A144" s="8"/>
      <c r="B144" s="50" t="s">
        <v>1380</v>
      </c>
      <c r="C144" s="50"/>
      <c r="D144" s="50"/>
      <c r="E144" s="50"/>
      <c r="F144" s="50"/>
      <c r="G144" s="50" t="s">
        <v>171</v>
      </c>
      <c r="H144" s="57"/>
      <c r="I144" s="50"/>
      <c r="M144" s="24"/>
    </row>
    <row r="145" spans="1:9">
      <c r="A145" s="8"/>
      <c r="C145" s="50" t="s">
        <v>1371</v>
      </c>
      <c r="D145" s="50"/>
      <c r="E145" s="50"/>
      <c r="F145" s="50"/>
      <c r="G145" s="50" t="s">
        <v>1374</v>
      </c>
      <c r="H145" s="57"/>
      <c r="I145" s="50"/>
    </row>
    <row r="146" spans="1:9">
      <c r="A146" s="8"/>
      <c r="B146" s="50" t="s">
        <v>1375</v>
      </c>
      <c r="C146" s="50"/>
      <c r="D146" s="50"/>
      <c r="E146" s="50"/>
      <c r="F146" s="50"/>
      <c r="G146" s="50" t="s">
        <v>496</v>
      </c>
      <c r="H146" s="57"/>
      <c r="I146" s="50"/>
    </row>
    <row r="147" spans="1:9">
      <c r="A147" s="8"/>
      <c r="B147" s="50" t="s">
        <v>1381</v>
      </c>
      <c r="C147" s="50"/>
      <c r="D147" s="50"/>
      <c r="E147" s="50"/>
      <c r="F147" s="50"/>
      <c r="G147" s="50" t="s">
        <v>1295</v>
      </c>
      <c r="H147" s="57"/>
      <c r="I147" s="50"/>
    </row>
    <row r="148" spans="1:9">
      <c r="A148" s="8"/>
      <c r="B148" s="50" t="s">
        <v>1382</v>
      </c>
      <c r="C148" s="50"/>
      <c r="D148" s="50"/>
      <c r="E148" s="50"/>
      <c r="F148" s="50"/>
      <c r="G148" s="50" t="s">
        <v>171</v>
      </c>
      <c r="H148" s="57"/>
      <c r="I148" s="50"/>
    </row>
    <row r="149" spans="1:9">
      <c r="A149" s="8"/>
      <c r="B149" s="50" t="s">
        <v>1383</v>
      </c>
      <c r="C149" s="50"/>
      <c r="D149" s="50"/>
      <c r="E149" s="50"/>
      <c r="F149" s="50"/>
      <c r="G149" s="50" t="s">
        <v>994</v>
      </c>
      <c r="H149" s="57"/>
      <c r="I149" s="50"/>
    </row>
    <row r="150" spans="1:9">
      <c r="A150" s="8"/>
      <c r="B150" s="50" t="s">
        <v>388</v>
      </c>
      <c r="C150" s="50"/>
      <c r="D150" s="50"/>
      <c r="E150" s="50"/>
      <c r="F150" s="50"/>
      <c r="G150" s="50" t="s">
        <v>1295</v>
      </c>
      <c r="H150" s="57"/>
      <c r="I150" s="50"/>
    </row>
    <row r="151" spans="1:9">
      <c r="A151" s="8"/>
      <c r="B151" s="50" t="s">
        <v>200</v>
      </c>
      <c r="C151" s="50"/>
      <c r="D151" s="50"/>
      <c r="E151" s="50"/>
      <c r="F151" s="50"/>
      <c r="G151" s="50" t="s">
        <v>171</v>
      </c>
      <c r="H151" s="57"/>
      <c r="I151" s="50"/>
    </row>
    <row r="152" spans="1:9">
      <c r="A152" s="8"/>
      <c r="B152" s="50" t="s">
        <v>1384</v>
      </c>
      <c r="C152" s="50"/>
      <c r="D152" s="50"/>
      <c r="E152" s="50"/>
      <c r="F152" s="50"/>
      <c r="G152" s="50" t="s">
        <v>994</v>
      </c>
      <c r="H152" s="57"/>
      <c r="I152" s="50"/>
    </row>
    <row r="153" spans="1:9">
      <c r="A153" s="8"/>
      <c r="B153" s="50" t="s">
        <v>203</v>
      </c>
      <c r="C153" s="50"/>
      <c r="D153" s="50"/>
      <c r="E153" s="50"/>
      <c r="F153" s="50"/>
      <c r="G153" s="50" t="s">
        <v>1295</v>
      </c>
      <c r="H153" s="57"/>
      <c r="I153" s="50"/>
    </row>
    <row r="154" spans="1:9">
      <c r="A154" s="8"/>
      <c r="B154" s="50" t="s">
        <v>391</v>
      </c>
      <c r="C154" s="50"/>
      <c r="D154" s="50"/>
      <c r="E154" s="50"/>
      <c r="F154" s="50"/>
      <c r="G154" s="50" t="s">
        <v>171</v>
      </c>
      <c r="H154" s="57"/>
      <c r="I154" s="50"/>
    </row>
    <row r="155" spans="1:9" ht="15.75" thickBot="1">
      <c r="A155" s="61"/>
      <c r="B155" s="55"/>
      <c r="C155" s="55"/>
      <c r="D155" s="55"/>
      <c r="E155" s="55"/>
      <c r="F155" s="55"/>
      <c r="G155" s="55"/>
      <c r="H155" s="81"/>
      <c r="I155" s="50"/>
    </row>
    <row r="156" spans="1:9">
      <c r="A156" s="8"/>
      <c r="B156" s="93" t="s">
        <v>571</v>
      </c>
      <c r="C156" s="50"/>
      <c r="D156" s="50"/>
      <c r="E156" s="50"/>
      <c r="F156" s="50"/>
      <c r="G156" s="50"/>
      <c r="H156" s="57"/>
      <c r="I156" s="50"/>
    </row>
    <row r="157" spans="1:9">
      <c r="A157" s="8"/>
      <c r="B157" s="50" t="s">
        <v>1386</v>
      </c>
      <c r="C157" s="50"/>
      <c r="D157" s="50"/>
      <c r="E157" s="50"/>
      <c r="F157" s="50"/>
      <c r="G157" s="50"/>
      <c r="H157" s="57"/>
      <c r="I157" s="50"/>
    </row>
    <row r="158" spans="1:9">
      <c r="A158" s="8"/>
      <c r="B158" s="50" t="s">
        <v>1387</v>
      </c>
      <c r="C158" s="50"/>
      <c r="D158" s="50"/>
      <c r="E158" s="50"/>
      <c r="F158" s="50"/>
      <c r="G158" s="50"/>
      <c r="H158" s="57"/>
      <c r="I158" s="50"/>
    </row>
    <row r="159" spans="1:9">
      <c r="A159" s="8"/>
      <c r="B159" s="50" t="s">
        <v>1388</v>
      </c>
      <c r="C159" s="50"/>
      <c r="D159" s="50"/>
      <c r="E159" s="50"/>
      <c r="F159" s="50"/>
      <c r="G159" s="50"/>
      <c r="H159" s="57"/>
      <c r="I159" s="50"/>
    </row>
    <row r="160" spans="1:9" ht="15.75" thickBot="1">
      <c r="A160" s="61"/>
      <c r="B160" s="55"/>
      <c r="C160" s="55"/>
      <c r="D160" s="55"/>
      <c r="E160" s="55"/>
      <c r="F160" s="55"/>
      <c r="G160" s="55"/>
      <c r="H160" s="81"/>
      <c r="I160" s="50"/>
    </row>
    <row r="161" spans="1:9">
      <c r="A161" s="8"/>
      <c r="B161" s="93" t="s">
        <v>1389</v>
      </c>
      <c r="C161" s="50"/>
      <c r="D161" s="50"/>
      <c r="E161" s="50"/>
      <c r="F161" s="50"/>
      <c r="G161" s="50"/>
      <c r="H161" s="57"/>
      <c r="I161" s="50"/>
    </row>
    <row r="162" spans="1:9">
      <c r="A162" s="8"/>
      <c r="B162" s="50" t="s">
        <v>211</v>
      </c>
      <c r="C162" s="50"/>
      <c r="D162" s="50"/>
      <c r="E162" s="50"/>
      <c r="F162" s="50"/>
      <c r="G162" s="50"/>
      <c r="H162" s="57"/>
      <c r="I162" s="50"/>
    </row>
    <row r="163" spans="1:9">
      <c r="A163" s="8"/>
      <c r="B163" s="50" t="s">
        <v>1393</v>
      </c>
      <c r="C163" s="50"/>
      <c r="D163" s="50"/>
      <c r="E163" s="50"/>
      <c r="F163" s="50"/>
      <c r="G163" s="50"/>
      <c r="H163" s="57"/>
      <c r="I163" s="50"/>
    </row>
    <row r="164" spans="1:9">
      <c r="A164" s="8"/>
      <c r="B164" s="50" t="s">
        <v>124</v>
      </c>
      <c r="C164" s="50"/>
      <c r="D164" s="50"/>
      <c r="E164" s="50"/>
      <c r="F164" s="50"/>
      <c r="G164" s="50"/>
      <c r="H164" s="57"/>
      <c r="I164" s="50"/>
    </row>
    <row r="165" spans="1:9">
      <c r="A165" s="8"/>
      <c r="B165" s="53"/>
      <c r="C165" s="53"/>
      <c r="D165" s="53"/>
      <c r="E165" s="53"/>
      <c r="F165" s="53"/>
      <c r="G165" s="53"/>
      <c r="H165" s="57"/>
      <c r="I165" s="50"/>
    </row>
    <row r="166" spans="1:9">
      <c r="A166" s="8"/>
      <c r="B166" s="93" t="s">
        <v>1390</v>
      </c>
      <c r="C166" s="50"/>
      <c r="D166" s="50"/>
      <c r="E166" s="50"/>
      <c r="F166" s="50"/>
      <c r="G166" s="50"/>
      <c r="H166" s="57"/>
      <c r="I166" s="50"/>
    </row>
    <row r="167" spans="1:9">
      <c r="A167" s="8"/>
      <c r="B167" s="94" t="s">
        <v>1391</v>
      </c>
      <c r="C167" s="94"/>
      <c r="D167" s="94"/>
      <c r="E167" s="94" t="s">
        <v>1392</v>
      </c>
      <c r="F167" s="50"/>
      <c r="G167" s="50"/>
      <c r="H167" s="57"/>
      <c r="I167" s="50"/>
    </row>
    <row r="168" spans="1:9">
      <c r="A168" s="8"/>
      <c r="B168" s="50" t="s">
        <v>988</v>
      </c>
      <c r="C168" s="50"/>
      <c r="D168" s="50"/>
      <c r="E168" s="50" t="s">
        <v>360</v>
      </c>
      <c r="F168" s="50"/>
      <c r="G168" s="50"/>
      <c r="H168" s="57"/>
      <c r="I168" s="50"/>
    </row>
    <row r="169" spans="1:9">
      <c r="A169" s="8"/>
      <c r="B169" s="50" t="s">
        <v>203</v>
      </c>
      <c r="C169" s="50"/>
      <c r="D169" s="50"/>
      <c r="E169" s="50" t="s">
        <v>171</v>
      </c>
      <c r="F169" s="50"/>
      <c r="G169" s="50"/>
      <c r="H169" s="57"/>
      <c r="I169" s="50"/>
    </row>
    <row r="170" spans="1:9">
      <c r="A170" s="8"/>
      <c r="B170" s="50" t="s">
        <v>1353</v>
      </c>
      <c r="C170" s="50"/>
      <c r="D170" s="50"/>
      <c r="E170" s="50" t="s">
        <v>360</v>
      </c>
      <c r="F170" s="50"/>
      <c r="G170" s="50"/>
      <c r="H170" s="57"/>
      <c r="I170" s="50"/>
    </row>
    <row r="171" spans="1:9">
      <c r="A171" s="8"/>
      <c r="B171" s="50" t="s">
        <v>198</v>
      </c>
      <c r="C171" s="50"/>
      <c r="D171" s="50"/>
      <c r="E171" s="50" t="s">
        <v>171</v>
      </c>
      <c r="F171" s="50"/>
      <c r="G171" s="50"/>
      <c r="H171" s="57"/>
      <c r="I171" s="50"/>
    </row>
    <row r="172" spans="1:9" ht="15.75" thickBot="1">
      <c r="A172" s="14"/>
      <c r="B172" s="54"/>
      <c r="C172" s="54"/>
      <c r="D172" s="54"/>
      <c r="E172" s="54"/>
      <c r="F172" s="54"/>
      <c r="G172" s="54"/>
      <c r="H172" s="58"/>
      <c r="I172" s="50"/>
    </row>
    <row r="173" spans="1:9" ht="16.5" thickTop="1" thickBot="1">
      <c r="B173" s="50"/>
      <c r="C173" s="50"/>
      <c r="D173" s="50"/>
      <c r="E173" s="50"/>
      <c r="F173" s="50"/>
      <c r="G173" s="50"/>
      <c r="H173" s="50"/>
      <c r="I173" s="50"/>
    </row>
    <row r="174" spans="1:9" ht="24" thickTop="1">
      <c r="A174" s="5">
        <v>7</v>
      </c>
      <c r="B174" s="256" t="s">
        <v>452</v>
      </c>
      <c r="C174" s="256"/>
      <c r="D174" s="256"/>
      <c r="E174" s="256"/>
      <c r="F174" s="256"/>
      <c r="G174" s="258"/>
      <c r="H174" s="7"/>
      <c r="I174" s="50"/>
    </row>
    <row r="175" spans="1:9">
      <c r="A175" s="8"/>
      <c r="B175" s="11" t="s">
        <v>453</v>
      </c>
      <c r="C175" s="9"/>
      <c r="D175" s="9"/>
      <c r="E175" s="9"/>
      <c r="F175" s="9"/>
      <c r="G175" s="53" t="s">
        <v>454</v>
      </c>
      <c r="H175" s="57"/>
      <c r="I175" s="50"/>
    </row>
    <row r="176" spans="1:9">
      <c r="A176" s="8"/>
      <c r="B176" s="11"/>
      <c r="C176" s="9"/>
      <c r="D176" s="9"/>
      <c r="E176" s="9"/>
      <c r="F176" s="9"/>
      <c r="G176" s="53"/>
      <c r="H176" s="57"/>
      <c r="I176" s="50"/>
    </row>
    <row r="177" spans="1:9">
      <c r="A177" s="8"/>
      <c r="B177" s="93" t="s">
        <v>455</v>
      </c>
      <c r="C177" s="50"/>
      <c r="D177" s="50"/>
      <c r="E177" s="50"/>
      <c r="F177" s="50"/>
      <c r="G177" s="50"/>
      <c r="H177" s="57"/>
      <c r="I177" s="50"/>
    </row>
    <row r="178" spans="1:9">
      <c r="A178" s="8"/>
      <c r="B178" s="50" t="s">
        <v>247</v>
      </c>
      <c r="C178" s="50"/>
      <c r="D178" s="50"/>
      <c r="E178" s="50"/>
      <c r="F178" s="50"/>
      <c r="G178" s="50" t="s">
        <v>360</v>
      </c>
      <c r="H178" s="57" t="s">
        <v>1185</v>
      </c>
      <c r="I178" s="50"/>
    </row>
    <row r="179" spans="1:9">
      <c r="A179" s="8"/>
      <c r="B179" s="50" t="s">
        <v>601</v>
      </c>
      <c r="C179" s="50"/>
      <c r="D179" s="50"/>
      <c r="E179" s="50"/>
      <c r="F179" s="50"/>
      <c r="G179" s="50" t="s">
        <v>171</v>
      </c>
      <c r="H179" s="57"/>
      <c r="I179" s="50"/>
    </row>
    <row r="180" spans="1:9" ht="15.75" thickBot="1">
      <c r="A180" s="14"/>
      <c r="B180" s="54"/>
      <c r="C180" s="54"/>
      <c r="D180" s="54"/>
      <c r="E180" s="54"/>
      <c r="F180" s="54"/>
      <c r="G180" s="54"/>
      <c r="H180" s="58"/>
      <c r="I180" s="50"/>
    </row>
    <row r="181" spans="1:9" ht="15.75" thickTop="1"/>
    <row r="210" spans="2:9">
      <c r="B210" s="50"/>
      <c r="C210" s="50"/>
      <c r="D210" s="50"/>
      <c r="E210" s="50"/>
      <c r="F210" s="50"/>
      <c r="G210" s="50"/>
      <c r="H210" s="50"/>
      <c r="I210" s="50"/>
    </row>
    <row r="211" spans="2:9">
      <c r="B211" s="50"/>
      <c r="C211" s="50"/>
      <c r="D211" s="50"/>
      <c r="E211" s="50"/>
      <c r="F211" s="50"/>
      <c r="G211" s="50"/>
      <c r="H211" s="50"/>
      <c r="I211" s="50"/>
    </row>
    <row r="212" spans="2:9">
      <c r="B212" s="50"/>
      <c r="C212" s="50"/>
      <c r="D212" s="50"/>
      <c r="E212" s="50"/>
      <c r="F212" s="50"/>
      <c r="G212" s="50"/>
      <c r="H212" s="50"/>
      <c r="I212" s="50"/>
    </row>
    <row r="213" spans="2:9">
      <c r="B213" s="50"/>
      <c r="C213" s="50"/>
      <c r="D213" s="50"/>
      <c r="E213" s="50"/>
      <c r="F213" s="50"/>
      <c r="G213" s="50"/>
      <c r="H213" s="50"/>
      <c r="I213" s="50"/>
    </row>
    <row r="214" spans="2:9">
      <c r="B214" s="50"/>
      <c r="C214" s="50"/>
      <c r="D214" s="50"/>
      <c r="E214" s="50"/>
      <c r="F214" s="50"/>
      <c r="G214" s="50"/>
      <c r="H214" s="50"/>
      <c r="I214" s="50"/>
    </row>
    <row r="215" spans="2:9">
      <c r="B215" s="50"/>
      <c r="C215" s="50"/>
      <c r="D215" s="50"/>
      <c r="E215" s="50"/>
      <c r="F215" s="50"/>
      <c r="G215" s="50"/>
      <c r="H215" s="50"/>
      <c r="I215" s="50"/>
    </row>
    <row r="216" spans="2:9">
      <c r="B216" s="50"/>
      <c r="C216" s="50"/>
      <c r="D216" s="50"/>
      <c r="E216" s="50"/>
      <c r="F216" s="50"/>
      <c r="G216" s="50"/>
      <c r="H216" s="50"/>
      <c r="I216" s="50"/>
    </row>
    <row r="217" spans="2:9">
      <c r="B217" s="50"/>
      <c r="C217" s="50"/>
      <c r="D217" s="50"/>
      <c r="E217" s="50"/>
      <c r="F217" s="50"/>
      <c r="G217" s="50"/>
      <c r="H217" s="50"/>
      <c r="I217" s="50"/>
    </row>
    <row r="218" spans="2:9">
      <c r="B218" s="50"/>
      <c r="C218" s="50"/>
      <c r="D218" s="50"/>
      <c r="E218" s="50"/>
      <c r="F218" s="50"/>
      <c r="G218" s="50"/>
      <c r="H218" s="50"/>
      <c r="I218" s="50"/>
    </row>
    <row r="219" spans="2:9">
      <c r="B219" s="50"/>
      <c r="C219" s="50"/>
      <c r="D219" s="50"/>
      <c r="E219" s="50"/>
      <c r="F219" s="50"/>
      <c r="G219" s="50"/>
      <c r="H219" s="50"/>
      <c r="I219" s="50"/>
    </row>
    <row r="220" spans="2:9">
      <c r="B220" s="50"/>
      <c r="C220" s="50"/>
      <c r="D220" s="50"/>
      <c r="E220" s="50"/>
      <c r="F220" s="50"/>
      <c r="G220" s="50"/>
      <c r="H220" s="50"/>
      <c r="I220" s="50"/>
    </row>
    <row r="221" spans="2:9">
      <c r="B221" s="50"/>
      <c r="C221" s="50"/>
      <c r="D221" s="50"/>
      <c r="E221" s="50"/>
      <c r="F221" s="50"/>
      <c r="G221" s="50"/>
      <c r="H221" s="50"/>
      <c r="I221" s="50"/>
    </row>
    <row r="222" spans="2:9">
      <c r="B222" s="50"/>
      <c r="C222" s="50"/>
      <c r="D222" s="50"/>
      <c r="E222" s="50"/>
      <c r="F222" s="50"/>
      <c r="G222" s="50"/>
      <c r="H222" s="50"/>
      <c r="I222" s="50"/>
    </row>
    <row r="223" spans="2:9">
      <c r="B223" s="50"/>
      <c r="C223" s="50"/>
      <c r="D223" s="50"/>
      <c r="E223" s="50"/>
      <c r="F223" s="50"/>
      <c r="G223" s="50"/>
      <c r="H223" s="50"/>
      <c r="I223" s="50"/>
    </row>
    <row r="224" spans="2:9">
      <c r="B224" s="50"/>
      <c r="C224" s="50"/>
      <c r="D224" s="50"/>
      <c r="E224" s="50"/>
      <c r="F224" s="50"/>
      <c r="G224" s="50"/>
      <c r="H224" s="50"/>
      <c r="I224" s="50"/>
    </row>
    <row r="225" spans="2:9">
      <c r="B225" s="50"/>
      <c r="C225" s="50"/>
      <c r="D225" s="50"/>
      <c r="E225" s="50"/>
      <c r="F225" s="50"/>
      <c r="G225" s="50"/>
      <c r="H225" s="50"/>
      <c r="I225" s="50"/>
    </row>
    <row r="226" spans="2:9">
      <c r="B226" s="50"/>
      <c r="C226" s="50"/>
      <c r="D226" s="50"/>
      <c r="E226" s="50"/>
      <c r="F226" s="50"/>
      <c r="G226" s="50"/>
      <c r="H226" s="50"/>
      <c r="I226" s="50"/>
    </row>
    <row r="227" spans="2:9">
      <c r="B227" s="50"/>
      <c r="C227" s="50"/>
      <c r="D227" s="50"/>
      <c r="E227" s="50"/>
      <c r="F227" s="50"/>
      <c r="G227" s="50"/>
      <c r="H227" s="50"/>
      <c r="I227" s="50"/>
    </row>
    <row r="228" spans="2:9">
      <c r="B228" s="50"/>
      <c r="C228" s="50"/>
      <c r="D228" s="50"/>
      <c r="E228" s="50"/>
      <c r="F228" s="50"/>
      <c r="G228" s="50"/>
      <c r="H228" s="50"/>
      <c r="I228" s="50"/>
    </row>
    <row r="229" spans="2:9">
      <c r="B229" s="50"/>
      <c r="C229" s="50"/>
      <c r="D229" s="50"/>
      <c r="E229" s="50"/>
      <c r="F229" s="50"/>
      <c r="G229" s="50"/>
      <c r="H229" s="50"/>
      <c r="I229" s="50"/>
    </row>
    <row r="230" spans="2:9">
      <c r="B230" s="50"/>
      <c r="C230" s="50"/>
      <c r="D230" s="50"/>
      <c r="E230" s="50"/>
      <c r="F230" s="50"/>
      <c r="G230" s="50"/>
      <c r="H230" s="50"/>
      <c r="I230" s="50"/>
    </row>
    <row r="231" spans="2:9">
      <c r="B231" s="50"/>
      <c r="C231" s="50"/>
      <c r="D231" s="50"/>
      <c r="E231" s="50"/>
      <c r="F231" s="50"/>
      <c r="G231" s="50"/>
      <c r="H231" s="50"/>
      <c r="I231" s="50"/>
    </row>
    <row r="232" spans="2:9">
      <c r="B232" s="50"/>
      <c r="C232" s="50"/>
      <c r="D232" s="50"/>
      <c r="E232" s="50"/>
      <c r="F232" s="50"/>
      <c r="G232" s="50"/>
      <c r="H232" s="50"/>
      <c r="I232" s="50"/>
    </row>
    <row r="233" spans="2:9">
      <c r="B233" s="50"/>
      <c r="C233" s="50"/>
      <c r="D233" s="50"/>
      <c r="E233" s="50"/>
      <c r="F233" s="50"/>
      <c r="G233" s="50"/>
      <c r="H233" s="50"/>
      <c r="I233" s="50"/>
    </row>
    <row r="234" spans="2:9">
      <c r="B234" s="50"/>
      <c r="C234" s="50"/>
      <c r="D234" s="50"/>
      <c r="E234" s="50"/>
      <c r="F234" s="50"/>
      <c r="G234" s="50"/>
      <c r="H234" s="50"/>
      <c r="I234" s="50"/>
    </row>
    <row r="235" spans="2:9">
      <c r="B235" s="50"/>
      <c r="C235" s="50"/>
      <c r="D235" s="50"/>
      <c r="E235" s="50"/>
      <c r="F235" s="50"/>
      <c r="G235" s="50"/>
      <c r="H235" s="50"/>
      <c r="I235" s="50"/>
    </row>
    <row r="236" spans="2:9">
      <c r="B236" s="50"/>
      <c r="C236" s="50"/>
      <c r="D236" s="50"/>
      <c r="E236" s="50"/>
      <c r="F236" s="50"/>
      <c r="G236" s="50"/>
      <c r="H236" s="50"/>
      <c r="I236" s="50"/>
    </row>
    <row r="237" spans="2:9">
      <c r="B237" s="50"/>
      <c r="C237" s="50"/>
      <c r="D237" s="50"/>
      <c r="E237" s="50"/>
      <c r="F237" s="50"/>
      <c r="G237" s="50"/>
      <c r="H237" s="50"/>
      <c r="I237" s="50"/>
    </row>
    <row r="238" spans="2:9">
      <c r="B238" s="50"/>
      <c r="C238" s="50"/>
      <c r="D238" s="50"/>
      <c r="E238" s="50"/>
      <c r="F238" s="50"/>
      <c r="G238" s="50"/>
      <c r="H238" s="50"/>
      <c r="I238" s="50"/>
    </row>
    <row r="239" spans="2:9">
      <c r="B239" s="50"/>
      <c r="C239" s="50"/>
      <c r="D239" s="50"/>
      <c r="E239" s="50"/>
      <c r="F239" s="50"/>
      <c r="G239" s="50"/>
      <c r="H239" s="50"/>
      <c r="I239" s="50"/>
    </row>
    <row r="240" spans="2:9">
      <c r="B240" s="50"/>
      <c r="C240" s="50"/>
      <c r="D240" s="50"/>
      <c r="E240" s="50"/>
      <c r="F240" s="50"/>
      <c r="G240" s="50"/>
      <c r="H240" s="50"/>
      <c r="I240" s="50"/>
    </row>
    <row r="241" spans="2:9">
      <c r="B241" s="50"/>
      <c r="C241" s="50"/>
      <c r="D241" s="50"/>
      <c r="E241" s="50"/>
      <c r="F241" s="50"/>
      <c r="G241" s="50"/>
      <c r="H241" s="50"/>
      <c r="I241" s="50"/>
    </row>
    <row r="242" spans="2:9">
      <c r="B242" s="50"/>
      <c r="C242" s="50"/>
      <c r="D242" s="50"/>
      <c r="E242" s="50"/>
      <c r="F242" s="50"/>
      <c r="G242" s="50"/>
      <c r="H242" s="50"/>
      <c r="I242" s="50"/>
    </row>
    <row r="243" spans="2:9">
      <c r="B243" s="50"/>
      <c r="C243" s="50"/>
      <c r="D243" s="50"/>
      <c r="E243" s="50"/>
      <c r="F243" s="50"/>
      <c r="G243" s="50"/>
      <c r="H243" s="50"/>
      <c r="I243" s="50"/>
    </row>
    <row r="244" spans="2:9">
      <c r="B244" s="50"/>
      <c r="C244" s="50"/>
      <c r="D244" s="50"/>
      <c r="E244" s="50"/>
      <c r="F244" s="50"/>
      <c r="G244" s="50"/>
      <c r="H244" s="50"/>
      <c r="I244" s="50"/>
    </row>
    <row r="245" spans="2:9">
      <c r="B245" s="50"/>
      <c r="C245" s="50"/>
      <c r="D245" s="50"/>
      <c r="E245" s="50"/>
      <c r="F245" s="50"/>
      <c r="G245" s="50"/>
      <c r="H245" s="50"/>
      <c r="I245" s="50"/>
    </row>
    <row r="246" spans="2:9">
      <c r="B246" s="50"/>
      <c r="C246" s="50"/>
      <c r="D246" s="50"/>
      <c r="E246" s="50"/>
      <c r="F246" s="50"/>
      <c r="G246" s="50"/>
      <c r="H246" s="50"/>
      <c r="I246" s="50"/>
    </row>
    <row r="247" spans="2:9">
      <c r="B247" s="50"/>
      <c r="C247" s="50"/>
      <c r="D247" s="50"/>
      <c r="E247" s="50"/>
      <c r="F247" s="50"/>
      <c r="G247" s="50"/>
      <c r="H247" s="50"/>
      <c r="I247" s="50"/>
    </row>
    <row r="248" spans="2:9">
      <c r="B248" s="50"/>
      <c r="C248" s="50"/>
      <c r="D248" s="50"/>
      <c r="E248" s="50"/>
      <c r="F248" s="50"/>
      <c r="G248" s="50"/>
      <c r="H248" s="50"/>
      <c r="I248" s="50"/>
    </row>
    <row r="249" spans="2:9">
      <c r="B249" s="50"/>
      <c r="C249" s="50"/>
      <c r="D249" s="50"/>
      <c r="E249" s="50"/>
      <c r="F249" s="50"/>
      <c r="G249" s="50"/>
      <c r="H249" s="50"/>
      <c r="I249" s="50"/>
    </row>
    <row r="250" spans="2:9">
      <c r="B250" s="50"/>
      <c r="C250" s="50"/>
      <c r="D250" s="50"/>
      <c r="E250" s="50"/>
      <c r="F250" s="50"/>
      <c r="G250" s="50"/>
      <c r="H250" s="50"/>
      <c r="I250" s="50"/>
    </row>
    <row r="251" spans="2:9">
      <c r="B251" s="50"/>
      <c r="C251" s="50"/>
      <c r="D251" s="50"/>
      <c r="E251" s="50"/>
      <c r="F251" s="50"/>
      <c r="G251" s="50"/>
      <c r="H251" s="50"/>
      <c r="I251" s="50"/>
    </row>
    <row r="252" spans="2:9">
      <c r="B252" s="50"/>
      <c r="C252" s="50"/>
      <c r="D252" s="50"/>
      <c r="E252" s="50"/>
      <c r="F252" s="50"/>
      <c r="G252" s="50"/>
      <c r="H252" s="50"/>
      <c r="I252" s="50"/>
    </row>
    <row r="253" spans="2:9">
      <c r="B253" s="50"/>
      <c r="C253" s="50"/>
      <c r="D253" s="50"/>
      <c r="E253" s="50"/>
      <c r="F253" s="50"/>
      <c r="G253" s="50"/>
      <c r="H253" s="50"/>
      <c r="I253" s="50"/>
    </row>
    <row r="254" spans="2:9">
      <c r="B254" s="50"/>
      <c r="C254" s="50"/>
      <c r="D254" s="50"/>
      <c r="E254" s="50"/>
      <c r="F254" s="50"/>
      <c r="G254" s="50"/>
      <c r="H254" s="50"/>
      <c r="I254" s="50"/>
    </row>
    <row r="255" spans="2:9">
      <c r="B255" s="50"/>
      <c r="C255" s="50"/>
      <c r="D255" s="50"/>
      <c r="E255" s="50"/>
      <c r="F255" s="50"/>
      <c r="G255" s="50"/>
      <c r="H255" s="50"/>
      <c r="I255" s="50"/>
    </row>
    <row r="256" spans="2:9">
      <c r="B256" s="50"/>
      <c r="C256" s="50"/>
      <c r="D256" s="50"/>
      <c r="E256" s="50"/>
      <c r="F256" s="50"/>
      <c r="G256" s="50"/>
      <c r="H256" s="50"/>
      <c r="I256" s="50"/>
    </row>
    <row r="257" spans="2:9">
      <c r="B257" s="50"/>
      <c r="C257" s="50"/>
      <c r="D257" s="50"/>
      <c r="E257" s="50"/>
      <c r="F257" s="50"/>
      <c r="G257" s="50"/>
      <c r="H257" s="50"/>
      <c r="I257" s="50"/>
    </row>
    <row r="258" spans="2:9">
      <c r="B258" s="50"/>
      <c r="C258" s="50"/>
      <c r="D258" s="50"/>
      <c r="E258" s="50"/>
      <c r="F258" s="50"/>
      <c r="G258" s="50"/>
      <c r="H258" s="50"/>
      <c r="I258" s="50"/>
    </row>
    <row r="259" spans="2:9">
      <c r="B259" s="50"/>
      <c r="C259" s="50"/>
      <c r="D259" s="50"/>
      <c r="E259" s="50"/>
      <c r="F259" s="50"/>
      <c r="G259" s="50"/>
      <c r="H259" s="50"/>
      <c r="I259" s="50"/>
    </row>
    <row r="260" spans="2:9">
      <c r="B260" s="50"/>
      <c r="C260" s="50"/>
      <c r="D260" s="50"/>
      <c r="E260" s="50"/>
      <c r="F260" s="50"/>
      <c r="G260" s="50"/>
      <c r="H260" s="50"/>
      <c r="I260" s="50"/>
    </row>
    <row r="261" spans="2:9">
      <c r="B261" s="50"/>
      <c r="C261" s="50"/>
      <c r="D261" s="50"/>
      <c r="E261" s="50"/>
      <c r="F261" s="50"/>
      <c r="G261" s="50"/>
      <c r="H261" s="50"/>
      <c r="I261" s="50"/>
    </row>
    <row r="262" spans="2:9">
      <c r="B262" s="50"/>
      <c r="C262" s="50"/>
      <c r="D262" s="50"/>
      <c r="E262" s="50"/>
      <c r="F262" s="50"/>
      <c r="G262" s="50"/>
      <c r="H262" s="50"/>
      <c r="I262" s="50"/>
    </row>
    <row r="263" spans="2:9">
      <c r="B263" s="50"/>
      <c r="C263" s="50"/>
      <c r="D263" s="50"/>
      <c r="E263" s="50"/>
      <c r="F263" s="50"/>
      <c r="G263" s="50"/>
      <c r="H263" s="50"/>
      <c r="I263" s="50"/>
    </row>
    <row r="264" spans="2:9">
      <c r="B264" s="50"/>
      <c r="C264" s="50"/>
      <c r="D264" s="50"/>
      <c r="E264" s="50"/>
      <c r="F264" s="50"/>
      <c r="G264" s="50"/>
      <c r="H264" s="50"/>
      <c r="I264" s="50"/>
    </row>
    <row r="265" spans="2:9">
      <c r="B265" s="50"/>
      <c r="C265" s="50"/>
      <c r="D265" s="50"/>
      <c r="E265" s="50"/>
      <c r="F265" s="50"/>
      <c r="G265" s="50"/>
      <c r="H265" s="50"/>
      <c r="I265" s="50"/>
    </row>
    <row r="266" spans="2:9">
      <c r="B266" s="50"/>
      <c r="C266" s="50"/>
      <c r="D266" s="50"/>
      <c r="E266" s="50"/>
      <c r="F266" s="50"/>
      <c r="G266" s="50"/>
      <c r="H266" s="50"/>
      <c r="I266" s="50"/>
    </row>
    <row r="267" spans="2:9">
      <c r="B267" s="50"/>
      <c r="C267" s="50"/>
      <c r="D267" s="50"/>
      <c r="E267" s="50"/>
      <c r="F267" s="50"/>
      <c r="G267" s="50"/>
      <c r="H267" s="50"/>
      <c r="I267" s="50"/>
    </row>
    <row r="268" spans="2:9">
      <c r="B268" s="50"/>
      <c r="C268" s="50"/>
      <c r="D268" s="50"/>
      <c r="E268" s="50"/>
      <c r="F268" s="50"/>
      <c r="G268" s="50"/>
      <c r="H268" s="50"/>
      <c r="I268" s="50"/>
    </row>
    <row r="269" spans="2:9">
      <c r="B269" s="50"/>
      <c r="C269" s="50"/>
      <c r="D269" s="50"/>
      <c r="E269" s="50"/>
      <c r="F269" s="50"/>
      <c r="G269" s="50"/>
      <c r="H269" s="50"/>
      <c r="I269" s="50"/>
    </row>
    <row r="270" spans="2:9">
      <c r="B270" s="50"/>
      <c r="C270" s="50"/>
      <c r="D270" s="50"/>
      <c r="E270" s="50"/>
      <c r="F270" s="50"/>
      <c r="G270" s="50"/>
      <c r="H270" s="50"/>
      <c r="I270" s="50"/>
    </row>
    <row r="271" spans="2:9">
      <c r="B271" s="50"/>
      <c r="C271" s="50"/>
      <c r="D271" s="50"/>
      <c r="E271" s="50"/>
      <c r="F271" s="50"/>
      <c r="G271" s="50"/>
      <c r="H271" s="50"/>
      <c r="I271" s="50"/>
    </row>
    <row r="272" spans="2:9">
      <c r="B272" s="50"/>
      <c r="C272" s="50"/>
      <c r="D272" s="50"/>
      <c r="E272" s="50"/>
      <c r="F272" s="50"/>
      <c r="G272" s="50"/>
      <c r="H272" s="50"/>
      <c r="I272" s="50"/>
    </row>
    <row r="273" spans="2:9">
      <c r="B273" s="50"/>
      <c r="C273" s="50"/>
      <c r="D273" s="50"/>
      <c r="E273" s="50"/>
      <c r="F273" s="50"/>
      <c r="G273" s="50"/>
      <c r="H273" s="50"/>
      <c r="I273" s="50"/>
    </row>
    <row r="274" spans="2:9">
      <c r="B274" s="50"/>
      <c r="C274" s="50"/>
      <c r="D274" s="50"/>
      <c r="E274" s="50"/>
      <c r="F274" s="50"/>
      <c r="G274" s="50"/>
      <c r="H274" s="50"/>
      <c r="I274" s="50"/>
    </row>
    <row r="275" spans="2:9">
      <c r="B275" s="50"/>
      <c r="C275" s="50"/>
      <c r="D275" s="50"/>
      <c r="E275" s="50"/>
      <c r="F275" s="50"/>
      <c r="G275" s="50"/>
      <c r="H275" s="50"/>
      <c r="I275" s="50"/>
    </row>
    <row r="276" spans="2:9">
      <c r="B276" s="50"/>
      <c r="C276" s="50"/>
      <c r="D276" s="50"/>
      <c r="E276" s="50"/>
      <c r="F276" s="50"/>
      <c r="G276" s="50"/>
      <c r="H276" s="50"/>
      <c r="I276" s="50"/>
    </row>
    <row r="277" spans="2:9">
      <c r="B277" s="50"/>
      <c r="C277" s="50"/>
      <c r="D277" s="50"/>
      <c r="E277" s="50"/>
      <c r="F277" s="50"/>
      <c r="G277" s="50"/>
      <c r="H277" s="50"/>
      <c r="I277" s="50"/>
    </row>
    <row r="278" spans="2:9">
      <c r="B278" s="50"/>
      <c r="C278" s="50"/>
      <c r="D278" s="50"/>
      <c r="E278" s="50"/>
      <c r="F278" s="50"/>
      <c r="G278" s="50"/>
      <c r="H278" s="50"/>
      <c r="I278" s="50"/>
    </row>
    <row r="279" spans="2:9">
      <c r="B279" s="50"/>
      <c r="C279" s="50"/>
      <c r="D279" s="50"/>
      <c r="E279" s="50"/>
      <c r="F279" s="50"/>
      <c r="G279" s="50"/>
      <c r="H279" s="50"/>
      <c r="I279" s="50"/>
    </row>
    <row r="280" spans="2:9">
      <c r="B280" s="50"/>
      <c r="C280" s="50"/>
      <c r="D280" s="50"/>
      <c r="E280" s="50"/>
      <c r="F280" s="50"/>
      <c r="G280" s="50"/>
      <c r="H280" s="50"/>
      <c r="I280" s="50"/>
    </row>
    <row r="281" spans="2:9">
      <c r="B281" s="50"/>
      <c r="C281" s="50"/>
      <c r="D281" s="50"/>
      <c r="E281" s="50"/>
      <c r="F281" s="50"/>
      <c r="G281" s="50"/>
      <c r="H281" s="50"/>
      <c r="I281" s="50"/>
    </row>
    <row r="282" spans="2:9">
      <c r="B282" s="50"/>
      <c r="C282" s="50"/>
      <c r="D282" s="50"/>
      <c r="E282" s="50"/>
      <c r="F282" s="50"/>
      <c r="G282" s="50"/>
      <c r="H282" s="50"/>
      <c r="I282" s="50"/>
    </row>
    <row r="283" spans="2:9">
      <c r="B283" s="50"/>
      <c r="C283" s="50"/>
      <c r="D283" s="50"/>
      <c r="E283" s="50"/>
      <c r="F283" s="50"/>
      <c r="G283" s="50"/>
      <c r="H283" s="50"/>
      <c r="I283" s="50"/>
    </row>
    <row r="284" spans="2:9">
      <c r="B284" s="50"/>
      <c r="C284" s="50"/>
      <c r="D284" s="50"/>
      <c r="E284" s="50"/>
      <c r="F284" s="50"/>
      <c r="G284" s="50"/>
      <c r="H284" s="50"/>
      <c r="I284" s="50"/>
    </row>
    <row r="285" spans="2:9">
      <c r="B285" s="50"/>
      <c r="C285" s="50"/>
      <c r="D285" s="50"/>
      <c r="E285" s="50"/>
      <c r="F285" s="50"/>
      <c r="G285" s="50"/>
      <c r="H285" s="50"/>
      <c r="I285" s="50"/>
    </row>
    <row r="286" spans="2:9">
      <c r="B286" s="50"/>
      <c r="C286" s="50"/>
      <c r="D286" s="50"/>
      <c r="E286" s="50"/>
      <c r="F286" s="50"/>
      <c r="G286" s="50"/>
      <c r="H286" s="50"/>
      <c r="I286" s="50"/>
    </row>
    <row r="287" spans="2:9">
      <c r="B287" s="50"/>
      <c r="C287" s="50"/>
      <c r="D287" s="50"/>
      <c r="E287" s="50"/>
      <c r="F287" s="50"/>
      <c r="G287" s="50"/>
      <c r="H287" s="50"/>
      <c r="I287" s="50"/>
    </row>
    <row r="288" spans="2:9">
      <c r="B288" s="50"/>
      <c r="C288" s="50"/>
      <c r="D288" s="50"/>
      <c r="E288" s="50"/>
      <c r="F288" s="50"/>
      <c r="G288" s="50"/>
      <c r="H288" s="50"/>
      <c r="I288" s="50"/>
    </row>
    <row r="289" spans="2:9">
      <c r="B289" s="50"/>
      <c r="C289" s="50"/>
      <c r="D289" s="50"/>
      <c r="E289" s="50"/>
      <c r="F289" s="50"/>
      <c r="G289" s="50"/>
      <c r="H289" s="50"/>
      <c r="I289" s="50"/>
    </row>
    <row r="290" spans="2:9">
      <c r="B290" s="50"/>
      <c r="C290" s="50"/>
      <c r="D290" s="50"/>
      <c r="E290" s="50"/>
      <c r="F290" s="50"/>
      <c r="G290" s="50"/>
      <c r="H290" s="50"/>
      <c r="I290" s="50"/>
    </row>
    <row r="291" spans="2:9">
      <c r="B291" s="50"/>
      <c r="C291" s="50"/>
      <c r="D291" s="50"/>
      <c r="E291" s="50"/>
      <c r="F291" s="50"/>
      <c r="G291" s="50"/>
      <c r="H291" s="50"/>
      <c r="I291" s="50"/>
    </row>
    <row r="292" spans="2:9">
      <c r="B292" s="50"/>
      <c r="C292" s="50"/>
      <c r="D292" s="50"/>
      <c r="E292" s="50"/>
      <c r="F292" s="50"/>
      <c r="G292" s="50"/>
      <c r="H292" s="50"/>
      <c r="I292" s="50"/>
    </row>
    <row r="293" spans="2:9">
      <c r="B293" s="50"/>
      <c r="C293" s="50"/>
      <c r="D293" s="50"/>
      <c r="E293" s="50"/>
      <c r="F293" s="50"/>
      <c r="G293" s="50"/>
      <c r="H293" s="50"/>
      <c r="I293" s="50"/>
    </row>
    <row r="294" spans="2:9">
      <c r="B294" s="50"/>
      <c r="C294" s="50"/>
      <c r="D294" s="50"/>
      <c r="E294" s="50"/>
      <c r="F294" s="50"/>
      <c r="G294" s="50"/>
      <c r="H294" s="50"/>
      <c r="I294" s="50"/>
    </row>
    <row r="295" spans="2:9">
      <c r="B295" s="50"/>
      <c r="C295" s="50"/>
      <c r="D295" s="50"/>
      <c r="E295" s="50"/>
      <c r="F295" s="50"/>
      <c r="G295" s="50"/>
      <c r="H295" s="50"/>
      <c r="I295" s="50"/>
    </row>
    <row r="296" spans="2:9">
      <c r="B296" s="50"/>
      <c r="C296" s="50"/>
      <c r="D296" s="50"/>
      <c r="E296" s="50"/>
      <c r="F296" s="50"/>
      <c r="G296" s="50"/>
      <c r="H296" s="50"/>
      <c r="I296" s="50"/>
    </row>
    <row r="297" spans="2:9">
      <c r="B297" s="50"/>
      <c r="C297" s="50"/>
      <c r="D297" s="50"/>
      <c r="E297" s="50"/>
      <c r="F297" s="50"/>
      <c r="G297" s="50"/>
      <c r="H297" s="50"/>
      <c r="I297" s="50"/>
    </row>
    <row r="298" spans="2:9">
      <c r="B298" s="50"/>
      <c r="C298" s="50"/>
      <c r="D298" s="50"/>
      <c r="E298" s="50"/>
      <c r="F298" s="50"/>
      <c r="G298" s="50"/>
      <c r="H298" s="50"/>
      <c r="I298" s="50"/>
    </row>
    <row r="299" spans="2:9">
      <c r="B299" s="50"/>
      <c r="C299" s="50"/>
      <c r="D299" s="50"/>
      <c r="E299" s="50"/>
      <c r="F299" s="50"/>
      <c r="G299" s="50"/>
      <c r="H299" s="50"/>
      <c r="I299" s="50"/>
    </row>
    <row r="300" spans="2:9">
      <c r="B300" s="50"/>
      <c r="C300" s="50"/>
      <c r="D300" s="50"/>
      <c r="E300" s="50"/>
      <c r="F300" s="50"/>
      <c r="G300" s="50"/>
      <c r="H300" s="50"/>
      <c r="I300" s="50"/>
    </row>
    <row r="301" spans="2:9">
      <c r="B301" s="50"/>
      <c r="C301" s="50"/>
      <c r="D301" s="50"/>
      <c r="E301" s="50"/>
      <c r="F301" s="50"/>
      <c r="G301" s="50"/>
      <c r="H301" s="50"/>
      <c r="I301" s="50"/>
    </row>
    <row r="302" spans="2:9">
      <c r="B302" s="50"/>
      <c r="C302" s="50"/>
      <c r="D302" s="50"/>
      <c r="E302" s="50"/>
      <c r="F302" s="50"/>
      <c r="G302" s="50"/>
      <c r="H302" s="50"/>
      <c r="I302" s="50"/>
    </row>
    <row r="303" spans="2:9">
      <c r="B303" s="50"/>
      <c r="C303" s="50"/>
      <c r="D303" s="50"/>
      <c r="E303" s="50"/>
      <c r="F303" s="50"/>
      <c r="G303" s="50"/>
      <c r="H303" s="50"/>
      <c r="I303" s="50"/>
    </row>
    <row r="304" spans="2:9">
      <c r="B304" s="50"/>
      <c r="C304" s="50"/>
      <c r="D304" s="50"/>
      <c r="E304" s="50"/>
      <c r="F304" s="50"/>
      <c r="G304" s="50"/>
      <c r="H304" s="50"/>
      <c r="I304" s="50"/>
    </row>
    <row r="305" spans="2:9">
      <c r="B305" s="50"/>
      <c r="C305" s="50"/>
      <c r="D305" s="50"/>
      <c r="E305" s="50"/>
      <c r="F305" s="50"/>
      <c r="G305" s="50"/>
      <c r="H305" s="50"/>
      <c r="I305" s="50"/>
    </row>
    <row r="306" spans="2:9">
      <c r="B306" s="50"/>
      <c r="C306" s="50"/>
      <c r="D306" s="50"/>
      <c r="E306" s="50"/>
      <c r="F306" s="50"/>
      <c r="G306" s="50"/>
      <c r="H306" s="50"/>
      <c r="I306" s="50"/>
    </row>
    <row r="307" spans="2:9">
      <c r="B307" s="50"/>
      <c r="C307" s="50"/>
      <c r="D307" s="50"/>
      <c r="E307" s="50"/>
      <c r="F307" s="50"/>
      <c r="G307" s="50"/>
      <c r="H307" s="50"/>
      <c r="I307" s="50"/>
    </row>
    <row r="308" spans="2:9">
      <c r="B308" s="50"/>
      <c r="C308" s="50"/>
      <c r="D308" s="50"/>
      <c r="E308" s="50"/>
      <c r="F308" s="50"/>
      <c r="G308" s="50"/>
      <c r="H308" s="50"/>
      <c r="I308" s="50"/>
    </row>
    <row r="309" spans="2:9">
      <c r="B309" s="50"/>
      <c r="C309" s="50"/>
      <c r="D309" s="50"/>
      <c r="E309" s="50"/>
      <c r="F309" s="50"/>
      <c r="G309" s="50"/>
      <c r="H309" s="50"/>
      <c r="I309" s="50"/>
    </row>
    <row r="310" spans="2:9">
      <c r="B310" s="50"/>
      <c r="C310" s="50"/>
      <c r="D310" s="50"/>
      <c r="E310" s="50"/>
      <c r="F310" s="50"/>
      <c r="G310" s="50"/>
      <c r="H310" s="50"/>
      <c r="I310" s="50"/>
    </row>
    <row r="311" spans="2:9">
      <c r="B311" s="50"/>
      <c r="C311" s="50"/>
      <c r="D311" s="50"/>
      <c r="E311" s="50"/>
      <c r="F311" s="50"/>
      <c r="G311" s="50"/>
      <c r="H311" s="50"/>
      <c r="I311" s="50"/>
    </row>
    <row r="312" spans="2:9">
      <c r="B312" s="50"/>
      <c r="C312" s="50"/>
      <c r="D312" s="50"/>
      <c r="E312" s="50"/>
      <c r="F312" s="50"/>
      <c r="G312" s="50"/>
      <c r="H312" s="50"/>
      <c r="I312" s="50"/>
    </row>
    <row r="313" spans="2:9">
      <c r="B313" s="50"/>
      <c r="C313" s="50"/>
      <c r="D313" s="50"/>
      <c r="E313" s="50"/>
      <c r="F313" s="50"/>
      <c r="G313" s="50"/>
      <c r="H313" s="50"/>
      <c r="I313" s="50"/>
    </row>
    <row r="314" spans="2:9">
      <c r="B314" s="50"/>
      <c r="C314" s="50"/>
      <c r="D314" s="50"/>
      <c r="E314" s="50"/>
      <c r="F314" s="50"/>
      <c r="G314" s="50"/>
      <c r="H314" s="50"/>
      <c r="I314" s="50"/>
    </row>
    <row r="315" spans="2:9">
      <c r="B315" s="50"/>
      <c r="C315" s="50"/>
      <c r="D315" s="50"/>
      <c r="E315" s="50"/>
      <c r="F315" s="50"/>
      <c r="G315" s="50"/>
      <c r="H315" s="50"/>
      <c r="I315" s="50"/>
    </row>
    <row r="316" spans="2:9">
      <c r="B316" s="50"/>
      <c r="C316" s="50"/>
      <c r="D316" s="50"/>
      <c r="E316" s="50"/>
      <c r="F316" s="50"/>
      <c r="G316" s="50"/>
      <c r="H316" s="50"/>
      <c r="I316" s="50"/>
    </row>
    <row r="317" spans="2:9">
      <c r="B317" s="50"/>
      <c r="C317" s="50"/>
      <c r="D317" s="50"/>
      <c r="E317" s="50"/>
      <c r="F317" s="50"/>
      <c r="G317" s="50"/>
      <c r="H317" s="50"/>
      <c r="I317" s="50"/>
    </row>
    <row r="318" spans="2:9">
      <c r="B318" s="50"/>
      <c r="C318" s="50"/>
      <c r="D318" s="50"/>
      <c r="E318" s="50"/>
      <c r="F318" s="50"/>
      <c r="G318" s="50"/>
      <c r="H318" s="50"/>
      <c r="I318" s="50"/>
    </row>
    <row r="319" spans="2:9">
      <c r="B319" s="50"/>
      <c r="C319" s="50"/>
      <c r="D319" s="50"/>
      <c r="E319" s="50"/>
      <c r="F319" s="50"/>
      <c r="G319" s="50"/>
      <c r="H319" s="50"/>
      <c r="I319" s="50"/>
    </row>
    <row r="320" spans="2:9">
      <c r="B320" s="50"/>
      <c r="C320" s="50"/>
      <c r="D320" s="50"/>
      <c r="E320" s="50"/>
      <c r="F320" s="50"/>
      <c r="G320" s="50"/>
      <c r="H320" s="50"/>
      <c r="I320" s="50"/>
    </row>
    <row r="321" spans="2:9">
      <c r="B321" s="50"/>
      <c r="C321" s="50"/>
      <c r="D321" s="50"/>
      <c r="E321" s="50"/>
      <c r="F321" s="50"/>
      <c r="G321" s="50"/>
      <c r="H321" s="50"/>
      <c r="I321" s="50"/>
    </row>
    <row r="322" spans="2:9">
      <c r="B322" s="50"/>
      <c r="C322" s="50"/>
      <c r="D322" s="50"/>
      <c r="E322" s="50"/>
      <c r="F322" s="50"/>
      <c r="G322" s="50"/>
      <c r="H322" s="50"/>
      <c r="I322" s="50"/>
    </row>
    <row r="323" spans="2:9">
      <c r="B323" s="50"/>
      <c r="C323" s="50"/>
      <c r="D323" s="50"/>
      <c r="E323" s="50"/>
      <c r="F323" s="50"/>
      <c r="G323" s="50"/>
      <c r="H323" s="50"/>
      <c r="I323" s="50"/>
    </row>
    <row r="324" spans="2:9">
      <c r="B324" s="50"/>
      <c r="C324" s="50"/>
      <c r="D324" s="50"/>
      <c r="E324" s="50"/>
      <c r="F324" s="50"/>
      <c r="G324" s="50"/>
      <c r="H324" s="50"/>
      <c r="I324" s="50"/>
    </row>
    <row r="325" spans="2:9">
      <c r="B325" s="50"/>
      <c r="C325" s="50"/>
      <c r="D325" s="50"/>
      <c r="E325" s="50"/>
      <c r="F325" s="50"/>
      <c r="G325" s="50"/>
      <c r="H325" s="50"/>
      <c r="I325" s="50"/>
    </row>
    <row r="326" spans="2:9">
      <c r="B326" s="50"/>
      <c r="C326" s="50"/>
      <c r="D326" s="50"/>
      <c r="E326" s="50"/>
      <c r="F326" s="50"/>
      <c r="G326" s="50"/>
      <c r="H326" s="50"/>
      <c r="I326" s="50"/>
    </row>
    <row r="327" spans="2:9">
      <c r="B327" s="50"/>
      <c r="C327" s="50"/>
      <c r="D327" s="50"/>
      <c r="E327" s="50"/>
      <c r="F327" s="50"/>
      <c r="G327" s="50"/>
      <c r="H327" s="50"/>
      <c r="I327" s="50"/>
    </row>
    <row r="328" spans="2:9">
      <c r="B328" s="50"/>
      <c r="C328" s="50"/>
      <c r="D328" s="50"/>
      <c r="E328" s="50"/>
      <c r="F328" s="50"/>
      <c r="G328" s="50"/>
      <c r="H328" s="50"/>
      <c r="I328" s="50"/>
    </row>
    <row r="329" spans="2:9">
      <c r="B329" s="50"/>
      <c r="C329" s="50"/>
      <c r="D329" s="50"/>
      <c r="E329" s="50"/>
      <c r="F329" s="50"/>
      <c r="G329" s="50"/>
      <c r="H329" s="50"/>
      <c r="I329" s="50"/>
    </row>
    <row r="330" spans="2:9">
      <c r="B330" s="50"/>
      <c r="C330" s="50"/>
      <c r="D330" s="50"/>
      <c r="E330" s="50"/>
      <c r="F330" s="50"/>
      <c r="G330" s="50"/>
      <c r="H330" s="50"/>
      <c r="I330" s="50"/>
    </row>
    <row r="331" spans="2:9">
      <c r="B331" s="50"/>
      <c r="C331" s="50"/>
      <c r="D331" s="50"/>
      <c r="E331" s="50"/>
      <c r="F331" s="50"/>
      <c r="G331" s="50"/>
      <c r="H331" s="50"/>
      <c r="I331" s="50"/>
    </row>
    <row r="332" spans="2:9">
      <c r="B332" s="50"/>
      <c r="C332" s="50"/>
      <c r="D332" s="50"/>
      <c r="E332" s="50"/>
      <c r="F332" s="50"/>
      <c r="G332" s="50"/>
      <c r="H332" s="50"/>
      <c r="I332" s="50"/>
    </row>
    <row r="333" spans="2:9">
      <c r="B333" s="50"/>
      <c r="C333" s="50"/>
      <c r="D333" s="50"/>
      <c r="E333" s="50"/>
      <c r="F333" s="50"/>
      <c r="G333" s="50"/>
      <c r="H333" s="50"/>
      <c r="I333" s="50"/>
    </row>
    <row r="334" spans="2:9">
      <c r="B334" s="50"/>
      <c r="C334" s="50"/>
      <c r="D334" s="50"/>
      <c r="E334" s="50"/>
      <c r="F334" s="50"/>
      <c r="G334" s="50"/>
      <c r="H334" s="50"/>
      <c r="I334" s="50"/>
    </row>
    <row r="335" spans="2:9">
      <c r="B335" s="50"/>
      <c r="C335" s="50"/>
      <c r="D335" s="50"/>
      <c r="E335" s="50"/>
      <c r="F335" s="50"/>
      <c r="G335" s="50"/>
      <c r="H335" s="50"/>
      <c r="I335" s="50"/>
    </row>
    <row r="336" spans="2:9">
      <c r="B336" s="50"/>
      <c r="C336" s="50"/>
      <c r="D336" s="50"/>
      <c r="E336" s="50"/>
      <c r="F336" s="50"/>
      <c r="G336" s="50"/>
      <c r="H336" s="50"/>
      <c r="I336" s="50"/>
    </row>
    <row r="337" spans="2:9">
      <c r="B337" s="50"/>
      <c r="C337" s="50"/>
      <c r="D337" s="50"/>
      <c r="E337" s="50"/>
      <c r="F337" s="50"/>
      <c r="G337" s="50"/>
      <c r="H337" s="50"/>
      <c r="I337" s="50"/>
    </row>
    <row r="338" spans="2:9">
      <c r="B338" s="50"/>
      <c r="C338" s="50"/>
      <c r="D338" s="50"/>
      <c r="E338" s="50"/>
      <c r="F338" s="50"/>
      <c r="G338" s="50"/>
      <c r="H338" s="50"/>
      <c r="I338" s="50"/>
    </row>
    <row r="339" spans="2:9">
      <c r="B339" s="50"/>
      <c r="C339" s="50"/>
      <c r="D339" s="50"/>
      <c r="E339" s="50"/>
      <c r="F339" s="50"/>
      <c r="G339" s="50"/>
      <c r="H339" s="50"/>
      <c r="I339" s="50"/>
    </row>
  </sheetData>
  <mergeCells count="7">
    <mergeCell ref="J3:O3"/>
    <mergeCell ref="B174:G174"/>
    <mergeCell ref="B1:G1"/>
    <mergeCell ref="B3:G3"/>
    <mergeCell ref="B53:G53"/>
    <mergeCell ref="B57:G57"/>
    <mergeCell ref="B70:G7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0"/>
  <sheetViews>
    <sheetView workbookViewId="0">
      <selection activeCell="I25" sqref="I25"/>
    </sheetView>
  </sheetViews>
  <sheetFormatPr defaultRowHeight="15"/>
  <cols>
    <col min="5" max="5" width="14" customWidth="1"/>
  </cols>
  <sheetData>
    <row r="1" spans="1:7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7" ht="15.75" thickBot="1"/>
    <row r="3" spans="1:7" ht="24" thickTop="1">
      <c r="A3" s="5">
        <v>2</v>
      </c>
      <c r="B3" s="256" t="s">
        <v>150</v>
      </c>
      <c r="C3" s="256"/>
      <c r="D3" s="256"/>
      <c r="E3" s="256"/>
      <c r="F3" s="256"/>
      <c r="G3" s="258"/>
    </row>
    <row r="4" spans="1:7">
      <c r="A4" s="8"/>
      <c r="B4" s="9" t="s">
        <v>149</v>
      </c>
      <c r="C4" s="9"/>
      <c r="D4" s="9"/>
      <c r="E4" s="9"/>
      <c r="F4" s="9"/>
      <c r="G4" s="10"/>
    </row>
    <row r="5" spans="1:7">
      <c r="A5" s="8"/>
      <c r="B5" s="9" t="s">
        <v>148</v>
      </c>
      <c r="C5" s="9"/>
      <c r="D5" s="9"/>
      <c r="E5" s="9"/>
      <c r="F5" s="9"/>
      <c r="G5" s="10"/>
    </row>
    <row r="6" spans="1:7">
      <c r="A6" s="8"/>
      <c r="B6" s="9"/>
      <c r="C6" s="9"/>
      <c r="D6" s="9"/>
      <c r="E6" s="9"/>
      <c r="F6" s="9"/>
      <c r="G6" s="10"/>
    </row>
    <row r="7" spans="1:7">
      <c r="A7" s="8"/>
      <c r="B7" s="11" t="s">
        <v>151</v>
      </c>
      <c r="C7" s="11"/>
      <c r="D7" s="11"/>
      <c r="E7" s="9"/>
      <c r="F7" s="9"/>
      <c r="G7" s="10"/>
    </row>
    <row r="8" spans="1:7">
      <c r="A8" s="8"/>
      <c r="B8" s="11" t="s">
        <v>152</v>
      </c>
      <c r="C8" s="11"/>
      <c r="D8" s="11" t="s">
        <v>153</v>
      </c>
      <c r="E8" s="9"/>
      <c r="F8" s="9"/>
      <c r="G8" s="10"/>
    </row>
    <row r="9" spans="1:7">
      <c r="A9" s="8"/>
      <c r="B9" s="53" t="s">
        <v>154</v>
      </c>
      <c r="C9" s="53"/>
      <c r="D9" s="53" t="s">
        <v>157</v>
      </c>
      <c r="E9" s="53"/>
      <c r="F9" s="9"/>
      <c r="G9" s="10"/>
    </row>
    <row r="10" spans="1:7">
      <c r="A10" s="8"/>
      <c r="B10" s="53" t="s">
        <v>155</v>
      </c>
      <c r="C10" s="53"/>
      <c r="D10" s="53" t="s">
        <v>158</v>
      </c>
      <c r="E10" s="53"/>
      <c r="F10" s="9"/>
      <c r="G10" s="10"/>
    </row>
    <row r="11" spans="1:7" ht="15.75" thickBot="1">
      <c r="A11" s="14"/>
      <c r="B11" s="54" t="s">
        <v>156</v>
      </c>
      <c r="C11" s="54"/>
      <c r="D11" s="54" t="s">
        <v>159</v>
      </c>
      <c r="E11" s="54"/>
      <c r="F11" s="15"/>
      <c r="G11" s="16"/>
    </row>
    <row r="12" spans="1:7" ht="16.5" thickTop="1" thickBot="1"/>
    <row r="13" spans="1:7" ht="24" thickTop="1">
      <c r="A13" s="5">
        <v>3</v>
      </c>
      <c r="B13" s="256" t="s">
        <v>253</v>
      </c>
      <c r="C13" s="256"/>
      <c r="D13" s="256"/>
      <c r="E13" s="256"/>
      <c r="F13" s="256"/>
      <c r="G13" s="258"/>
    </row>
    <row r="14" spans="1:7" ht="15" customHeight="1">
      <c r="A14" s="63"/>
      <c r="B14" s="25" t="s">
        <v>137</v>
      </c>
      <c r="C14" s="9"/>
      <c r="D14" s="9"/>
      <c r="E14" s="9"/>
      <c r="F14" s="9"/>
      <c r="G14" s="65"/>
    </row>
    <row r="15" spans="1:7" ht="15" customHeight="1">
      <c r="A15" s="63"/>
      <c r="B15" s="46" t="s">
        <v>123</v>
      </c>
      <c r="C15" s="9"/>
      <c r="D15" s="9"/>
      <c r="E15" s="9"/>
      <c r="F15" s="9"/>
      <c r="G15" s="65"/>
    </row>
    <row r="16" spans="1:7" ht="15" customHeight="1">
      <c r="A16" s="63"/>
      <c r="B16" s="46" t="s">
        <v>35</v>
      </c>
      <c r="C16" s="9"/>
      <c r="D16" s="9"/>
      <c r="E16" s="9"/>
      <c r="F16" s="9"/>
      <c r="G16" s="65"/>
    </row>
    <row r="17" spans="1:7" ht="15" customHeight="1">
      <c r="A17" s="63"/>
      <c r="B17" s="9"/>
      <c r="C17" s="9"/>
      <c r="D17" s="9"/>
      <c r="E17" s="9"/>
      <c r="F17" s="9"/>
      <c r="G17" s="65"/>
    </row>
    <row r="18" spans="1:7" ht="15" customHeight="1">
      <c r="A18" s="63"/>
      <c r="B18" s="268" t="s">
        <v>138</v>
      </c>
      <c r="C18" s="268"/>
      <c r="D18" s="268"/>
      <c r="E18" s="268"/>
      <c r="F18" s="268"/>
      <c r="G18" s="65"/>
    </row>
    <row r="19" spans="1:7" ht="15" customHeight="1">
      <c r="A19" s="63"/>
      <c r="B19" s="46" t="s">
        <v>144</v>
      </c>
      <c r="C19" s="9" t="s">
        <v>143</v>
      </c>
      <c r="D19" s="9"/>
      <c r="E19" s="9"/>
      <c r="F19" s="47">
        <v>40</v>
      </c>
      <c r="G19" s="65"/>
    </row>
    <row r="20" spans="1:7" ht="15" customHeight="1">
      <c r="A20" s="63"/>
      <c r="B20" s="46"/>
      <c r="D20" s="9"/>
      <c r="E20" s="48" t="s">
        <v>254</v>
      </c>
      <c r="G20" s="65"/>
    </row>
    <row r="21" spans="1:7" ht="15" customHeight="1">
      <c r="A21" s="63"/>
      <c r="B21" s="46" t="s">
        <v>464</v>
      </c>
      <c r="C21" s="9"/>
      <c r="D21" s="9"/>
      <c r="E21" s="9"/>
      <c r="F21" s="9">
        <v>10</v>
      </c>
      <c r="G21" s="65"/>
    </row>
    <row r="22" spans="1:7" ht="15" customHeight="1">
      <c r="A22" s="63"/>
      <c r="B22" s="64"/>
      <c r="C22" s="64"/>
      <c r="D22" s="64"/>
      <c r="E22" s="64"/>
      <c r="F22" s="64"/>
      <c r="G22" s="65"/>
    </row>
    <row r="23" spans="1:7" ht="15" customHeight="1">
      <c r="A23" s="63"/>
      <c r="B23" s="66" t="s">
        <v>160</v>
      </c>
      <c r="C23" s="64"/>
      <c r="D23" s="64"/>
      <c r="E23" s="64"/>
      <c r="F23" s="82">
        <v>25</v>
      </c>
      <c r="G23" s="83" t="s">
        <v>126</v>
      </c>
    </row>
    <row r="24" spans="1:7">
      <c r="A24" s="8"/>
      <c r="B24" s="51" t="s">
        <v>1402</v>
      </c>
      <c r="C24" s="9"/>
      <c r="D24" s="9"/>
      <c r="E24" s="9"/>
      <c r="F24" s="9"/>
      <c r="G24" s="10"/>
    </row>
    <row r="25" spans="1:7">
      <c r="A25" s="8"/>
      <c r="B25" s="178" t="s">
        <v>161</v>
      </c>
      <c r="C25" s="9"/>
      <c r="D25" s="9"/>
      <c r="E25" s="9"/>
      <c r="F25" s="9"/>
      <c r="G25" s="10"/>
    </row>
    <row r="26" spans="1:7">
      <c r="A26" s="8"/>
      <c r="B26" s="9"/>
      <c r="C26" s="9" t="s">
        <v>162</v>
      </c>
      <c r="D26" s="9"/>
      <c r="E26" s="9"/>
      <c r="F26" s="53" t="s">
        <v>171</v>
      </c>
      <c r="G26" s="10"/>
    </row>
    <row r="27" spans="1:7">
      <c r="A27" s="8"/>
      <c r="B27" s="9"/>
      <c r="C27" s="9" t="s">
        <v>163</v>
      </c>
      <c r="D27" s="9"/>
      <c r="E27" s="9"/>
      <c r="F27" s="53">
        <v>-1</v>
      </c>
      <c r="G27" s="10"/>
    </row>
    <row r="28" spans="1:7">
      <c r="A28" s="8"/>
      <c r="B28" s="9" t="s">
        <v>7</v>
      </c>
      <c r="C28" s="9"/>
      <c r="D28" s="9"/>
      <c r="E28" s="9"/>
      <c r="F28" s="9"/>
      <c r="G28" s="10"/>
    </row>
    <row r="29" spans="1:7">
      <c r="A29" s="8"/>
      <c r="B29" s="9" t="s">
        <v>8</v>
      </c>
      <c r="C29" s="9"/>
      <c r="D29" s="9"/>
      <c r="E29" s="9"/>
      <c r="F29" s="9"/>
      <c r="G29" s="10"/>
    </row>
    <row r="30" spans="1:7">
      <c r="A30" s="8"/>
      <c r="B30" s="269" t="s">
        <v>164</v>
      </c>
      <c r="C30" s="269"/>
      <c r="D30" s="269"/>
      <c r="E30" s="269"/>
      <c r="F30" s="269"/>
      <c r="G30" s="270"/>
    </row>
    <row r="31" spans="1:7">
      <c r="A31" s="8"/>
      <c r="B31" s="269"/>
      <c r="C31" s="269"/>
      <c r="D31" s="269"/>
      <c r="E31" s="269"/>
      <c r="F31" s="269"/>
      <c r="G31" s="270"/>
    </row>
    <row r="32" spans="1:7">
      <c r="A32" s="8"/>
      <c r="B32" s="9"/>
      <c r="C32" s="9"/>
      <c r="D32" s="9"/>
      <c r="E32" s="9"/>
      <c r="F32" s="9"/>
      <c r="G32" s="10"/>
    </row>
    <row r="33" spans="1:7">
      <c r="A33" s="8"/>
      <c r="B33" s="261" t="s">
        <v>165</v>
      </c>
      <c r="C33" s="261"/>
      <c r="D33" s="261"/>
      <c r="E33" s="261"/>
      <c r="F33" s="261"/>
      <c r="G33" s="10"/>
    </row>
    <row r="34" spans="1:7">
      <c r="A34" s="8"/>
      <c r="B34" s="11" t="s">
        <v>166</v>
      </c>
      <c r="C34" s="9"/>
      <c r="D34" s="9"/>
      <c r="E34" s="9"/>
      <c r="F34" s="9"/>
      <c r="G34" s="10"/>
    </row>
    <row r="35" spans="1:7">
      <c r="A35" s="8"/>
      <c r="B35" s="13" t="s">
        <v>9</v>
      </c>
      <c r="C35" s="9"/>
      <c r="D35" s="9"/>
      <c r="E35" s="9"/>
      <c r="F35" s="9"/>
      <c r="G35" s="10"/>
    </row>
    <row r="36" spans="1:7">
      <c r="A36" s="8"/>
      <c r="B36" s="9" t="s">
        <v>10</v>
      </c>
      <c r="C36" s="9"/>
      <c r="D36" s="9"/>
      <c r="E36" s="9"/>
      <c r="F36" s="9"/>
      <c r="G36" s="10"/>
    </row>
    <row r="37" spans="1:7">
      <c r="A37" s="8"/>
      <c r="B37" s="9" t="s">
        <v>11</v>
      </c>
      <c r="C37" s="9"/>
      <c r="D37" s="9"/>
      <c r="E37" s="9"/>
      <c r="F37" s="9"/>
      <c r="G37" s="10"/>
    </row>
    <row r="38" spans="1:7">
      <c r="A38" s="8"/>
      <c r="B38" s="9" t="s">
        <v>167</v>
      </c>
      <c r="C38" s="9"/>
      <c r="D38" s="9"/>
      <c r="E38" s="9"/>
      <c r="F38" s="9"/>
      <c r="G38" s="10"/>
    </row>
    <row r="39" spans="1:7">
      <c r="A39" s="8"/>
      <c r="B39" s="9" t="s">
        <v>13</v>
      </c>
      <c r="C39" s="9"/>
      <c r="D39" s="9"/>
      <c r="E39" s="9"/>
      <c r="F39" s="9"/>
      <c r="G39" s="10"/>
    </row>
    <row r="40" spans="1:7">
      <c r="A40" s="8"/>
      <c r="B40" s="9" t="s">
        <v>14</v>
      </c>
      <c r="C40" s="9"/>
      <c r="D40" s="9"/>
      <c r="E40" s="9"/>
      <c r="F40" s="9"/>
      <c r="G40" s="10"/>
    </row>
    <row r="41" spans="1:7">
      <c r="A41" s="8"/>
      <c r="B41" s="9" t="s">
        <v>15</v>
      </c>
      <c r="C41" s="9"/>
      <c r="D41" s="9"/>
      <c r="E41" s="9"/>
      <c r="F41" s="9"/>
      <c r="G41" s="10"/>
    </row>
    <row r="42" spans="1:7">
      <c r="A42" s="8"/>
      <c r="B42" s="9" t="s">
        <v>17</v>
      </c>
      <c r="C42" s="9"/>
      <c r="D42" s="9"/>
      <c r="E42" s="9"/>
      <c r="F42" s="9"/>
      <c r="G42" s="10"/>
    </row>
    <row r="43" spans="1:7">
      <c r="A43" s="8"/>
      <c r="B43" s="9" t="s">
        <v>16</v>
      </c>
      <c r="C43" s="9"/>
      <c r="D43" s="9"/>
      <c r="E43" s="9"/>
      <c r="F43" s="9"/>
      <c r="G43" s="10"/>
    </row>
    <row r="44" spans="1:7">
      <c r="A44" s="8"/>
      <c r="B44" s="11" t="s">
        <v>168</v>
      </c>
      <c r="C44" s="9"/>
      <c r="D44" s="9"/>
      <c r="E44" s="9"/>
      <c r="F44" s="9"/>
      <c r="G44" s="10"/>
    </row>
    <row r="45" spans="1:7">
      <c r="A45" s="8"/>
      <c r="B45" s="9" t="s">
        <v>19</v>
      </c>
      <c r="C45" s="9"/>
      <c r="D45" s="9"/>
      <c r="E45" s="9"/>
      <c r="F45" s="9"/>
      <c r="G45" s="10"/>
    </row>
    <row r="46" spans="1:7">
      <c r="A46" s="8"/>
      <c r="B46" s="9" t="s">
        <v>169</v>
      </c>
      <c r="C46" s="9"/>
      <c r="D46" s="9"/>
      <c r="E46" s="9"/>
      <c r="F46" s="9"/>
      <c r="G46" s="10"/>
    </row>
    <row r="47" spans="1:7">
      <c r="A47" s="8"/>
      <c r="B47" s="9" t="s">
        <v>20</v>
      </c>
      <c r="C47" s="9"/>
      <c r="D47" s="9"/>
      <c r="E47" s="9"/>
      <c r="F47" s="9"/>
      <c r="G47" s="10"/>
    </row>
    <row r="48" spans="1:7">
      <c r="A48" s="8"/>
      <c r="B48" s="46" t="s">
        <v>257</v>
      </c>
      <c r="C48" s="9"/>
      <c r="D48" s="9"/>
      <c r="E48" s="9"/>
      <c r="F48" s="9"/>
      <c r="G48" s="10"/>
    </row>
    <row r="49" spans="1:7">
      <c r="A49" s="8"/>
      <c r="B49" s="46" t="s">
        <v>258</v>
      </c>
      <c r="C49" s="9"/>
      <c r="D49" s="9"/>
      <c r="E49" s="9"/>
      <c r="F49" s="9"/>
      <c r="G49" s="10"/>
    </row>
    <row r="50" spans="1:7">
      <c r="A50" s="8"/>
      <c r="B50" s="46" t="s">
        <v>259</v>
      </c>
      <c r="C50" s="9"/>
      <c r="D50" s="9"/>
      <c r="E50" s="9"/>
      <c r="F50" s="9"/>
      <c r="G50" s="10"/>
    </row>
    <row r="51" spans="1:7">
      <c r="A51" s="8"/>
      <c r="B51" s="9" t="s">
        <v>260</v>
      </c>
      <c r="C51" s="9"/>
      <c r="D51" s="9"/>
      <c r="E51" s="9"/>
      <c r="F51" s="9"/>
      <c r="G51" s="10"/>
    </row>
    <row r="52" spans="1:7">
      <c r="A52" s="8"/>
      <c r="B52" s="9" t="s">
        <v>114</v>
      </c>
      <c r="C52" s="9"/>
      <c r="D52" s="9"/>
      <c r="E52" s="9"/>
      <c r="F52" s="9"/>
      <c r="G52" s="10"/>
    </row>
    <row r="53" spans="1:7">
      <c r="A53" s="8"/>
      <c r="B53" s="9" t="s">
        <v>22</v>
      </c>
      <c r="C53" s="9"/>
      <c r="D53" s="9"/>
      <c r="E53" s="9"/>
      <c r="F53" s="9"/>
      <c r="G53" s="10"/>
    </row>
    <row r="54" spans="1:7">
      <c r="A54" s="8"/>
      <c r="B54" s="9" t="s">
        <v>10</v>
      </c>
      <c r="C54" s="9"/>
      <c r="D54" s="9"/>
      <c r="E54" s="9"/>
      <c r="F54" s="9"/>
      <c r="G54" s="10"/>
    </row>
    <row r="55" spans="1:7">
      <c r="A55" s="8"/>
      <c r="B55" s="9" t="s">
        <v>23</v>
      </c>
      <c r="C55" s="9"/>
      <c r="D55" s="9"/>
      <c r="E55" s="9"/>
      <c r="F55" s="9"/>
      <c r="G55" s="10"/>
    </row>
    <row r="56" spans="1:7">
      <c r="A56" s="8"/>
      <c r="B56" s="9" t="s">
        <v>261</v>
      </c>
      <c r="C56" s="9"/>
      <c r="D56" s="9"/>
      <c r="E56" s="9"/>
      <c r="F56" s="9"/>
      <c r="G56" s="10"/>
    </row>
    <row r="57" spans="1:7">
      <c r="A57" s="8"/>
      <c r="B57" s="9" t="s">
        <v>31</v>
      </c>
      <c r="C57" s="9"/>
      <c r="D57" s="9"/>
      <c r="E57" s="9"/>
      <c r="F57" s="9"/>
      <c r="G57" s="10"/>
    </row>
    <row r="58" spans="1:7">
      <c r="A58" s="8"/>
      <c r="B58" s="9" t="s">
        <v>24</v>
      </c>
      <c r="C58" s="9"/>
      <c r="D58" s="9"/>
      <c r="E58" s="9"/>
      <c r="F58" s="9"/>
      <c r="G58" s="10"/>
    </row>
    <row r="59" spans="1:7">
      <c r="A59" s="8"/>
      <c r="B59" s="9" t="s">
        <v>25</v>
      </c>
      <c r="C59" s="9"/>
      <c r="D59" s="9"/>
      <c r="E59" s="9"/>
      <c r="F59" s="9"/>
      <c r="G59" s="10"/>
    </row>
    <row r="60" spans="1:7">
      <c r="A60" s="8"/>
      <c r="B60" s="9" t="s">
        <v>26</v>
      </c>
      <c r="C60" s="9"/>
      <c r="D60" s="9"/>
      <c r="E60" s="9"/>
      <c r="F60" s="9"/>
      <c r="G60" s="10"/>
    </row>
    <row r="61" spans="1:7">
      <c r="A61" s="8"/>
      <c r="B61" s="46" t="s">
        <v>27</v>
      </c>
      <c r="C61" s="9"/>
      <c r="D61" s="9"/>
      <c r="E61" s="9"/>
      <c r="F61" s="9"/>
      <c r="G61" s="10"/>
    </row>
    <row r="62" spans="1:7">
      <c r="A62" s="8"/>
      <c r="B62" s="9" t="s">
        <v>28</v>
      </c>
      <c r="C62" s="9"/>
      <c r="D62" s="9"/>
      <c r="E62" s="9"/>
      <c r="F62" s="9"/>
      <c r="G62" s="10"/>
    </row>
    <row r="63" spans="1:7">
      <c r="A63" s="8"/>
      <c r="B63" s="46" t="s">
        <v>29</v>
      </c>
      <c r="C63" s="9"/>
      <c r="D63" s="9"/>
      <c r="E63" s="9"/>
      <c r="F63" s="9"/>
      <c r="G63" s="10"/>
    </row>
    <row r="64" spans="1:7">
      <c r="A64" s="8"/>
      <c r="B64" s="9" t="s">
        <v>16</v>
      </c>
      <c r="C64" s="9"/>
      <c r="D64" s="9"/>
      <c r="E64" s="9"/>
      <c r="F64" s="9"/>
      <c r="G64" s="10"/>
    </row>
    <row r="65" spans="1:14">
      <c r="A65" s="8"/>
      <c r="B65" s="9" t="s">
        <v>170</v>
      </c>
      <c r="C65" s="9"/>
      <c r="D65" s="9"/>
      <c r="E65" s="9"/>
      <c r="F65" s="9"/>
      <c r="G65" s="10"/>
    </row>
    <row r="66" spans="1:14" ht="15.75" thickBot="1">
      <c r="A66" s="14"/>
      <c r="B66" s="15" t="s">
        <v>30</v>
      </c>
      <c r="C66" s="15"/>
      <c r="D66" s="15"/>
      <c r="E66" s="15"/>
      <c r="F66" s="15"/>
      <c r="G66" s="16"/>
    </row>
    <row r="67" spans="1:14" ht="16.5" thickTop="1" thickBot="1"/>
    <row r="68" spans="1:14" ht="24" thickTop="1">
      <c r="A68" s="5">
        <v>4</v>
      </c>
      <c r="B68" s="256" t="s">
        <v>1092</v>
      </c>
      <c r="C68" s="256"/>
      <c r="D68" s="256"/>
      <c r="E68" s="256"/>
      <c r="F68" s="256"/>
      <c r="G68" s="258"/>
    </row>
    <row r="69" spans="1:14">
      <c r="A69" s="8"/>
      <c r="B69" s="25" t="s">
        <v>1399</v>
      </c>
      <c r="G69" s="10"/>
    </row>
    <row r="70" spans="1:14">
      <c r="A70" s="8"/>
      <c r="B70" s="46" t="s">
        <v>1400</v>
      </c>
      <c r="G70" s="10"/>
    </row>
    <row r="71" spans="1:14">
      <c r="A71" s="8"/>
      <c r="B71" s="46" t="s">
        <v>1355</v>
      </c>
      <c r="G71" s="10"/>
    </row>
    <row r="72" spans="1:14">
      <c r="A72" s="8"/>
      <c r="B72" s="46"/>
      <c r="G72" s="10"/>
      <c r="I72" s="9"/>
      <c r="J72" s="9"/>
      <c r="K72" s="9"/>
      <c r="L72" s="9"/>
      <c r="M72" s="9"/>
    </row>
    <row r="73" spans="1:14">
      <c r="A73" s="8"/>
      <c r="B73" s="25" t="s">
        <v>1401</v>
      </c>
      <c r="G73" s="10"/>
      <c r="I73" s="9" t="s">
        <v>1456</v>
      </c>
      <c r="J73" s="9"/>
      <c r="K73" s="9"/>
      <c r="L73" s="9"/>
      <c r="M73" s="9"/>
    </row>
    <row r="74" spans="1:14">
      <c r="A74" s="8"/>
      <c r="B74" t="s">
        <v>943</v>
      </c>
      <c r="F74">
        <v>30</v>
      </c>
      <c r="G74" s="10"/>
      <c r="I74" s="9"/>
      <c r="J74" s="9"/>
      <c r="K74" s="9"/>
      <c r="L74" s="9"/>
      <c r="M74" s="9"/>
    </row>
    <row r="75" spans="1:14" ht="15.75" thickBot="1">
      <c r="A75" s="61"/>
      <c r="B75" s="31"/>
      <c r="C75" s="31"/>
      <c r="D75" s="31"/>
      <c r="E75" s="31"/>
      <c r="F75" s="31"/>
      <c r="G75" s="37"/>
      <c r="I75" s="3" t="s">
        <v>1394</v>
      </c>
      <c r="M75">
        <v>185</v>
      </c>
      <c r="N75" t="s">
        <v>126</v>
      </c>
    </row>
    <row r="76" spans="1:14">
      <c r="A76" s="8"/>
      <c r="B76" s="25" t="s">
        <v>173</v>
      </c>
      <c r="G76" s="10"/>
      <c r="I76" s="9" t="s">
        <v>9</v>
      </c>
      <c r="J76" s="9"/>
      <c r="K76" s="9"/>
      <c r="L76" s="9"/>
      <c r="M76" s="9">
        <v>20</v>
      </c>
    </row>
    <row r="77" spans="1:14">
      <c r="A77" s="8"/>
      <c r="B77" s="46" t="s">
        <v>34</v>
      </c>
      <c r="G77" s="10"/>
      <c r="I77" s="9" t="s">
        <v>44</v>
      </c>
      <c r="J77" s="9"/>
      <c r="K77" s="9"/>
      <c r="L77" s="9"/>
      <c r="M77" s="9"/>
    </row>
    <row r="78" spans="1:14">
      <c r="A78" s="8"/>
      <c r="B78" s="46" t="s">
        <v>35</v>
      </c>
      <c r="G78" s="10"/>
      <c r="I78" s="9"/>
      <c r="J78" s="9" t="s">
        <v>43</v>
      </c>
      <c r="K78" s="9"/>
      <c r="L78" s="9"/>
      <c r="M78" s="9">
        <v>15</v>
      </c>
      <c r="N78" t="s">
        <v>1395</v>
      </c>
    </row>
    <row r="79" spans="1:14">
      <c r="A79" s="8"/>
      <c r="G79" s="10"/>
      <c r="I79" s="9"/>
      <c r="J79" s="9" t="s">
        <v>45</v>
      </c>
      <c r="K79" s="9"/>
      <c r="L79" s="9"/>
      <c r="M79" s="9">
        <v>15</v>
      </c>
    </row>
    <row r="80" spans="1:14">
      <c r="A80" s="8"/>
      <c r="B80" s="1" t="s">
        <v>1091</v>
      </c>
      <c r="F80" s="135">
        <f>SUM(F81:F92)</f>
        <v>125</v>
      </c>
      <c r="G80" s="19" t="s">
        <v>126</v>
      </c>
      <c r="I80" s="9" t="s">
        <v>51</v>
      </c>
      <c r="J80" s="9"/>
      <c r="K80" s="9"/>
      <c r="L80" s="9"/>
      <c r="M80" s="9">
        <v>10</v>
      </c>
    </row>
    <row r="81" spans="1:14">
      <c r="A81" s="8"/>
      <c r="B81" t="s">
        <v>1088</v>
      </c>
      <c r="F81">
        <v>10</v>
      </c>
      <c r="G81" s="10"/>
      <c r="I81" s="9" t="s">
        <v>263</v>
      </c>
      <c r="J81" s="9"/>
      <c r="K81" s="9"/>
      <c r="L81" s="9"/>
      <c r="M81" s="9">
        <v>10</v>
      </c>
    </row>
    <row r="82" spans="1:14">
      <c r="A82" s="8"/>
      <c r="B82" t="s">
        <v>51</v>
      </c>
      <c r="F82">
        <v>5</v>
      </c>
      <c r="G82" s="10"/>
      <c r="I82" s="46" t="s">
        <v>272</v>
      </c>
      <c r="J82" s="9"/>
      <c r="K82" s="9"/>
      <c r="L82" s="9"/>
      <c r="M82" s="46">
        <v>10</v>
      </c>
      <c r="N82" t="s">
        <v>1395</v>
      </c>
    </row>
    <row r="83" spans="1:14">
      <c r="A83" s="8"/>
      <c r="B83" t="s">
        <v>1089</v>
      </c>
      <c r="F83">
        <v>10</v>
      </c>
      <c r="G83" s="10"/>
      <c r="I83" s="46" t="s">
        <v>335</v>
      </c>
      <c r="J83" s="9"/>
      <c r="K83" s="9"/>
      <c r="L83" s="9"/>
      <c r="M83" s="46">
        <v>10</v>
      </c>
    </row>
    <row r="84" spans="1:14">
      <c r="A84" s="8"/>
      <c r="B84" t="s">
        <v>264</v>
      </c>
      <c r="F84">
        <v>20</v>
      </c>
      <c r="G84" s="10"/>
      <c r="I84" s="46"/>
      <c r="J84" s="9"/>
      <c r="K84" s="9"/>
      <c r="L84" s="9"/>
      <c r="M84" s="46"/>
    </row>
    <row r="85" spans="1:14">
      <c r="A85" s="8"/>
      <c r="B85" t="s">
        <v>1396</v>
      </c>
      <c r="F85">
        <v>10</v>
      </c>
      <c r="G85" s="10"/>
      <c r="I85" s="9" t="s">
        <v>52</v>
      </c>
      <c r="J85" s="9"/>
      <c r="K85" s="9"/>
      <c r="L85" s="9"/>
      <c r="M85" s="9">
        <v>10</v>
      </c>
    </row>
    <row r="86" spans="1:14">
      <c r="A86" s="8"/>
      <c r="B86" t="s">
        <v>26</v>
      </c>
      <c r="F86">
        <v>20</v>
      </c>
      <c r="G86" s="10"/>
      <c r="I86" s="46" t="s">
        <v>56</v>
      </c>
      <c r="J86" s="9"/>
      <c r="K86" s="9"/>
      <c r="L86" s="9"/>
      <c r="M86" s="46">
        <v>10</v>
      </c>
    </row>
    <row r="87" spans="1:14">
      <c r="A87" s="8"/>
      <c r="B87" t="s">
        <v>268</v>
      </c>
      <c r="F87">
        <v>10</v>
      </c>
      <c r="G87" s="10"/>
      <c r="I87" s="46" t="s">
        <v>54</v>
      </c>
      <c r="J87" s="9"/>
      <c r="K87" s="9"/>
      <c r="L87" s="9"/>
      <c r="M87" s="46">
        <v>10</v>
      </c>
      <c r="N87" t="s">
        <v>1395</v>
      </c>
    </row>
    <row r="88" spans="1:14">
      <c r="A88" s="8"/>
      <c r="B88" t="s">
        <v>27</v>
      </c>
      <c r="F88">
        <v>5</v>
      </c>
      <c r="G88" s="10"/>
      <c r="I88" s="46" t="s">
        <v>23</v>
      </c>
      <c r="J88" s="9"/>
      <c r="K88" s="9"/>
      <c r="L88" s="9"/>
      <c r="M88" s="46">
        <v>10</v>
      </c>
      <c r="N88" t="s">
        <v>1395</v>
      </c>
    </row>
    <row r="89" spans="1:14">
      <c r="A89" s="8"/>
      <c r="B89" t="s">
        <v>265</v>
      </c>
      <c r="F89">
        <v>10</v>
      </c>
      <c r="G89" s="10"/>
      <c r="I89" s="46" t="s">
        <v>287</v>
      </c>
      <c r="J89" s="9"/>
      <c r="K89" s="9"/>
      <c r="L89" s="9"/>
      <c r="M89" s="46">
        <v>20</v>
      </c>
    </row>
    <row r="90" spans="1:14">
      <c r="A90" s="8"/>
      <c r="B90" t="s">
        <v>289</v>
      </c>
      <c r="F90">
        <v>5</v>
      </c>
      <c r="G90" s="10"/>
      <c r="I90" s="46" t="s">
        <v>26</v>
      </c>
      <c r="J90" s="9"/>
      <c r="K90" s="9"/>
      <c r="L90" s="9"/>
      <c r="M90" s="46">
        <v>20</v>
      </c>
    </row>
    <row r="91" spans="1:14">
      <c r="A91" s="8"/>
      <c r="B91" t="s">
        <v>1108</v>
      </c>
      <c r="F91">
        <v>10</v>
      </c>
      <c r="G91" s="10"/>
      <c r="I91" s="46" t="s">
        <v>268</v>
      </c>
      <c r="J91" s="9"/>
      <c r="K91" s="9"/>
      <c r="L91" s="9"/>
      <c r="M91" s="46">
        <v>5</v>
      </c>
    </row>
    <row r="92" spans="1:14">
      <c r="A92" s="8"/>
      <c r="B92" t="s">
        <v>52</v>
      </c>
      <c r="F92">
        <v>10</v>
      </c>
      <c r="G92" s="10"/>
      <c r="I92" s="46" t="s">
        <v>265</v>
      </c>
      <c r="J92" s="9"/>
      <c r="K92" s="9"/>
      <c r="L92" s="9"/>
      <c r="M92" s="46">
        <v>10</v>
      </c>
    </row>
    <row r="93" spans="1:14" ht="15.75" thickBot="1">
      <c r="A93" s="61"/>
      <c r="B93" s="31"/>
      <c r="C93" s="31"/>
      <c r="D93" s="31"/>
      <c r="E93" s="31"/>
      <c r="F93" s="31"/>
      <c r="G93" s="37"/>
    </row>
    <row r="94" spans="1:14">
      <c r="A94" s="8"/>
      <c r="B94" s="11" t="s">
        <v>59</v>
      </c>
      <c r="C94" s="9"/>
      <c r="D94" s="9"/>
      <c r="E94" s="9"/>
      <c r="F94" s="89" t="s">
        <v>476</v>
      </c>
      <c r="G94" s="19" t="s">
        <v>126</v>
      </c>
    </row>
    <row r="95" spans="1:14">
      <c r="A95" s="8"/>
      <c r="B95" s="9" t="s">
        <v>61</v>
      </c>
      <c r="C95" s="9"/>
      <c r="D95" s="9"/>
      <c r="E95" s="9"/>
      <c r="F95" s="9"/>
      <c r="G95" s="10"/>
    </row>
    <row r="96" spans="1:14">
      <c r="A96" s="8"/>
      <c r="B96" s="9" t="s">
        <v>7</v>
      </c>
      <c r="C96" s="9"/>
      <c r="D96" s="9"/>
      <c r="E96" s="9"/>
      <c r="F96" s="9"/>
      <c r="G96" s="10"/>
    </row>
    <row r="97" spans="1:7">
      <c r="A97" s="8"/>
      <c r="B97" s="9" t="s">
        <v>36</v>
      </c>
      <c r="C97" s="9"/>
      <c r="D97" s="9"/>
      <c r="E97" s="9"/>
      <c r="F97" s="9"/>
      <c r="G97" s="10"/>
    </row>
    <row r="98" spans="1:7">
      <c r="A98" s="8"/>
      <c r="B98" s="9"/>
      <c r="C98" s="9"/>
      <c r="D98" s="9"/>
      <c r="E98" s="9"/>
      <c r="F98" s="9"/>
      <c r="G98" s="10"/>
    </row>
    <row r="99" spans="1:7">
      <c r="A99" s="8"/>
      <c r="B99" s="11" t="s">
        <v>1124</v>
      </c>
      <c r="C99" s="9"/>
      <c r="D99" s="9"/>
      <c r="E99" s="9"/>
      <c r="F99" s="9"/>
      <c r="G99" s="10"/>
    </row>
    <row r="100" spans="1:7">
      <c r="A100" s="8"/>
      <c r="B100" s="46" t="s">
        <v>19</v>
      </c>
      <c r="C100" s="9"/>
      <c r="D100" s="9"/>
      <c r="E100" s="9"/>
      <c r="F100" s="9"/>
      <c r="G100" s="10"/>
    </row>
    <row r="101" spans="1:7">
      <c r="A101" s="8"/>
      <c r="B101" s="46" t="s">
        <v>20</v>
      </c>
      <c r="C101" s="9"/>
      <c r="D101" s="9"/>
      <c r="E101" s="9"/>
      <c r="F101" s="9"/>
      <c r="G101" s="10"/>
    </row>
    <row r="102" spans="1:7">
      <c r="A102" s="8"/>
      <c r="B102" s="46" t="s">
        <v>22</v>
      </c>
      <c r="C102" s="9"/>
      <c r="D102" s="9"/>
      <c r="E102" s="9"/>
      <c r="F102" s="9"/>
      <c r="G102" s="10"/>
    </row>
    <row r="103" spans="1:7">
      <c r="A103" s="8"/>
      <c r="B103" s="46" t="s">
        <v>465</v>
      </c>
      <c r="C103" s="9"/>
      <c r="D103" s="9"/>
      <c r="E103" s="9"/>
      <c r="F103" s="9"/>
      <c r="G103" s="10"/>
    </row>
    <row r="104" spans="1:7">
      <c r="A104" s="8"/>
      <c r="B104" s="46" t="s">
        <v>24</v>
      </c>
      <c r="C104" s="9"/>
      <c r="D104" s="9"/>
      <c r="E104" s="9"/>
      <c r="F104" s="9"/>
      <c r="G104" s="10"/>
    </row>
    <row r="105" spans="1:7">
      <c r="A105" s="8"/>
      <c r="B105" s="46" t="s">
        <v>1123</v>
      </c>
      <c r="C105" s="9"/>
      <c r="D105" s="9"/>
      <c r="E105" s="9"/>
      <c r="F105" s="9"/>
      <c r="G105" s="10"/>
    </row>
    <row r="106" spans="1:7">
      <c r="A106" s="8"/>
      <c r="B106" s="46" t="s">
        <v>309</v>
      </c>
      <c r="C106" s="9"/>
      <c r="D106" s="9"/>
      <c r="E106" s="9"/>
      <c r="F106" s="9"/>
      <c r="G106" s="10"/>
    </row>
    <row r="107" spans="1:7">
      <c r="A107" s="8"/>
      <c r="B107" s="46" t="s">
        <v>28</v>
      </c>
      <c r="C107" s="9"/>
      <c r="D107" s="9"/>
      <c r="E107" s="9"/>
      <c r="F107" s="9"/>
      <c r="G107" s="10"/>
    </row>
    <row r="108" spans="1:7">
      <c r="A108" s="8"/>
      <c r="B108" s="46" t="s">
        <v>29</v>
      </c>
      <c r="C108" s="9"/>
      <c r="D108" s="9"/>
      <c r="E108" s="9"/>
      <c r="F108" s="9"/>
      <c r="G108" s="10"/>
    </row>
    <row r="109" spans="1:7" ht="15.75" thickBot="1">
      <c r="A109" s="14"/>
      <c r="B109" s="146" t="s">
        <v>16</v>
      </c>
      <c r="C109" s="15"/>
      <c r="D109" s="15"/>
      <c r="E109" s="15"/>
      <c r="F109" s="15"/>
      <c r="G109" s="16"/>
    </row>
    <row r="110" spans="1:7" ht="15.75" thickTop="1"/>
    <row r="111" spans="1:7" ht="15.75" thickBot="1"/>
    <row r="112" spans="1:7" ht="24" thickTop="1">
      <c r="A112" s="5">
        <v>5</v>
      </c>
      <c r="B112" s="256" t="s">
        <v>1093</v>
      </c>
      <c r="C112" s="256"/>
      <c r="D112" s="256"/>
      <c r="E112" s="256"/>
      <c r="F112" s="256"/>
      <c r="G112" s="258"/>
    </row>
    <row r="113" spans="1:7">
      <c r="A113" s="8"/>
      <c r="B113" s="11" t="s">
        <v>33</v>
      </c>
      <c r="G113" s="10"/>
    </row>
    <row r="114" spans="1:7">
      <c r="A114" s="8"/>
      <c r="B114" s="9" t="s">
        <v>34</v>
      </c>
      <c r="G114" s="10"/>
    </row>
    <row r="115" spans="1:7">
      <c r="A115" s="8"/>
      <c r="B115" s="9" t="s">
        <v>35</v>
      </c>
      <c r="G115" s="10"/>
    </row>
    <row r="116" spans="1:7">
      <c r="A116" s="8"/>
      <c r="B116" s="9" t="s">
        <v>58</v>
      </c>
      <c r="G116" s="10"/>
    </row>
    <row r="117" spans="1:7">
      <c r="A117" s="8"/>
      <c r="G117" s="10"/>
    </row>
    <row r="118" spans="1:7">
      <c r="A118" s="8"/>
      <c r="B118" s="1" t="s">
        <v>1094</v>
      </c>
      <c r="F118" s="135" t="s">
        <v>1101</v>
      </c>
      <c r="G118" s="19" t="s">
        <v>126</v>
      </c>
    </row>
    <row r="119" spans="1:7">
      <c r="A119" s="8"/>
      <c r="B119" t="s">
        <v>9</v>
      </c>
      <c r="F119">
        <v>20</v>
      </c>
      <c r="G119" s="10"/>
    </row>
    <row r="120" spans="1:7">
      <c r="A120" s="8"/>
      <c r="B120" t="s">
        <v>259</v>
      </c>
      <c r="F120">
        <v>15</v>
      </c>
      <c r="G120" s="10"/>
    </row>
    <row r="121" spans="1:7">
      <c r="A121" s="8"/>
      <c r="B121" t="s">
        <v>51</v>
      </c>
      <c r="F121">
        <v>15</v>
      </c>
      <c r="G121" s="10"/>
    </row>
    <row r="122" spans="1:7">
      <c r="A122" s="8"/>
      <c r="B122" t="s">
        <v>260</v>
      </c>
      <c r="F122">
        <v>10</v>
      </c>
      <c r="G122" s="10"/>
    </row>
    <row r="123" spans="1:7">
      <c r="A123" s="8"/>
      <c r="B123" t="s">
        <v>31</v>
      </c>
      <c r="F123">
        <v>10</v>
      </c>
      <c r="G123" s="10"/>
    </row>
    <row r="124" spans="1:7">
      <c r="A124" s="8"/>
      <c r="B124" t="s">
        <v>369</v>
      </c>
      <c r="G124" s="10"/>
    </row>
    <row r="125" spans="1:7">
      <c r="A125" s="8"/>
      <c r="C125" t="s">
        <v>1114</v>
      </c>
      <c r="G125" s="10"/>
    </row>
    <row r="126" spans="1:7">
      <c r="A126" s="8"/>
      <c r="C126" t="s">
        <v>1113</v>
      </c>
      <c r="G126" s="10"/>
    </row>
    <row r="127" spans="1:7">
      <c r="A127" s="8"/>
      <c r="G127" s="10"/>
    </row>
    <row r="128" spans="1:7">
      <c r="A128" s="8"/>
      <c r="B128" t="s">
        <v>258</v>
      </c>
      <c r="G128" s="10"/>
    </row>
    <row r="129" spans="1:7">
      <c r="A129" s="8"/>
      <c r="B129" t="s">
        <v>266</v>
      </c>
      <c r="G129" s="10"/>
    </row>
    <row r="130" spans="1:7">
      <c r="A130" s="8"/>
      <c r="B130" t="s">
        <v>267</v>
      </c>
      <c r="G130" s="10"/>
    </row>
    <row r="131" spans="1:7">
      <c r="A131" s="8"/>
      <c r="B131" t="s">
        <v>268</v>
      </c>
      <c r="G131" s="10"/>
    </row>
    <row r="132" spans="1:7">
      <c r="A132" s="8"/>
      <c r="B132" t="s">
        <v>270</v>
      </c>
      <c r="G132" s="10"/>
    </row>
    <row r="133" spans="1:7">
      <c r="A133" s="8"/>
      <c r="B133" t="s">
        <v>469</v>
      </c>
      <c r="G133" s="10"/>
    </row>
    <row r="134" spans="1:7">
      <c r="A134" s="8"/>
      <c r="B134" t="s">
        <v>273</v>
      </c>
      <c r="G134" s="10"/>
    </row>
    <row r="135" spans="1:7">
      <c r="A135" s="8"/>
      <c r="B135" t="s">
        <v>275</v>
      </c>
      <c r="G135" s="10"/>
    </row>
    <row r="136" spans="1:7">
      <c r="A136" s="8"/>
      <c r="B136" t="s">
        <v>276</v>
      </c>
      <c r="G136" s="10"/>
    </row>
    <row r="137" spans="1:7">
      <c r="A137" s="8"/>
      <c r="G137" s="10"/>
    </row>
    <row r="138" spans="1:7">
      <c r="A138" s="8"/>
      <c r="B138" s="1" t="s">
        <v>1104</v>
      </c>
      <c r="F138" s="4">
        <f>SUM(F139:F146)+40</f>
        <v>100</v>
      </c>
      <c r="G138" s="19" t="s">
        <v>126</v>
      </c>
    </row>
    <row r="139" spans="1:7">
      <c r="A139" s="8"/>
      <c r="B139" t="s">
        <v>51</v>
      </c>
      <c r="F139">
        <v>10</v>
      </c>
      <c r="G139" s="10"/>
    </row>
    <row r="140" spans="1:7">
      <c r="A140" s="8"/>
      <c r="B140" t="s">
        <v>1105</v>
      </c>
      <c r="F140">
        <v>10</v>
      </c>
      <c r="G140" s="10"/>
    </row>
    <row r="141" spans="1:7">
      <c r="A141" s="8"/>
      <c r="B141" t="s">
        <v>309</v>
      </c>
      <c r="F141">
        <v>10</v>
      </c>
      <c r="G141" s="10"/>
    </row>
    <row r="142" spans="1:7">
      <c r="A142" s="8"/>
      <c r="B142" t="s">
        <v>334</v>
      </c>
      <c r="F142">
        <v>10</v>
      </c>
      <c r="G142" s="10"/>
    </row>
    <row r="143" spans="1:7">
      <c r="A143" s="8"/>
      <c r="B143" t="s">
        <v>310</v>
      </c>
      <c r="F143">
        <v>10</v>
      </c>
      <c r="G143" s="10"/>
    </row>
    <row r="144" spans="1:7">
      <c r="A144" s="8"/>
      <c r="B144" t="s">
        <v>271</v>
      </c>
      <c r="F144">
        <v>10</v>
      </c>
      <c r="G144" s="10"/>
    </row>
    <row r="145" spans="1:7">
      <c r="A145" s="8"/>
      <c r="B145" t="s">
        <v>1106</v>
      </c>
      <c r="F145">
        <v>0</v>
      </c>
      <c r="G145" s="10"/>
    </row>
    <row r="146" spans="1:7">
      <c r="A146" s="8"/>
      <c r="B146" t="s">
        <v>276</v>
      </c>
      <c r="F146">
        <v>0</v>
      </c>
      <c r="G146" s="10"/>
    </row>
    <row r="147" spans="1:7">
      <c r="A147" s="8"/>
      <c r="B147" t="s">
        <v>216</v>
      </c>
      <c r="F147" t="s">
        <v>1427</v>
      </c>
      <c r="G147" s="10"/>
    </row>
    <row r="148" spans="1:7">
      <c r="A148" s="8"/>
      <c r="G148" s="10"/>
    </row>
    <row r="149" spans="1:7">
      <c r="A149" s="8"/>
      <c r="B149" s="1" t="s">
        <v>1095</v>
      </c>
      <c r="F149" s="4">
        <v>100</v>
      </c>
      <c r="G149" s="19" t="s">
        <v>126</v>
      </c>
    </row>
    <row r="150" spans="1:7">
      <c r="A150" s="8"/>
      <c r="B150" t="s">
        <v>1096</v>
      </c>
      <c r="F150">
        <v>10</v>
      </c>
      <c r="G150" s="10"/>
    </row>
    <row r="151" spans="1:7">
      <c r="A151" s="8"/>
      <c r="B151" t="s">
        <v>1097</v>
      </c>
      <c r="F151">
        <v>10</v>
      </c>
      <c r="G151" s="10"/>
    </row>
    <row r="152" spans="1:7">
      <c r="A152" s="8"/>
      <c r="B152" t="s">
        <v>267</v>
      </c>
      <c r="F152">
        <v>10</v>
      </c>
      <c r="G152" s="10"/>
    </row>
    <row r="153" spans="1:7">
      <c r="A153" s="8"/>
      <c r="B153" t="s">
        <v>24</v>
      </c>
      <c r="F153">
        <v>10</v>
      </c>
      <c r="G153" s="10"/>
    </row>
    <row r="154" spans="1:7">
      <c r="A154" s="8"/>
      <c r="B154" t="s">
        <v>265</v>
      </c>
      <c r="F154">
        <v>10</v>
      </c>
      <c r="G154" s="10"/>
    </row>
    <row r="155" spans="1:7">
      <c r="A155" s="8"/>
      <c r="B155" t="s">
        <v>369</v>
      </c>
      <c r="G155" s="10"/>
    </row>
    <row r="156" spans="1:7">
      <c r="A156" s="8"/>
      <c r="C156" t="s">
        <v>1103</v>
      </c>
      <c r="G156" s="10"/>
    </row>
    <row r="157" spans="1:7">
      <c r="A157" s="8"/>
      <c r="C157" t="s">
        <v>1102</v>
      </c>
      <c r="G157" s="10"/>
    </row>
    <row r="158" spans="1:7">
      <c r="A158" s="8"/>
      <c r="G158" s="10"/>
    </row>
    <row r="159" spans="1:7">
      <c r="A159" s="8"/>
      <c r="B159" t="s">
        <v>1099</v>
      </c>
      <c r="G159" s="10"/>
    </row>
    <row r="160" spans="1:7">
      <c r="A160" s="8"/>
      <c r="B160" t="s">
        <v>896</v>
      </c>
      <c r="G160" s="10"/>
    </row>
    <row r="161" spans="1:7">
      <c r="A161" s="8"/>
      <c r="B161" t="s">
        <v>1098</v>
      </c>
      <c r="G161" s="10"/>
    </row>
    <row r="162" spans="1:7">
      <c r="A162" s="8"/>
      <c r="G162" s="10"/>
    </row>
    <row r="163" spans="1:7">
      <c r="A163" s="8"/>
      <c r="B163" s="1" t="s">
        <v>1110</v>
      </c>
      <c r="F163" s="4">
        <f>SUM(F164:F171)+20</f>
        <v>100</v>
      </c>
      <c r="G163" s="19" t="s">
        <v>126</v>
      </c>
    </row>
    <row r="164" spans="1:7">
      <c r="A164" s="8"/>
      <c r="B164" t="s">
        <v>257</v>
      </c>
      <c r="F164">
        <v>10</v>
      </c>
      <c r="G164" s="10"/>
    </row>
    <row r="165" spans="1:7">
      <c r="A165" s="8"/>
      <c r="B165" t="s">
        <v>9</v>
      </c>
      <c r="F165">
        <v>10</v>
      </c>
      <c r="G165" s="10"/>
    </row>
    <row r="166" spans="1:7">
      <c r="A166" s="8"/>
      <c r="B166" t="s">
        <v>277</v>
      </c>
      <c r="F166">
        <v>10</v>
      </c>
      <c r="G166" s="10"/>
    </row>
    <row r="167" spans="1:7">
      <c r="A167" s="8"/>
      <c r="B167" t="s">
        <v>310</v>
      </c>
      <c r="F167">
        <v>10</v>
      </c>
      <c r="G167" s="10"/>
    </row>
    <row r="168" spans="1:7">
      <c r="A168" s="8"/>
      <c r="B168" t="s">
        <v>279</v>
      </c>
      <c r="F168">
        <v>10</v>
      </c>
      <c r="G168" s="10"/>
    </row>
    <row r="169" spans="1:7">
      <c r="A169" s="8"/>
      <c r="B169" t="s">
        <v>272</v>
      </c>
      <c r="F169">
        <v>10</v>
      </c>
      <c r="G169" s="10"/>
    </row>
    <row r="170" spans="1:7">
      <c r="A170" s="8"/>
      <c r="B170" t="s">
        <v>280</v>
      </c>
      <c r="F170">
        <v>10</v>
      </c>
      <c r="G170" s="10"/>
    </row>
    <row r="171" spans="1:7">
      <c r="A171" s="8"/>
      <c r="B171" t="s">
        <v>274</v>
      </c>
      <c r="F171">
        <v>10</v>
      </c>
      <c r="G171" s="10"/>
    </row>
    <row r="172" spans="1:7">
      <c r="A172" s="8"/>
      <c r="B172" t="s">
        <v>369</v>
      </c>
      <c r="F172" t="s">
        <v>1112</v>
      </c>
      <c r="G172" s="10"/>
    </row>
    <row r="173" spans="1:7">
      <c r="A173" s="8"/>
      <c r="F173" t="s">
        <v>1111</v>
      </c>
      <c r="G173" s="10"/>
    </row>
    <row r="174" spans="1:7">
      <c r="A174" s="8"/>
      <c r="G174" s="10"/>
    </row>
    <row r="175" spans="1:7">
      <c r="A175" s="8"/>
      <c r="B175" s="1" t="s">
        <v>1100</v>
      </c>
      <c r="F175" s="135" t="s">
        <v>1101</v>
      </c>
      <c r="G175" s="19" t="s">
        <v>126</v>
      </c>
    </row>
    <row r="176" spans="1:7">
      <c r="A176" s="8"/>
      <c r="B176" t="s">
        <v>9</v>
      </c>
      <c r="F176">
        <v>20</v>
      </c>
      <c r="G176" s="10"/>
    </row>
    <row r="177" spans="1:7">
      <c r="A177" s="8"/>
      <c r="B177" t="s">
        <v>11</v>
      </c>
      <c r="F177">
        <v>15</v>
      </c>
      <c r="G177" s="10"/>
    </row>
    <row r="178" spans="1:7">
      <c r="A178" s="8"/>
      <c r="B178" t="s">
        <v>17</v>
      </c>
      <c r="F178">
        <v>20</v>
      </c>
      <c r="G178" s="10"/>
    </row>
    <row r="179" spans="1:7">
      <c r="A179" s="8"/>
      <c r="B179" t="s">
        <v>272</v>
      </c>
      <c r="F179">
        <v>15</v>
      </c>
      <c r="G179" s="10"/>
    </row>
    <row r="180" spans="1:7">
      <c r="A180" s="8"/>
      <c r="B180" t="s">
        <v>369</v>
      </c>
      <c r="G180" s="10"/>
    </row>
    <row r="181" spans="1:7">
      <c r="A181" s="8"/>
      <c r="C181" t="s">
        <v>1114</v>
      </c>
      <c r="G181" s="10"/>
    </row>
    <row r="182" spans="1:7">
      <c r="A182" s="8"/>
      <c r="C182" t="s">
        <v>1113</v>
      </c>
      <c r="G182" s="10"/>
    </row>
    <row r="183" spans="1:7">
      <c r="A183" s="8"/>
      <c r="G183" s="10"/>
    </row>
    <row r="184" spans="1:7">
      <c r="A184" s="8"/>
      <c r="B184" t="s">
        <v>13</v>
      </c>
      <c r="G184" s="10"/>
    </row>
    <row r="185" spans="1:7">
      <c r="A185" s="8"/>
      <c r="B185" t="s">
        <v>14</v>
      </c>
      <c r="G185" s="10"/>
    </row>
    <row r="186" spans="1:7">
      <c r="A186" s="8"/>
      <c r="G186" s="10"/>
    </row>
    <row r="187" spans="1:7">
      <c r="A187" s="8"/>
      <c r="B187" s="1" t="s">
        <v>1119</v>
      </c>
      <c r="F187" s="4">
        <f>SUM(F188:F196)</f>
        <v>100</v>
      </c>
      <c r="G187" s="19" t="s">
        <v>126</v>
      </c>
    </row>
    <row r="188" spans="1:7">
      <c r="A188" s="8"/>
      <c r="B188" t="s">
        <v>287</v>
      </c>
      <c r="F188">
        <v>10</v>
      </c>
      <c r="G188" s="10"/>
    </row>
    <row r="189" spans="1:7">
      <c r="A189" s="8"/>
      <c r="B189" t="s">
        <v>1121</v>
      </c>
      <c r="F189">
        <v>10</v>
      </c>
      <c r="G189" s="10"/>
    </row>
    <row r="190" spans="1:7">
      <c r="A190" s="8"/>
      <c r="B190" t="s">
        <v>1120</v>
      </c>
      <c r="F190">
        <v>10</v>
      </c>
      <c r="G190" s="10"/>
    </row>
    <row r="191" spans="1:7">
      <c r="A191" s="8"/>
      <c r="B191" t="s">
        <v>24</v>
      </c>
      <c r="F191">
        <v>10</v>
      </c>
      <c r="G191" s="10"/>
    </row>
    <row r="192" spans="1:7">
      <c r="A192" s="8"/>
      <c r="B192" t="s">
        <v>26</v>
      </c>
      <c r="F192">
        <v>10</v>
      </c>
      <c r="G192" s="10"/>
    </row>
    <row r="193" spans="1:9">
      <c r="A193" s="8"/>
      <c r="B193" t="s">
        <v>116</v>
      </c>
      <c r="F193">
        <v>20</v>
      </c>
      <c r="G193" s="10"/>
    </row>
    <row r="194" spans="1:9">
      <c r="A194" s="8"/>
      <c r="B194" t="s">
        <v>120</v>
      </c>
      <c r="F194">
        <v>10</v>
      </c>
      <c r="G194" s="10"/>
    </row>
    <row r="195" spans="1:9">
      <c r="A195" s="8"/>
      <c r="B195" t="s">
        <v>289</v>
      </c>
      <c r="F195">
        <v>10</v>
      </c>
      <c r="G195" s="10"/>
    </row>
    <row r="196" spans="1:9">
      <c r="A196" s="8"/>
      <c r="B196" t="s">
        <v>118</v>
      </c>
      <c r="F196">
        <v>10</v>
      </c>
      <c r="G196" s="10"/>
    </row>
    <row r="197" spans="1:9">
      <c r="A197" s="8"/>
      <c r="G197" s="10"/>
    </row>
    <row r="198" spans="1:9">
      <c r="A198" s="8"/>
      <c r="B198" s="1" t="s">
        <v>1107</v>
      </c>
      <c r="F198" s="135" t="s">
        <v>1101</v>
      </c>
      <c r="G198" s="19" t="s">
        <v>126</v>
      </c>
    </row>
    <row r="199" spans="1:9">
      <c r="A199" s="8"/>
      <c r="B199" t="s">
        <v>131</v>
      </c>
      <c r="F199">
        <v>20</v>
      </c>
      <c r="G199" s="10"/>
    </row>
    <row r="200" spans="1:9">
      <c r="A200" s="8"/>
      <c r="B200" t="s">
        <v>257</v>
      </c>
      <c r="F200">
        <v>10</v>
      </c>
      <c r="G200" s="10"/>
    </row>
    <row r="201" spans="1:9">
      <c r="A201" s="8"/>
      <c r="B201" t="s">
        <v>9</v>
      </c>
      <c r="F201">
        <v>10</v>
      </c>
      <c r="G201" s="10"/>
      <c r="I201" t="s">
        <v>1457</v>
      </c>
    </row>
    <row r="202" spans="1:9">
      <c r="A202" s="8"/>
      <c r="B202" t="s">
        <v>54</v>
      </c>
      <c r="F202">
        <v>10</v>
      </c>
      <c r="G202" s="10"/>
    </row>
    <row r="203" spans="1:9">
      <c r="A203" s="8"/>
      <c r="B203" t="s">
        <v>24</v>
      </c>
      <c r="F203">
        <v>10</v>
      </c>
      <c r="G203" s="10"/>
    </row>
    <row r="204" spans="1:9">
      <c r="A204" s="8"/>
      <c r="B204" t="s">
        <v>1109</v>
      </c>
      <c r="F204">
        <v>10</v>
      </c>
      <c r="G204" s="10"/>
    </row>
    <row r="205" spans="1:9">
      <c r="A205" s="8"/>
      <c r="B205" t="s">
        <v>369</v>
      </c>
      <c r="G205" s="10"/>
    </row>
    <row r="206" spans="1:9">
      <c r="A206" s="8"/>
      <c r="C206" t="s">
        <v>1114</v>
      </c>
      <c r="G206" s="10"/>
    </row>
    <row r="207" spans="1:9">
      <c r="A207" s="8"/>
      <c r="C207" t="s">
        <v>1113</v>
      </c>
      <c r="G207" s="10"/>
    </row>
    <row r="208" spans="1:9">
      <c r="A208" s="8"/>
      <c r="G208" s="10"/>
    </row>
    <row r="209" spans="1:7">
      <c r="A209" s="8"/>
      <c r="B209" t="s">
        <v>1458</v>
      </c>
      <c r="G209" s="10"/>
    </row>
    <row r="210" spans="1:7">
      <c r="A210" s="8"/>
      <c r="B210" t="s">
        <v>181</v>
      </c>
      <c r="G210" s="10"/>
    </row>
    <row r="211" spans="1:7" ht="15.75" thickBot="1">
      <c r="A211" s="8"/>
      <c r="G211" s="10"/>
    </row>
    <row r="212" spans="1:7">
      <c r="A212" s="8"/>
      <c r="B212" s="27" t="s">
        <v>59</v>
      </c>
      <c r="C212" s="28"/>
      <c r="D212" s="28"/>
      <c r="E212" s="28"/>
      <c r="F212" s="90" t="s">
        <v>477</v>
      </c>
      <c r="G212" s="91" t="s">
        <v>126</v>
      </c>
    </row>
    <row r="213" spans="1:7">
      <c r="A213" s="8"/>
      <c r="B213" s="29" t="s">
        <v>123</v>
      </c>
      <c r="C213" s="9"/>
      <c r="D213" s="9"/>
      <c r="E213" s="9"/>
      <c r="F213" s="9"/>
      <c r="G213" s="10"/>
    </row>
    <row r="214" spans="1:7">
      <c r="A214" s="8"/>
      <c r="B214" s="29" t="s">
        <v>7</v>
      </c>
      <c r="C214" s="9"/>
      <c r="D214" s="9"/>
      <c r="E214" s="9"/>
      <c r="F214" s="9"/>
      <c r="G214" s="10"/>
    </row>
    <row r="215" spans="1:7" ht="15.75" thickBot="1">
      <c r="A215" s="33"/>
      <c r="B215" s="147" t="s">
        <v>124</v>
      </c>
      <c r="C215" s="15"/>
      <c r="D215" s="15"/>
      <c r="E215" s="15"/>
      <c r="F215" s="15"/>
      <c r="G215" s="16"/>
    </row>
    <row r="216" spans="1:7" ht="16.5" thickTop="1" thickBot="1">
      <c r="A216" s="9"/>
      <c r="B216" s="9"/>
      <c r="C216" s="9"/>
      <c r="D216" s="9"/>
      <c r="E216" s="9"/>
      <c r="F216" s="9"/>
      <c r="G216" s="9"/>
    </row>
    <row r="217" spans="1:7" ht="24" thickTop="1">
      <c r="A217" s="5">
        <v>5</v>
      </c>
      <c r="B217" s="256" t="s">
        <v>1178</v>
      </c>
      <c r="C217" s="256"/>
      <c r="D217" s="256"/>
      <c r="E217" s="256"/>
      <c r="F217" s="256"/>
      <c r="G217" s="258"/>
    </row>
    <row r="218" spans="1:7" ht="15" customHeight="1">
      <c r="A218" s="63"/>
      <c r="B218" s="66" t="s">
        <v>1145</v>
      </c>
      <c r="C218" s="64"/>
      <c r="D218" s="64"/>
      <c r="E218" s="64"/>
      <c r="F218" s="64"/>
      <c r="G218" s="65"/>
    </row>
    <row r="219" spans="1:7" ht="15" customHeight="1">
      <c r="A219" s="63"/>
      <c r="B219" s="149" t="s">
        <v>1139</v>
      </c>
      <c r="C219" s="149"/>
      <c r="D219" s="149"/>
      <c r="E219" s="149"/>
      <c r="F219" s="149"/>
      <c r="G219" s="156"/>
    </row>
    <row r="220" spans="1:7" ht="15" customHeight="1">
      <c r="A220" s="63"/>
      <c r="B220" s="149" t="s">
        <v>1144</v>
      </c>
      <c r="C220" s="149"/>
      <c r="D220" s="149"/>
      <c r="E220" s="149"/>
      <c r="F220" s="149"/>
      <c r="G220" s="156"/>
    </row>
    <row r="221" spans="1:7" ht="15" customHeight="1">
      <c r="A221" s="63"/>
      <c r="B221" s="149"/>
      <c r="C221" s="149"/>
      <c r="D221" s="149"/>
      <c r="E221" s="149"/>
      <c r="F221" s="149"/>
      <c r="G221" s="156"/>
    </row>
    <row r="222" spans="1:7" ht="15" customHeight="1">
      <c r="A222" s="63"/>
      <c r="B222" s="66" t="s">
        <v>1190</v>
      </c>
      <c r="C222" s="149"/>
      <c r="D222" s="149"/>
      <c r="E222" s="149"/>
      <c r="F222" s="149"/>
      <c r="G222" s="156"/>
    </row>
    <row r="223" spans="1:7" ht="15" customHeight="1">
      <c r="A223" s="63"/>
      <c r="B223" s="150" t="s">
        <v>152</v>
      </c>
      <c r="C223" s="149"/>
      <c r="D223" s="150" t="s">
        <v>536</v>
      </c>
      <c r="E223" s="149"/>
      <c r="F223" s="149"/>
      <c r="G223" s="156"/>
    </row>
    <row r="224" spans="1:7" ht="15" customHeight="1">
      <c r="A224" s="63"/>
      <c r="B224" s="149" t="s">
        <v>187</v>
      </c>
      <c r="C224" s="149"/>
      <c r="D224" t="s">
        <v>1161</v>
      </c>
      <c r="E224" s="149"/>
      <c r="F224" s="149"/>
      <c r="G224" s="156"/>
    </row>
    <row r="225" spans="1:7" ht="15" customHeight="1">
      <c r="A225" s="63"/>
      <c r="B225" s="149"/>
      <c r="C225" s="149"/>
      <c r="D225" t="s">
        <v>1162</v>
      </c>
      <c r="E225" s="149"/>
      <c r="F225" s="149"/>
      <c r="G225" s="156"/>
    </row>
    <row r="226" spans="1:7" ht="15" customHeight="1">
      <c r="A226" s="63"/>
      <c r="B226" s="149" t="s">
        <v>1140</v>
      </c>
      <c r="C226" s="149"/>
      <c r="D226" s="50" t="s">
        <v>508</v>
      </c>
      <c r="E226" s="149"/>
      <c r="F226" s="149"/>
      <c r="G226" s="156"/>
    </row>
    <row r="227" spans="1:7" ht="15" customHeight="1">
      <c r="A227" s="63"/>
      <c r="B227" s="149" t="s">
        <v>1141</v>
      </c>
      <c r="C227" s="149"/>
      <c r="D227" s="50" t="s">
        <v>509</v>
      </c>
      <c r="E227" s="149"/>
      <c r="F227" s="149"/>
      <c r="G227" s="156"/>
    </row>
    <row r="228" spans="1:7" ht="15" customHeight="1">
      <c r="A228" s="63"/>
      <c r="B228" s="149" t="s">
        <v>1142</v>
      </c>
      <c r="C228" s="149"/>
      <c r="D228" s="50" t="s">
        <v>510</v>
      </c>
      <c r="E228" s="149"/>
      <c r="F228" s="149"/>
      <c r="G228" s="156"/>
    </row>
    <row r="229" spans="1:7" ht="15" customHeight="1">
      <c r="A229" s="63"/>
      <c r="B229" s="149" t="s">
        <v>1143</v>
      </c>
      <c r="C229" s="149"/>
      <c r="D229" s="50" t="s">
        <v>511</v>
      </c>
      <c r="E229" s="149"/>
      <c r="F229" s="149"/>
      <c r="G229" s="156"/>
    </row>
    <row r="230" spans="1:7" ht="15" customHeight="1">
      <c r="A230" s="63"/>
      <c r="B230" s="149"/>
      <c r="C230" s="149"/>
      <c r="D230" s="149"/>
      <c r="E230" s="149"/>
      <c r="F230" s="149"/>
      <c r="G230" s="156"/>
    </row>
    <row r="231" spans="1:7" ht="15" customHeight="1">
      <c r="A231" s="63"/>
      <c r="B231" s="66" t="s">
        <v>1189</v>
      </c>
      <c r="C231" s="149"/>
      <c r="D231" s="149"/>
      <c r="E231" s="149"/>
      <c r="F231" s="149"/>
      <c r="G231" s="156"/>
    </row>
    <row r="232" spans="1:7" ht="15" customHeight="1">
      <c r="A232" s="63"/>
      <c r="B232" s="150" t="s">
        <v>1146</v>
      </c>
      <c r="C232" s="149"/>
      <c r="D232" s="149"/>
      <c r="E232" s="149"/>
      <c r="F232" s="149"/>
      <c r="G232" s="156"/>
    </row>
    <row r="233" spans="1:7" ht="15" customHeight="1">
      <c r="A233" s="63"/>
      <c r="B233" s="149"/>
      <c r="C233" s="149" t="s">
        <v>202</v>
      </c>
      <c r="D233" s="149"/>
      <c r="E233" s="149"/>
      <c r="F233" s="149">
        <v>-10</v>
      </c>
      <c r="G233" s="156"/>
    </row>
    <row r="234" spans="1:7" ht="15" customHeight="1">
      <c r="A234" s="63"/>
      <c r="B234" s="149"/>
      <c r="C234" s="149" t="s">
        <v>203</v>
      </c>
      <c r="D234" s="149"/>
      <c r="E234" s="149"/>
      <c r="F234" s="149">
        <v>-5</v>
      </c>
      <c r="G234" s="156"/>
    </row>
    <row r="235" spans="1:7" ht="15" customHeight="1">
      <c r="A235" s="63"/>
      <c r="B235" s="149"/>
      <c r="C235" s="149" t="s">
        <v>197</v>
      </c>
      <c r="D235" s="149"/>
      <c r="E235" s="149"/>
      <c r="F235" s="149">
        <v>-10</v>
      </c>
      <c r="G235" s="156"/>
    </row>
    <row r="236" spans="1:7" ht="15" customHeight="1">
      <c r="A236" s="63"/>
      <c r="B236" s="149"/>
      <c r="C236" s="149" t="s">
        <v>198</v>
      </c>
      <c r="D236" s="149"/>
      <c r="E236" s="149"/>
      <c r="F236" s="149">
        <v>-5</v>
      </c>
      <c r="G236" s="156"/>
    </row>
    <row r="237" spans="1:7" ht="15" customHeight="1">
      <c r="A237" s="63"/>
      <c r="B237" s="149"/>
      <c r="C237" s="149" t="s">
        <v>200</v>
      </c>
      <c r="D237" s="149"/>
      <c r="E237" s="149"/>
      <c r="F237" s="151" t="s">
        <v>206</v>
      </c>
      <c r="G237" s="156"/>
    </row>
    <row r="238" spans="1:7" ht="15" customHeight="1">
      <c r="A238" s="63"/>
      <c r="B238" s="149"/>
      <c r="C238" s="150" t="s">
        <v>1188</v>
      </c>
      <c r="D238" s="149"/>
      <c r="E238" s="149"/>
      <c r="F238" s="151" t="s">
        <v>205</v>
      </c>
      <c r="G238" s="156"/>
    </row>
    <row r="239" spans="1:7" ht="15" customHeight="1" thickBot="1">
      <c r="A239" s="160"/>
      <c r="B239" s="158"/>
      <c r="C239" s="158"/>
      <c r="D239" s="158"/>
      <c r="E239" s="158"/>
      <c r="F239" s="158"/>
      <c r="G239" s="159"/>
    </row>
    <row r="240" spans="1:7" ht="15" customHeight="1">
      <c r="A240" s="63"/>
      <c r="B240" s="66" t="s">
        <v>1147</v>
      </c>
      <c r="C240" s="149"/>
      <c r="D240" s="149"/>
      <c r="E240" s="149"/>
      <c r="F240" s="149"/>
      <c r="G240" s="156"/>
    </row>
    <row r="241" spans="1:7" ht="15" customHeight="1">
      <c r="A241" s="63"/>
      <c r="B241" s="149" t="s">
        <v>1139</v>
      </c>
      <c r="C241" s="149"/>
      <c r="D241" s="149"/>
      <c r="E241" s="149"/>
      <c r="F241" s="149"/>
      <c r="G241" s="156"/>
    </row>
    <row r="242" spans="1:7" ht="15" customHeight="1">
      <c r="A242" s="63"/>
      <c r="B242" s="149" t="s">
        <v>1153</v>
      </c>
      <c r="C242" s="149"/>
      <c r="D242" s="149"/>
      <c r="E242" s="149"/>
      <c r="F242" s="149"/>
      <c r="G242" s="156"/>
    </row>
    <row r="243" spans="1:7" ht="15" customHeight="1">
      <c r="A243" s="63"/>
      <c r="B243" s="149"/>
      <c r="C243" s="149"/>
      <c r="D243" s="149"/>
      <c r="E243" s="149"/>
      <c r="F243" s="149"/>
      <c r="G243" s="156"/>
    </row>
    <row r="244" spans="1:7" ht="15" customHeight="1">
      <c r="A244" s="63"/>
      <c r="B244" s="66" t="s">
        <v>1191</v>
      </c>
      <c r="C244" s="149"/>
      <c r="D244" s="149"/>
      <c r="E244" s="149"/>
      <c r="F244" s="149"/>
      <c r="G244" s="156"/>
    </row>
    <row r="245" spans="1:7" ht="15" customHeight="1">
      <c r="A245" s="63"/>
      <c r="B245" s="153" t="s">
        <v>152</v>
      </c>
      <c r="C245" s="153"/>
      <c r="D245" s="153" t="s">
        <v>186</v>
      </c>
      <c r="E245" s="151"/>
      <c r="F245" s="151"/>
      <c r="G245" s="157"/>
    </row>
    <row r="246" spans="1:7" ht="15" customHeight="1">
      <c r="A246" s="63"/>
      <c r="B246" s="151" t="s">
        <v>999</v>
      </c>
      <c r="C246" s="151"/>
      <c r="D246" s="151" t="s">
        <v>1157</v>
      </c>
      <c r="E246" s="151"/>
      <c r="F246" s="151"/>
      <c r="G246" s="157"/>
    </row>
    <row r="247" spans="1:7" ht="15" customHeight="1">
      <c r="A247" s="63"/>
      <c r="B247" s="151"/>
      <c r="C247" s="151"/>
      <c r="D247" s="151" t="s">
        <v>1165</v>
      </c>
      <c r="E247" s="151"/>
      <c r="F247" s="151"/>
      <c r="G247" s="157"/>
    </row>
    <row r="248" spans="1:7" ht="15" customHeight="1">
      <c r="A248" s="63"/>
      <c r="B248" s="151" t="s">
        <v>1000</v>
      </c>
      <c r="C248" s="151"/>
      <c r="D248" s="151" t="s">
        <v>1149</v>
      </c>
      <c r="E248" s="151"/>
      <c r="F248" s="151"/>
      <c r="G248" s="157"/>
    </row>
    <row r="249" spans="1:7" ht="15" customHeight="1">
      <c r="A249" s="63"/>
      <c r="B249" s="151"/>
      <c r="C249" s="151"/>
      <c r="D249" s="151" t="s">
        <v>1166</v>
      </c>
      <c r="E249" s="151"/>
      <c r="F249" s="151"/>
      <c r="G249" s="157"/>
    </row>
    <row r="250" spans="1:7" ht="15" customHeight="1">
      <c r="A250" s="63"/>
      <c r="B250" s="151" t="s">
        <v>1001</v>
      </c>
      <c r="C250" s="151"/>
      <c r="D250" s="151" t="s">
        <v>1167</v>
      </c>
      <c r="E250" s="151"/>
      <c r="F250" s="151"/>
      <c r="G250" s="157"/>
    </row>
    <row r="251" spans="1:7" ht="15" customHeight="1">
      <c r="A251" s="63"/>
      <c r="B251" s="151"/>
      <c r="C251" s="151"/>
      <c r="D251" s="151" t="s">
        <v>1187</v>
      </c>
      <c r="E251" s="151"/>
      <c r="F251" s="151"/>
      <c r="G251" s="157"/>
    </row>
    <row r="252" spans="1:7" ht="15" customHeight="1">
      <c r="A252" s="63"/>
      <c r="B252" s="151" t="s">
        <v>1148</v>
      </c>
      <c r="C252" s="151"/>
      <c r="D252" s="151" t="s">
        <v>1186</v>
      </c>
      <c r="E252" s="151"/>
      <c r="F252" s="151"/>
      <c r="G252" s="157"/>
    </row>
    <row r="253" spans="1:7" ht="15" customHeight="1">
      <c r="A253" s="63"/>
      <c r="B253" s="151"/>
      <c r="C253" s="151"/>
      <c r="D253" s="151"/>
      <c r="E253" s="151"/>
      <c r="F253" s="151"/>
      <c r="G253" s="157"/>
    </row>
    <row r="254" spans="1:7" ht="15" customHeight="1">
      <c r="A254" s="63"/>
      <c r="B254" s="154" t="s">
        <v>1192</v>
      </c>
      <c r="C254" s="151"/>
      <c r="D254" s="151"/>
      <c r="E254" s="151"/>
      <c r="F254" s="151"/>
      <c r="G254" s="157"/>
    </row>
    <row r="255" spans="1:7" ht="15" customHeight="1">
      <c r="A255" s="63"/>
      <c r="B255" s="153" t="s">
        <v>1151</v>
      </c>
      <c r="C255" s="151"/>
      <c r="D255" s="151"/>
      <c r="E255" s="151"/>
      <c r="F255" s="151"/>
      <c r="G255" s="157"/>
    </row>
    <row r="256" spans="1:7" ht="15" customHeight="1">
      <c r="A256" s="63"/>
      <c r="B256" s="151" t="s">
        <v>1155</v>
      </c>
      <c r="C256" s="151"/>
      <c r="D256" s="151"/>
      <c r="E256" s="151"/>
      <c r="F256" s="151" t="s">
        <v>517</v>
      </c>
      <c r="G256" s="157"/>
    </row>
    <row r="257" spans="1:7" ht="15" customHeight="1">
      <c r="A257" s="63"/>
      <c r="B257" s="151" t="s">
        <v>508</v>
      </c>
      <c r="C257" s="151"/>
      <c r="D257" s="151"/>
      <c r="E257" s="151"/>
      <c r="F257" s="151" t="s">
        <v>207</v>
      </c>
      <c r="G257" s="157"/>
    </row>
    <row r="258" spans="1:7" ht="15" customHeight="1">
      <c r="A258" s="63"/>
      <c r="B258" s="151" t="s">
        <v>509</v>
      </c>
      <c r="C258" s="151"/>
      <c r="D258" s="151"/>
      <c r="E258" s="151"/>
      <c r="F258" s="151" t="s">
        <v>207</v>
      </c>
      <c r="G258" s="157"/>
    </row>
    <row r="259" spans="1:7" ht="15" customHeight="1">
      <c r="A259" s="63"/>
      <c r="B259" s="151" t="s">
        <v>510</v>
      </c>
      <c r="C259" s="151"/>
      <c r="D259" s="151"/>
      <c r="E259" s="151"/>
      <c r="F259" s="151" t="s">
        <v>496</v>
      </c>
      <c r="G259" s="157"/>
    </row>
    <row r="260" spans="1:7" ht="15" customHeight="1">
      <c r="A260" s="63"/>
      <c r="B260" s="151" t="s">
        <v>511</v>
      </c>
      <c r="C260" s="151"/>
      <c r="D260" s="151"/>
      <c r="E260" s="151"/>
      <c r="F260" s="151" t="s">
        <v>205</v>
      </c>
      <c r="G260" s="157"/>
    </row>
    <row r="261" spans="1:7" ht="15" customHeight="1">
      <c r="A261" s="63"/>
      <c r="B261" s="153" t="s">
        <v>446</v>
      </c>
      <c r="C261" s="151"/>
      <c r="D261" s="151"/>
      <c r="E261" s="151"/>
      <c r="F261" s="151"/>
      <c r="G261" s="157"/>
    </row>
    <row r="262" spans="1:7" ht="15" customHeight="1">
      <c r="A262" s="63"/>
      <c r="B262" s="151" t="s">
        <v>197</v>
      </c>
      <c r="C262" s="151"/>
      <c r="D262" s="151"/>
      <c r="E262" s="151"/>
      <c r="F262" s="151" t="s">
        <v>207</v>
      </c>
      <c r="G262" s="157"/>
    </row>
    <row r="263" spans="1:7" ht="15" customHeight="1">
      <c r="A263" s="63"/>
      <c r="B263" s="151" t="s">
        <v>198</v>
      </c>
      <c r="C263" s="151"/>
      <c r="D263" s="151"/>
      <c r="E263" s="151"/>
      <c r="F263" s="151" t="s">
        <v>516</v>
      </c>
      <c r="G263" s="157"/>
    </row>
    <row r="264" spans="1:7" ht="15" customHeight="1">
      <c r="A264" s="63"/>
      <c r="B264" s="151" t="s">
        <v>200</v>
      </c>
      <c r="C264" s="151"/>
      <c r="D264" s="151"/>
      <c r="E264" s="151"/>
      <c r="F264" s="151" t="s">
        <v>206</v>
      </c>
      <c r="G264" s="157"/>
    </row>
    <row r="265" spans="1:7" ht="15" customHeight="1" thickBot="1">
      <c r="A265" s="14"/>
      <c r="B265" s="155" t="s">
        <v>1152</v>
      </c>
      <c r="C265" s="15"/>
      <c r="D265" s="15"/>
      <c r="E265" s="15"/>
      <c r="F265" s="54" t="s">
        <v>205</v>
      </c>
      <c r="G265" s="16"/>
    </row>
    <row r="266" spans="1:7" ht="16.5" thickTop="1" thickBot="1"/>
    <row r="267" spans="1:7" ht="24" thickTop="1">
      <c r="A267" s="5">
        <v>6</v>
      </c>
      <c r="B267" s="256" t="s">
        <v>1115</v>
      </c>
      <c r="C267" s="256"/>
      <c r="D267" s="256"/>
      <c r="E267" s="256"/>
      <c r="F267" s="256"/>
      <c r="G267" s="258"/>
    </row>
    <row r="268" spans="1:7">
      <c r="A268" s="8"/>
      <c r="B268" s="11" t="s">
        <v>33</v>
      </c>
      <c r="G268" s="10"/>
    </row>
    <row r="269" spans="1:7">
      <c r="A269" s="8"/>
      <c r="B269" s="9" t="s">
        <v>34</v>
      </c>
      <c r="G269" s="10"/>
    </row>
    <row r="270" spans="1:7">
      <c r="A270" s="8"/>
      <c r="B270" s="9" t="s">
        <v>35</v>
      </c>
      <c r="G270" s="10"/>
    </row>
    <row r="271" spans="1:7">
      <c r="A271" s="8"/>
      <c r="B271" s="9" t="s">
        <v>36</v>
      </c>
      <c r="G271" s="10"/>
    </row>
    <row r="272" spans="1:7">
      <c r="A272" s="8"/>
      <c r="G272" s="10"/>
    </row>
    <row r="273" spans="1:9">
      <c r="A273" s="8"/>
      <c r="B273" s="1" t="s">
        <v>1116</v>
      </c>
      <c r="F273" s="135" t="s">
        <v>1122</v>
      </c>
      <c r="G273" s="19" t="s">
        <v>126</v>
      </c>
    </row>
    <row r="274" spans="1:9">
      <c r="A274" s="8"/>
      <c r="B274" t="s">
        <v>131</v>
      </c>
      <c r="F274">
        <v>10</v>
      </c>
      <c r="G274" s="10"/>
    </row>
    <row r="275" spans="1:9">
      <c r="A275" s="8"/>
      <c r="B275" t="s">
        <v>51</v>
      </c>
      <c r="F275">
        <v>10</v>
      </c>
      <c r="G275" s="10"/>
    </row>
    <row r="276" spans="1:9">
      <c r="A276" s="8"/>
      <c r="B276" t="s">
        <v>23</v>
      </c>
      <c r="F276">
        <v>10</v>
      </c>
      <c r="G276" s="10"/>
    </row>
    <row r="277" spans="1:9">
      <c r="A277" s="8"/>
      <c r="B277" t="s">
        <v>287</v>
      </c>
      <c r="F277">
        <v>10</v>
      </c>
      <c r="G277" s="10"/>
    </row>
    <row r="278" spans="1:9">
      <c r="A278" s="8"/>
      <c r="B278" t="s">
        <v>26</v>
      </c>
      <c r="F278">
        <v>10</v>
      </c>
      <c r="G278" s="10"/>
    </row>
    <row r="279" spans="1:9">
      <c r="A279" s="8"/>
      <c r="B279" t="s">
        <v>1117</v>
      </c>
      <c r="F279">
        <v>10</v>
      </c>
      <c r="G279" s="10"/>
    </row>
    <row r="280" spans="1:9">
      <c r="A280" s="8"/>
      <c r="B280" t="s">
        <v>116</v>
      </c>
      <c r="F280">
        <v>10</v>
      </c>
      <c r="G280" s="10"/>
    </row>
    <row r="281" spans="1:9">
      <c r="A281" s="8"/>
      <c r="B281" t="s">
        <v>120</v>
      </c>
      <c r="F281">
        <v>10</v>
      </c>
      <c r="G281" s="10"/>
    </row>
    <row r="282" spans="1:9">
      <c r="A282" s="8"/>
      <c r="B282" t="s">
        <v>1090</v>
      </c>
      <c r="F282" s="137" t="s">
        <v>1118</v>
      </c>
      <c r="G282" s="10"/>
    </row>
    <row r="283" spans="1:9" ht="15.75" thickBot="1">
      <c r="A283" s="61"/>
      <c r="B283" s="31"/>
      <c r="C283" s="31"/>
      <c r="D283" s="31"/>
      <c r="E283" s="31"/>
      <c r="F283" s="161"/>
      <c r="G283" s="37"/>
    </row>
    <row r="284" spans="1:9">
      <c r="A284" s="8"/>
      <c r="B284" s="1" t="s">
        <v>132</v>
      </c>
      <c r="F284" s="137"/>
      <c r="G284" s="10"/>
    </row>
    <row r="285" spans="1:9">
      <c r="A285" s="8"/>
      <c r="B285" t="s">
        <v>1174</v>
      </c>
      <c r="F285" s="137"/>
      <c r="G285" s="10"/>
    </row>
    <row r="286" spans="1:9" ht="15.75" thickBot="1">
      <c r="A286" s="14"/>
      <c r="B286" s="15"/>
      <c r="C286" s="15"/>
      <c r="D286" s="15"/>
      <c r="E286" s="15"/>
      <c r="F286" s="15"/>
      <c r="G286" s="16"/>
    </row>
    <row r="287" spans="1:9" ht="16.5" thickTop="1" thickBot="1">
      <c r="I287" t="s">
        <v>1199</v>
      </c>
    </row>
    <row r="288" spans="1:9" ht="24" thickTop="1">
      <c r="A288" s="5">
        <v>7</v>
      </c>
      <c r="B288" s="256" t="s">
        <v>1125</v>
      </c>
      <c r="C288" s="256"/>
      <c r="D288" s="256"/>
      <c r="E288" s="256"/>
      <c r="F288" s="256"/>
      <c r="G288" s="258"/>
      <c r="I288" t="s">
        <v>1200</v>
      </c>
    </row>
    <row r="289" spans="1:14">
      <c r="A289" s="8"/>
      <c r="B289" s="1" t="s">
        <v>481</v>
      </c>
      <c r="G289" s="10"/>
    </row>
    <row r="290" spans="1:14">
      <c r="A290" s="8"/>
      <c r="B290" t="s">
        <v>482</v>
      </c>
      <c r="G290" s="10"/>
    </row>
    <row r="291" spans="1:14">
      <c r="A291" s="8"/>
      <c r="B291" t="s">
        <v>483</v>
      </c>
      <c r="G291" s="10"/>
    </row>
    <row r="292" spans="1:14">
      <c r="A292" s="8"/>
      <c r="B292" t="s">
        <v>184</v>
      </c>
      <c r="G292" s="10"/>
    </row>
    <row r="293" spans="1:14">
      <c r="A293" s="8"/>
      <c r="G293" s="10"/>
    </row>
    <row r="294" spans="1:14">
      <c r="A294" s="8"/>
      <c r="B294" s="267" t="s">
        <v>484</v>
      </c>
      <c r="C294" s="267"/>
      <c r="D294" s="267"/>
      <c r="E294" s="267"/>
      <c r="F294" s="267"/>
      <c r="G294" s="10"/>
    </row>
    <row r="295" spans="1:14">
      <c r="A295" s="8"/>
      <c r="B295" s="3" t="s">
        <v>485</v>
      </c>
      <c r="F295" s="50"/>
      <c r="G295" s="57"/>
      <c r="H295" s="50"/>
      <c r="I295" s="50"/>
      <c r="J295" s="50"/>
    </row>
    <row r="296" spans="1:14">
      <c r="A296" s="8"/>
      <c r="B296" t="s">
        <v>487</v>
      </c>
      <c r="F296" s="50" t="s">
        <v>488</v>
      </c>
      <c r="G296" s="57"/>
      <c r="H296" s="50"/>
      <c r="I296" s="50"/>
      <c r="J296" s="50"/>
    </row>
    <row r="297" spans="1:14">
      <c r="A297" s="8"/>
      <c r="B297" t="s">
        <v>486</v>
      </c>
      <c r="F297" s="50" t="s">
        <v>488</v>
      </c>
      <c r="G297" s="57"/>
      <c r="H297" s="50"/>
      <c r="I297" s="50"/>
      <c r="J297" s="50"/>
    </row>
    <row r="298" spans="1:14">
      <c r="A298" s="8"/>
      <c r="B298" t="s">
        <v>200</v>
      </c>
      <c r="F298" s="50" t="s">
        <v>489</v>
      </c>
      <c r="G298" s="57"/>
      <c r="H298" s="50"/>
      <c r="I298" s="50"/>
      <c r="J298" s="50"/>
    </row>
    <row r="299" spans="1:14">
      <c r="A299" s="8"/>
      <c r="B299" s="3" t="s">
        <v>490</v>
      </c>
      <c r="F299" s="50"/>
      <c r="G299" s="57"/>
      <c r="H299" s="50"/>
      <c r="I299" s="50"/>
      <c r="J299" s="50"/>
    </row>
    <row r="300" spans="1:14">
      <c r="A300" s="8"/>
      <c r="B300" t="s">
        <v>1169</v>
      </c>
      <c r="F300" s="50" t="s">
        <v>488</v>
      </c>
      <c r="G300" s="57"/>
      <c r="H300" s="50"/>
      <c r="I300" s="50"/>
      <c r="J300" s="50"/>
    </row>
    <row r="301" spans="1:14">
      <c r="A301" s="8"/>
      <c r="B301" t="s">
        <v>1170</v>
      </c>
      <c r="F301" s="50" t="s">
        <v>496</v>
      </c>
      <c r="G301" s="57"/>
      <c r="H301" s="50"/>
      <c r="I301" s="50"/>
      <c r="J301" s="3"/>
      <c r="N301" s="50"/>
    </row>
    <row r="302" spans="1:14">
      <c r="A302" s="8"/>
      <c r="B302" t="s">
        <v>1171</v>
      </c>
      <c r="F302" s="50" t="s">
        <v>489</v>
      </c>
      <c r="G302" s="57"/>
      <c r="H302" s="50"/>
      <c r="I302" s="50"/>
      <c r="J302" s="3"/>
      <c r="N302" s="50"/>
    </row>
    <row r="303" spans="1:14">
      <c r="A303" s="8"/>
      <c r="B303" t="s">
        <v>1172</v>
      </c>
      <c r="F303" s="50" t="s">
        <v>497</v>
      </c>
      <c r="G303" s="57"/>
      <c r="H303" s="50"/>
      <c r="I303" s="50"/>
      <c r="J303" s="3"/>
      <c r="N303" s="50"/>
    </row>
    <row r="304" spans="1:14">
      <c r="A304" s="8"/>
      <c r="B304" t="s">
        <v>1173</v>
      </c>
      <c r="F304" s="50" t="s">
        <v>498</v>
      </c>
      <c r="G304" s="57"/>
      <c r="H304" s="50"/>
      <c r="I304" s="50"/>
      <c r="N304" s="50"/>
    </row>
    <row r="305" spans="1:14" ht="15.75" thickBot="1">
      <c r="A305" s="61"/>
      <c r="B305" s="31"/>
      <c r="C305" s="31"/>
      <c r="D305" s="31"/>
      <c r="E305" s="31"/>
      <c r="F305" s="55"/>
      <c r="G305" s="81"/>
      <c r="H305" s="50"/>
      <c r="I305" s="50"/>
      <c r="N305" s="50"/>
    </row>
    <row r="306" spans="1:14">
      <c r="A306" s="8"/>
      <c r="B306" s="1" t="s">
        <v>501</v>
      </c>
      <c r="F306" s="50"/>
      <c r="G306" s="57"/>
      <c r="H306" s="50"/>
      <c r="I306" s="50"/>
      <c r="N306" s="50"/>
    </row>
    <row r="307" spans="1:14">
      <c r="A307" s="8"/>
      <c r="B307" t="s">
        <v>502</v>
      </c>
      <c r="F307" s="50"/>
      <c r="G307" s="57"/>
      <c r="H307" s="50"/>
      <c r="I307" s="50"/>
      <c r="N307" s="50"/>
    </row>
    <row r="308" spans="1:14">
      <c r="A308" s="8"/>
      <c r="B308" t="s">
        <v>195</v>
      </c>
      <c r="F308" s="50"/>
      <c r="G308" s="57"/>
      <c r="H308" s="50"/>
      <c r="I308" s="50"/>
      <c r="N308" s="50"/>
    </row>
    <row r="309" spans="1:14">
      <c r="A309" s="8"/>
      <c r="F309" s="50"/>
      <c r="G309" s="57"/>
      <c r="H309" s="50"/>
      <c r="I309" s="50"/>
      <c r="N309" s="50"/>
    </row>
    <row r="310" spans="1:14">
      <c r="A310" s="8"/>
      <c r="B310" s="1" t="s">
        <v>499</v>
      </c>
      <c r="F310" s="50"/>
      <c r="G310" s="57"/>
      <c r="H310" s="50"/>
      <c r="I310" s="50"/>
      <c r="J310" s="50"/>
    </row>
    <row r="311" spans="1:14">
      <c r="A311" s="8"/>
      <c r="B311" s="3" t="s">
        <v>152</v>
      </c>
      <c r="C311" s="3"/>
      <c r="D311" s="3" t="s">
        <v>500</v>
      </c>
      <c r="F311" s="50"/>
      <c r="G311" s="57"/>
      <c r="H311" s="50"/>
      <c r="I311" s="50"/>
      <c r="J311" s="50"/>
    </row>
    <row r="312" spans="1:14">
      <c r="A312" s="8"/>
      <c r="B312" t="s">
        <v>503</v>
      </c>
      <c r="D312" t="s">
        <v>581</v>
      </c>
      <c r="F312" s="50"/>
      <c r="G312" s="57"/>
      <c r="H312" s="50"/>
      <c r="I312" s="50"/>
      <c r="J312" s="50"/>
    </row>
    <row r="313" spans="1:14">
      <c r="A313" s="8"/>
      <c r="B313" s="50" t="s">
        <v>504</v>
      </c>
      <c r="C313" s="50"/>
      <c r="D313" s="50" t="s">
        <v>508</v>
      </c>
      <c r="E313" s="50"/>
      <c r="F313" s="50"/>
      <c r="G313" s="57"/>
      <c r="H313" s="50"/>
      <c r="I313" s="50"/>
      <c r="J313" s="50"/>
    </row>
    <row r="314" spans="1:14">
      <c r="A314" s="8"/>
      <c r="B314" s="50" t="s">
        <v>505</v>
      </c>
      <c r="C314" s="50"/>
      <c r="D314" s="50" t="s">
        <v>509</v>
      </c>
      <c r="E314" s="50"/>
      <c r="F314" s="50"/>
      <c r="G314" s="57"/>
      <c r="H314" s="50"/>
      <c r="I314" s="50"/>
      <c r="J314" s="50"/>
    </row>
    <row r="315" spans="1:14">
      <c r="A315" s="8"/>
      <c r="B315" s="50" t="s">
        <v>506</v>
      </c>
      <c r="C315" s="50"/>
      <c r="D315" s="50" t="s">
        <v>510</v>
      </c>
      <c r="E315" s="50"/>
      <c r="F315" s="50"/>
      <c r="G315" s="57"/>
      <c r="H315" s="50"/>
      <c r="I315" s="50"/>
      <c r="J315" s="50"/>
    </row>
    <row r="316" spans="1:14">
      <c r="A316" s="8"/>
      <c r="B316" s="50" t="s">
        <v>507</v>
      </c>
      <c r="C316" s="50"/>
      <c r="D316" s="50" t="s">
        <v>511</v>
      </c>
      <c r="E316" s="50"/>
      <c r="F316" s="50"/>
      <c r="G316" s="57"/>
      <c r="H316" s="50"/>
      <c r="I316" s="50"/>
      <c r="J316" s="50"/>
    </row>
    <row r="317" spans="1:14" ht="15.75" thickBot="1">
      <c r="A317" s="61"/>
      <c r="B317" s="55"/>
      <c r="C317" s="55"/>
      <c r="D317" s="55"/>
      <c r="E317" s="55"/>
      <c r="F317" s="55"/>
      <c r="G317" s="81"/>
      <c r="H317" s="50"/>
      <c r="I317" s="50"/>
      <c r="J317" s="50"/>
    </row>
    <row r="318" spans="1:14">
      <c r="A318" s="8"/>
      <c r="B318" s="93" t="s">
        <v>512</v>
      </c>
      <c r="C318" s="50"/>
      <c r="D318" s="50"/>
      <c r="E318" s="50"/>
      <c r="F318" s="50"/>
      <c r="G318" s="57"/>
      <c r="H318" s="50"/>
      <c r="I318" s="50"/>
      <c r="J318" s="50"/>
    </row>
    <row r="319" spans="1:14">
      <c r="A319" s="8"/>
      <c r="B319" s="94" t="s">
        <v>485</v>
      </c>
      <c r="C319" s="50"/>
      <c r="D319" s="50"/>
      <c r="E319" s="50"/>
      <c r="F319" s="50"/>
      <c r="G319" s="57"/>
      <c r="H319" s="50"/>
      <c r="I319" s="50"/>
      <c r="J319" s="50"/>
    </row>
    <row r="320" spans="1:14">
      <c r="A320" s="8"/>
      <c r="B320" s="50"/>
      <c r="C320" s="50" t="s">
        <v>202</v>
      </c>
      <c r="D320" s="50"/>
      <c r="E320" s="50"/>
      <c r="F320" s="50" t="s">
        <v>207</v>
      </c>
      <c r="G320" s="57"/>
      <c r="H320" s="50"/>
      <c r="I320" s="50"/>
      <c r="J320" s="50"/>
    </row>
    <row r="321" spans="1:10">
      <c r="A321" s="8"/>
      <c r="B321" s="50"/>
      <c r="C321" s="50" t="s">
        <v>203</v>
      </c>
      <c r="D321" s="50"/>
      <c r="E321" s="50"/>
      <c r="F321" s="50" t="s">
        <v>516</v>
      </c>
      <c r="G321" s="57"/>
      <c r="H321" s="50"/>
      <c r="I321" s="50"/>
      <c r="J321" s="50"/>
    </row>
    <row r="322" spans="1:10">
      <c r="A322" s="8"/>
      <c r="B322" s="50"/>
      <c r="C322" s="50" t="s">
        <v>197</v>
      </c>
      <c r="D322" s="50"/>
      <c r="E322" s="50"/>
      <c r="F322" s="50" t="s">
        <v>207</v>
      </c>
      <c r="G322" s="57"/>
      <c r="H322" s="50"/>
      <c r="I322" s="50"/>
      <c r="J322" s="50"/>
    </row>
    <row r="323" spans="1:10">
      <c r="A323" s="8"/>
      <c r="B323" s="50"/>
      <c r="C323" s="50" t="s">
        <v>198</v>
      </c>
      <c r="D323" s="50"/>
      <c r="E323" s="50"/>
      <c r="F323" s="50" t="s">
        <v>516</v>
      </c>
      <c r="G323" s="57"/>
      <c r="H323" s="50"/>
      <c r="I323" s="50"/>
      <c r="J323" s="50"/>
    </row>
    <row r="324" spans="1:10" ht="15.75" thickBot="1">
      <c r="A324" s="61"/>
      <c r="B324" s="55"/>
      <c r="C324" s="55"/>
      <c r="D324" s="55"/>
      <c r="E324" s="55"/>
      <c r="F324" s="55"/>
      <c r="G324" s="81"/>
      <c r="H324" s="50"/>
      <c r="I324" s="50"/>
      <c r="J324" s="50"/>
    </row>
    <row r="325" spans="1:10">
      <c r="A325" s="8"/>
      <c r="B325" s="93" t="s">
        <v>1132</v>
      </c>
      <c r="C325" s="50"/>
      <c r="D325" s="50"/>
      <c r="E325" s="50"/>
      <c r="F325" s="50"/>
      <c r="G325" s="57"/>
      <c r="H325" s="50"/>
      <c r="I325" s="50"/>
      <c r="J325" s="50"/>
    </row>
    <row r="326" spans="1:10">
      <c r="A326" s="8"/>
      <c r="B326" s="50" t="s">
        <v>502</v>
      </c>
      <c r="C326" s="50"/>
      <c r="D326" s="50"/>
      <c r="E326" s="50"/>
      <c r="F326" s="50"/>
      <c r="G326" s="57"/>
      <c r="H326" s="50"/>
      <c r="I326" s="50"/>
      <c r="J326" s="50"/>
    </row>
    <row r="327" spans="1:10">
      <c r="A327" s="8"/>
      <c r="B327" s="50" t="s">
        <v>195</v>
      </c>
      <c r="C327" s="50"/>
      <c r="D327" s="50"/>
      <c r="E327" s="50"/>
      <c r="F327" s="50"/>
      <c r="G327" s="57"/>
      <c r="H327" s="50"/>
      <c r="I327" s="50"/>
      <c r="J327" s="50"/>
    </row>
    <row r="328" spans="1:10">
      <c r="A328" s="8"/>
      <c r="B328" s="50"/>
      <c r="C328" s="50"/>
      <c r="D328" s="50"/>
      <c r="E328" s="50"/>
      <c r="F328" s="50"/>
      <c r="G328" s="57"/>
      <c r="H328" s="50"/>
      <c r="I328" s="50"/>
      <c r="J328" s="50"/>
    </row>
    <row r="329" spans="1:10">
      <c r="A329" s="8"/>
      <c r="B329" s="93" t="s">
        <v>1133</v>
      </c>
      <c r="C329" s="50"/>
      <c r="D329" s="50"/>
      <c r="E329" s="50"/>
      <c r="F329" s="50"/>
      <c r="G329" s="57"/>
      <c r="H329" s="50"/>
      <c r="I329" s="50"/>
      <c r="J329" s="50"/>
    </row>
    <row r="330" spans="1:10">
      <c r="A330" s="8"/>
      <c r="B330" s="94" t="s">
        <v>152</v>
      </c>
      <c r="C330" s="94"/>
      <c r="D330" s="94" t="s">
        <v>520</v>
      </c>
      <c r="E330" s="50"/>
      <c r="F330" s="50"/>
      <c r="G330" s="57"/>
      <c r="H330" s="50"/>
      <c r="I330" s="50"/>
      <c r="J330" s="50"/>
    </row>
    <row r="331" spans="1:10">
      <c r="A331" s="8"/>
      <c r="B331" s="50" t="s">
        <v>503</v>
      </c>
      <c r="C331" s="50"/>
      <c r="D331" s="50" t="s">
        <v>525</v>
      </c>
      <c r="E331" s="50"/>
      <c r="F331" s="50"/>
      <c r="G331" s="57"/>
      <c r="H331" s="50"/>
      <c r="I331" s="50"/>
      <c r="J331" s="50"/>
    </row>
    <row r="332" spans="1:10">
      <c r="A332" s="8"/>
      <c r="B332" s="50" t="s">
        <v>521</v>
      </c>
      <c r="C332" s="50"/>
      <c r="D332" s="50" t="s">
        <v>526</v>
      </c>
      <c r="E332" s="50"/>
      <c r="F332" s="50"/>
      <c r="G332" s="57"/>
      <c r="H332" s="50"/>
      <c r="I332" s="50"/>
      <c r="J332" s="50"/>
    </row>
    <row r="333" spans="1:10">
      <c r="A333" s="8"/>
      <c r="B333" s="50" t="s">
        <v>522</v>
      </c>
      <c r="C333" s="50"/>
      <c r="D333" s="50" t="s">
        <v>527</v>
      </c>
      <c r="E333" s="50"/>
      <c r="F333" s="50"/>
      <c r="G333" s="57"/>
      <c r="H333" s="50"/>
      <c r="I333" s="50"/>
      <c r="J333" s="50"/>
    </row>
    <row r="334" spans="1:10">
      <c r="A334" s="8"/>
      <c r="B334" s="50" t="s">
        <v>523</v>
      </c>
      <c r="C334" s="50"/>
      <c r="D334" s="50" t="s">
        <v>528</v>
      </c>
      <c r="E334" s="50"/>
      <c r="F334" s="50"/>
      <c r="G334" s="57"/>
      <c r="H334" s="50"/>
      <c r="I334" s="50"/>
      <c r="J334" s="50"/>
    </row>
    <row r="335" spans="1:10">
      <c r="A335" s="8"/>
      <c r="B335" s="50" t="s">
        <v>524</v>
      </c>
      <c r="C335" s="50"/>
      <c r="D335" s="50" t="s">
        <v>529</v>
      </c>
      <c r="E335" s="50"/>
      <c r="F335" s="50"/>
      <c r="G335" s="57"/>
      <c r="H335" s="50"/>
      <c r="I335" s="50"/>
      <c r="J335" s="50"/>
    </row>
    <row r="336" spans="1:10">
      <c r="A336" s="8"/>
      <c r="B336" s="50"/>
      <c r="C336" s="50"/>
      <c r="D336" s="50"/>
      <c r="E336" s="50"/>
      <c r="F336" s="50"/>
      <c r="G336" s="57"/>
      <c r="H336" s="50"/>
      <c r="I336" s="50"/>
      <c r="J336" s="50"/>
    </row>
    <row r="337" spans="1:10">
      <c r="A337" s="8"/>
      <c r="B337" s="93" t="s">
        <v>530</v>
      </c>
      <c r="C337" s="50"/>
      <c r="D337" s="50"/>
      <c r="E337" s="50"/>
      <c r="F337" s="50"/>
      <c r="G337" s="57"/>
      <c r="H337" s="50"/>
      <c r="I337" s="50"/>
      <c r="J337" s="50"/>
    </row>
    <row r="338" spans="1:10">
      <c r="A338" s="8"/>
      <c r="B338" s="50" t="s">
        <v>487</v>
      </c>
      <c r="C338" s="50"/>
      <c r="D338" s="50" t="s">
        <v>207</v>
      </c>
      <c r="E338" s="50"/>
      <c r="G338" s="57"/>
      <c r="H338" s="50"/>
      <c r="I338" s="50"/>
      <c r="J338" s="50"/>
    </row>
    <row r="339" spans="1:10">
      <c r="A339" s="8"/>
      <c r="B339" s="50" t="s">
        <v>197</v>
      </c>
      <c r="C339" s="50"/>
      <c r="D339" s="50" t="s">
        <v>207</v>
      </c>
      <c r="E339" s="50"/>
      <c r="G339" s="57"/>
      <c r="H339" s="50"/>
      <c r="I339" s="50"/>
      <c r="J339" s="50"/>
    </row>
    <row r="340" spans="1:10">
      <c r="A340" s="8"/>
      <c r="B340" s="50" t="s">
        <v>198</v>
      </c>
      <c r="C340" s="50"/>
      <c r="D340" s="50" t="s">
        <v>516</v>
      </c>
      <c r="E340" s="50"/>
      <c r="G340" s="57"/>
      <c r="H340" s="50"/>
      <c r="I340" s="50"/>
      <c r="J340" s="50"/>
    </row>
    <row r="341" spans="1:10" ht="15.75" thickBot="1">
      <c r="A341" s="61"/>
      <c r="B341" s="55"/>
      <c r="C341" s="55"/>
      <c r="D341" s="55"/>
      <c r="E341" s="55"/>
      <c r="F341" s="55"/>
      <c r="G341" s="57"/>
      <c r="H341" s="123"/>
      <c r="I341" s="54"/>
      <c r="J341" s="54"/>
    </row>
    <row r="342" spans="1:10">
      <c r="A342" s="8"/>
      <c r="B342" s="93" t="s">
        <v>531</v>
      </c>
      <c r="C342" s="50"/>
      <c r="D342" s="50"/>
      <c r="E342" s="50"/>
      <c r="F342" s="50"/>
      <c r="G342" s="125"/>
      <c r="H342" s="50"/>
      <c r="I342" s="50"/>
      <c r="J342" s="57"/>
    </row>
    <row r="343" spans="1:10">
      <c r="A343" s="8"/>
      <c r="B343" s="50" t="s">
        <v>533</v>
      </c>
      <c r="C343" s="50"/>
      <c r="D343" s="50"/>
      <c r="E343" s="50"/>
      <c r="F343" s="50"/>
      <c r="G343" s="50"/>
      <c r="H343" s="50"/>
      <c r="I343" s="50"/>
      <c r="J343" s="57"/>
    </row>
    <row r="344" spans="1:10">
      <c r="A344" s="8"/>
      <c r="B344" s="50" t="s">
        <v>534</v>
      </c>
      <c r="C344" s="50"/>
      <c r="D344" s="50"/>
      <c r="E344" s="50"/>
      <c r="F344" s="50"/>
      <c r="G344" s="50"/>
      <c r="H344" s="50"/>
      <c r="I344" s="50"/>
      <c r="J344" s="57"/>
    </row>
    <row r="345" spans="1:10">
      <c r="A345" s="8"/>
      <c r="B345" s="50" t="s">
        <v>532</v>
      </c>
      <c r="C345" s="50"/>
      <c r="D345" s="50"/>
      <c r="E345" s="50"/>
      <c r="F345" s="50"/>
      <c r="G345" s="50"/>
      <c r="H345" s="50"/>
      <c r="I345" s="50"/>
      <c r="J345" s="57"/>
    </row>
    <row r="346" spans="1:10">
      <c r="A346" s="8"/>
      <c r="B346" s="50" t="s">
        <v>1176</v>
      </c>
      <c r="C346" s="50"/>
      <c r="D346" s="50"/>
      <c r="E346" s="50"/>
      <c r="F346" s="50"/>
      <c r="G346" s="50"/>
      <c r="H346" s="50"/>
      <c r="I346" s="50"/>
      <c r="J346" s="57"/>
    </row>
    <row r="347" spans="1:10">
      <c r="A347" s="8"/>
      <c r="B347" s="50"/>
      <c r="C347" s="50"/>
      <c r="D347" s="50"/>
      <c r="E347" s="50"/>
      <c r="F347" s="50"/>
      <c r="G347" s="50"/>
      <c r="H347" s="50"/>
      <c r="I347" s="50"/>
      <c r="J347" s="57"/>
    </row>
    <row r="348" spans="1:10">
      <c r="A348" s="8"/>
      <c r="B348" s="265" t="s">
        <v>535</v>
      </c>
      <c r="C348" s="265"/>
      <c r="D348" s="265"/>
      <c r="E348" s="265"/>
      <c r="F348" s="265"/>
      <c r="G348" s="265"/>
      <c r="H348" s="265"/>
      <c r="I348" s="265"/>
      <c r="J348" s="266"/>
    </row>
    <row r="349" spans="1:10">
      <c r="A349" s="8"/>
      <c r="B349" s="9"/>
      <c r="C349" s="53"/>
      <c r="D349" s="53"/>
      <c r="E349" s="53"/>
      <c r="F349" s="262" t="s">
        <v>547</v>
      </c>
      <c r="G349" s="262"/>
      <c r="H349" s="262"/>
      <c r="I349" s="262"/>
      <c r="J349" s="263"/>
    </row>
    <row r="350" spans="1:10">
      <c r="A350" s="8"/>
      <c r="B350" s="94" t="s">
        <v>536</v>
      </c>
      <c r="C350" s="50"/>
      <c r="D350" s="50"/>
      <c r="E350" s="50"/>
      <c r="F350" s="162" t="s">
        <v>540</v>
      </c>
      <c r="G350" s="162" t="s">
        <v>548</v>
      </c>
      <c r="H350" s="162" t="s">
        <v>549</v>
      </c>
      <c r="I350" s="162" t="s">
        <v>550</v>
      </c>
      <c r="J350" s="128" t="s">
        <v>551</v>
      </c>
    </row>
    <row r="351" spans="1:10">
      <c r="A351" s="8"/>
      <c r="B351" s="50" t="s">
        <v>537</v>
      </c>
      <c r="C351" s="50"/>
      <c r="D351" s="50"/>
      <c r="E351" s="50"/>
      <c r="F351" s="126" t="s">
        <v>553</v>
      </c>
      <c r="G351" s="126" t="s">
        <v>552</v>
      </c>
      <c r="H351" s="126" t="s">
        <v>559</v>
      </c>
      <c r="I351" s="126" t="s">
        <v>561</v>
      </c>
      <c r="J351" s="122" t="s">
        <v>561</v>
      </c>
    </row>
    <row r="352" spans="1:10">
      <c r="A352" s="8"/>
      <c r="B352" s="50" t="s">
        <v>508</v>
      </c>
      <c r="C352" s="50"/>
      <c r="D352" s="50"/>
      <c r="E352" s="50"/>
      <c r="F352" s="126" t="s">
        <v>541</v>
      </c>
      <c r="G352" s="126" t="s">
        <v>554</v>
      </c>
      <c r="H352" s="126" t="s">
        <v>504</v>
      </c>
      <c r="I352" s="126" t="s">
        <v>562</v>
      </c>
      <c r="J352" s="122" t="s">
        <v>561</v>
      </c>
    </row>
    <row r="353" spans="1:10">
      <c r="A353" s="8"/>
      <c r="B353" s="50" t="s">
        <v>509</v>
      </c>
      <c r="C353" s="50"/>
      <c r="D353" s="50"/>
      <c r="E353" s="50"/>
      <c r="F353" s="126" t="s">
        <v>542</v>
      </c>
      <c r="G353" s="126" t="s">
        <v>555</v>
      </c>
      <c r="H353" s="126" t="s">
        <v>505</v>
      </c>
      <c r="I353" s="126" t="s">
        <v>504</v>
      </c>
      <c r="J353" s="122" t="s">
        <v>562</v>
      </c>
    </row>
    <row r="354" spans="1:10">
      <c r="A354" s="8"/>
      <c r="B354" s="50" t="s">
        <v>510</v>
      </c>
      <c r="C354" s="50"/>
      <c r="D354" s="50"/>
      <c r="E354" s="50"/>
      <c r="F354" s="126" t="s">
        <v>543</v>
      </c>
      <c r="G354" s="126" t="s">
        <v>556</v>
      </c>
      <c r="H354" s="126" t="s">
        <v>506</v>
      </c>
      <c r="I354" s="126" t="s">
        <v>563</v>
      </c>
      <c r="J354" s="122" t="s">
        <v>565</v>
      </c>
    </row>
    <row r="355" spans="1:10">
      <c r="A355" s="8"/>
      <c r="B355" s="50" t="s">
        <v>511</v>
      </c>
      <c r="C355" s="50"/>
      <c r="D355" s="50"/>
      <c r="E355" s="50"/>
      <c r="F355" s="126" t="s">
        <v>544</v>
      </c>
      <c r="G355" s="126" t="s">
        <v>557</v>
      </c>
      <c r="H355" s="126" t="s">
        <v>560</v>
      </c>
      <c r="I355" s="126" t="s">
        <v>564</v>
      </c>
      <c r="J355" s="122" t="s">
        <v>564</v>
      </c>
    </row>
    <row r="356" spans="1:10">
      <c r="A356" s="8"/>
      <c r="B356" s="50" t="s">
        <v>538</v>
      </c>
      <c r="C356" s="50"/>
      <c r="D356" s="50"/>
      <c r="E356" s="50"/>
      <c r="F356" s="126" t="s">
        <v>545</v>
      </c>
      <c r="G356" s="126" t="s">
        <v>545</v>
      </c>
      <c r="H356" s="126" t="s">
        <v>545</v>
      </c>
      <c r="I356" s="126" t="s">
        <v>558</v>
      </c>
      <c r="J356" s="122" t="s">
        <v>558</v>
      </c>
    </row>
    <row r="357" spans="1:10">
      <c r="A357" s="8"/>
      <c r="B357" s="50" t="s">
        <v>539</v>
      </c>
      <c r="C357" s="50"/>
      <c r="D357" s="50"/>
      <c r="E357" s="50"/>
      <c r="F357" s="126" t="s">
        <v>546</v>
      </c>
      <c r="G357" s="126" t="s">
        <v>558</v>
      </c>
      <c r="H357" s="126" t="s">
        <v>558</v>
      </c>
      <c r="I357" s="126" t="s">
        <v>561</v>
      </c>
      <c r="J357" s="122" t="s">
        <v>561</v>
      </c>
    </row>
    <row r="358" spans="1:10">
      <c r="A358" s="8"/>
      <c r="B358" s="50"/>
      <c r="C358" s="50"/>
      <c r="D358" s="50"/>
      <c r="E358" s="50"/>
      <c r="F358" s="50"/>
      <c r="G358" s="50"/>
      <c r="H358" s="50"/>
      <c r="I358" s="50"/>
      <c r="J358" s="57"/>
    </row>
    <row r="359" spans="1:10">
      <c r="A359" s="8"/>
      <c r="B359" s="264" t="s">
        <v>566</v>
      </c>
      <c r="C359" s="264"/>
      <c r="D359" s="264"/>
      <c r="E359" s="264"/>
      <c r="F359" s="264"/>
      <c r="G359" s="264"/>
      <c r="H359" s="264"/>
      <c r="I359" s="264"/>
      <c r="J359" s="57"/>
    </row>
    <row r="360" spans="1:10">
      <c r="A360" s="8"/>
      <c r="B360" s="94" t="s">
        <v>567</v>
      </c>
      <c r="C360" s="50"/>
      <c r="D360" s="50"/>
      <c r="E360" s="50"/>
      <c r="F360" s="50"/>
      <c r="G360" s="94" t="s">
        <v>1130</v>
      </c>
      <c r="H360" s="50"/>
      <c r="I360" s="50"/>
      <c r="J360" s="57"/>
    </row>
    <row r="361" spans="1:10">
      <c r="A361" s="8"/>
      <c r="B361" s="50" t="s">
        <v>197</v>
      </c>
      <c r="C361" s="50"/>
      <c r="D361" s="50" t="s">
        <v>207</v>
      </c>
      <c r="E361" s="50"/>
      <c r="F361" s="50"/>
      <c r="G361" s="50" t="s">
        <v>525</v>
      </c>
      <c r="H361" s="50"/>
      <c r="I361" s="50" t="s">
        <v>517</v>
      </c>
      <c r="J361" s="57"/>
    </row>
    <row r="362" spans="1:10">
      <c r="A362" s="8"/>
      <c r="B362" s="50" t="s">
        <v>198</v>
      </c>
      <c r="C362" s="50"/>
      <c r="D362" s="50" t="s">
        <v>516</v>
      </c>
      <c r="E362" s="50"/>
      <c r="F362" s="50"/>
      <c r="G362" s="50" t="s">
        <v>526</v>
      </c>
      <c r="H362" s="50"/>
      <c r="I362" s="50" t="s">
        <v>207</v>
      </c>
      <c r="J362" s="57"/>
    </row>
    <row r="363" spans="1:10">
      <c r="A363" s="8"/>
      <c r="B363" s="50" t="s">
        <v>200</v>
      </c>
      <c r="C363" s="50"/>
      <c r="D363" s="50" t="s">
        <v>206</v>
      </c>
      <c r="E363" s="50"/>
      <c r="F363" s="50"/>
      <c r="G363" s="50" t="s">
        <v>527</v>
      </c>
      <c r="H363" s="50"/>
      <c r="I363" s="50" t="s">
        <v>570</v>
      </c>
      <c r="J363" s="57"/>
    </row>
    <row r="364" spans="1:10">
      <c r="A364" s="8"/>
      <c r="B364" s="50"/>
      <c r="C364" s="50"/>
      <c r="D364" s="50"/>
      <c r="E364" s="50"/>
      <c r="F364" s="50"/>
      <c r="G364" s="50" t="s">
        <v>569</v>
      </c>
      <c r="H364" s="50"/>
      <c r="I364" s="50" t="s">
        <v>205</v>
      </c>
      <c r="J364" s="57"/>
    </row>
    <row r="365" spans="1:10" ht="15.75" thickBot="1">
      <c r="A365" s="61"/>
      <c r="B365" s="55"/>
      <c r="C365" s="55"/>
      <c r="D365" s="55"/>
      <c r="E365" s="55"/>
      <c r="F365" s="55"/>
      <c r="G365" s="55" t="s">
        <v>529</v>
      </c>
      <c r="H365" s="55"/>
      <c r="I365" s="55" t="s">
        <v>204</v>
      </c>
      <c r="J365" s="81"/>
    </row>
    <row r="366" spans="1:10">
      <c r="A366" s="8"/>
      <c r="B366" s="93" t="s">
        <v>571</v>
      </c>
      <c r="C366" s="50"/>
      <c r="D366" s="50"/>
      <c r="E366" s="50"/>
      <c r="F366" s="50"/>
      <c r="G366" s="50"/>
      <c r="H366" s="50"/>
      <c r="I366" s="50"/>
      <c r="J366" s="124"/>
    </row>
    <row r="367" spans="1:10">
      <c r="A367" s="8"/>
      <c r="B367" s="50" t="s">
        <v>34</v>
      </c>
      <c r="C367" s="50"/>
      <c r="D367" s="50"/>
      <c r="E367" s="50"/>
      <c r="F367" s="50"/>
      <c r="G367" s="50"/>
      <c r="H367" s="50"/>
      <c r="I367" s="50"/>
      <c r="J367" s="57"/>
    </row>
    <row r="368" spans="1:10">
      <c r="A368" s="8"/>
      <c r="B368" s="142" t="s">
        <v>1126</v>
      </c>
      <c r="C368" s="50"/>
      <c r="D368" s="50"/>
      <c r="E368" s="50"/>
      <c r="F368" s="50"/>
      <c r="G368" s="50"/>
      <c r="H368" s="50"/>
      <c r="I368" s="50"/>
      <c r="J368" s="57"/>
    </row>
    <row r="369" spans="1:10">
      <c r="A369" s="8"/>
      <c r="B369" s="50" t="s">
        <v>572</v>
      </c>
      <c r="C369" s="50"/>
      <c r="D369" s="50"/>
      <c r="E369" s="50"/>
      <c r="F369" s="50"/>
      <c r="G369" s="50"/>
      <c r="H369" s="50"/>
      <c r="I369" s="50"/>
      <c r="J369" s="57"/>
    </row>
    <row r="370" spans="1:10">
      <c r="A370" s="8"/>
      <c r="B370" s="50"/>
      <c r="C370" s="50"/>
      <c r="D370" s="50"/>
      <c r="E370" s="50"/>
      <c r="F370" s="50"/>
      <c r="G370" s="50"/>
      <c r="H370" s="50"/>
      <c r="I370" s="50"/>
      <c r="J370" s="57"/>
    </row>
    <row r="371" spans="1:10">
      <c r="A371" s="8"/>
      <c r="B371" s="93" t="s">
        <v>1168</v>
      </c>
      <c r="C371" s="50"/>
      <c r="D371" s="50"/>
      <c r="E371" s="50"/>
      <c r="F371" s="50"/>
      <c r="G371" s="50"/>
      <c r="H371" s="50"/>
      <c r="I371" s="50"/>
      <c r="J371" s="57"/>
    </row>
    <row r="372" spans="1:10">
      <c r="A372" s="8"/>
      <c r="B372" s="94" t="s">
        <v>443</v>
      </c>
      <c r="C372" s="50"/>
      <c r="D372" s="50"/>
      <c r="E372" s="50"/>
      <c r="F372" s="50"/>
      <c r="G372" s="50"/>
      <c r="H372" s="50"/>
      <c r="I372" s="50"/>
      <c r="J372" s="57"/>
    </row>
    <row r="373" spans="1:10">
      <c r="A373" s="8"/>
      <c r="B373" s="50" t="s">
        <v>1127</v>
      </c>
      <c r="C373" s="50"/>
      <c r="D373" s="50"/>
      <c r="E373" s="50"/>
      <c r="F373" s="50"/>
      <c r="G373" s="50" t="s">
        <v>445</v>
      </c>
      <c r="H373" s="50"/>
      <c r="I373" s="50"/>
      <c r="J373" s="57"/>
    </row>
    <row r="374" spans="1:10">
      <c r="A374" s="8"/>
      <c r="B374" s="50" t="s">
        <v>1128</v>
      </c>
      <c r="C374" s="50"/>
      <c r="D374" s="50"/>
      <c r="E374" s="50"/>
      <c r="F374" s="50"/>
      <c r="G374" s="50" t="s">
        <v>577</v>
      </c>
      <c r="H374" s="50"/>
      <c r="I374" s="50"/>
      <c r="J374" s="57"/>
    </row>
    <row r="375" spans="1:10">
      <c r="A375" s="8"/>
      <c r="B375" s="50" t="s">
        <v>1175</v>
      </c>
      <c r="C375" s="50"/>
      <c r="D375" s="50"/>
      <c r="E375" s="50"/>
      <c r="F375" s="50"/>
      <c r="G375" s="50" t="s">
        <v>585</v>
      </c>
      <c r="H375" s="50"/>
      <c r="I375" s="50"/>
      <c r="J375" s="57"/>
    </row>
    <row r="376" spans="1:10">
      <c r="A376" s="8"/>
      <c r="B376" s="50" t="s">
        <v>1129</v>
      </c>
      <c r="C376" s="50"/>
      <c r="D376" s="50"/>
      <c r="E376" s="50"/>
      <c r="F376" s="50"/>
      <c r="G376" s="50" t="s">
        <v>584</v>
      </c>
      <c r="H376" s="50"/>
      <c r="I376" s="50"/>
      <c r="J376" s="57"/>
    </row>
    <row r="377" spans="1:10">
      <c r="A377" s="8"/>
      <c r="B377" s="50"/>
      <c r="C377" s="50"/>
      <c r="D377" s="50"/>
      <c r="E377" s="50"/>
      <c r="F377" s="50"/>
      <c r="G377" s="50"/>
      <c r="H377" s="50"/>
      <c r="I377" s="50"/>
      <c r="J377" s="57"/>
    </row>
    <row r="378" spans="1:10">
      <c r="A378" s="8"/>
      <c r="B378" s="94" t="s">
        <v>485</v>
      </c>
      <c r="C378" s="50"/>
      <c r="D378" s="50"/>
      <c r="E378" s="50"/>
      <c r="F378" s="50"/>
      <c r="G378" s="50"/>
      <c r="H378" s="50"/>
      <c r="I378" s="50"/>
      <c r="J378" s="57"/>
    </row>
    <row r="379" spans="1:10">
      <c r="A379" s="8"/>
      <c r="B379" s="50" t="s">
        <v>202</v>
      </c>
      <c r="C379" s="50"/>
      <c r="D379" s="50"/>
      <c r="E379" s="50"/>
      <c r="F379" s="50"/>
      <c r="G379" s="50" t="s">
        <v>447</v>
      </c>
      <c r="H379" s="50"/>
      <c r="I379" s="50"/>
      <c r="J379" s="57"/>
    </row>
    <row r="380" spans="1:10">
      <c r="A380" s="8"/>
      <c r="B380" s="50" t="s">
        <v>203</v>
      </c>
      <c r="C380" s="50"/>
      <c r="D380" s="50"/>
      <c r="E380" s="50"/>
      <c r="F380" s="50"/>
      <c r="G380" s="50" t="s">
        <v>445</v>
      </c>
      <c r="H380" s="50"/>
      <c r="I380" s="50"/>
      <c r="J380" s="57"/>
    </row>
    <row r="381" spans="1:10">
      <c r="A381" s="8"/>
      <c r="B381" s="50" t="s">
        <v>197</v>
      </c>
      <c r="C381" s="50"/>
      <c r="D381" s="50"/>
      <c r="E381" s="50"/>
      <c r="F381" s="50"/>
      <c r="G381" s="50" t="s">
        <v>447</v>
      </c>
      <c r="H381" s="50"/>
      <c r="I381" s="50"/>
      <c r="J381" s="57"/>
    </row>
    <row r="382" spans="1:10">
      <c r="A382" s="8"/>
      <c r="B382" s="50" t="s">
        <v>198</v>
      </c>
      <c r="C382" s="50"/>
      <c r="D382" s="50"/>
      <c r="E382" s="50"/>
      <c r="F382" s="50"/>
      <c r="G382" s="50" t="s">
        <v>445</v>
      </c>
      <c r="H382" s="50"/>
      <c r="I382" s="50"/>
      <c r="J382" s="57"/>
    </row>
    <row r="383" spans="1:10">
      <c r="A383" s="8"/>
      <c r="B383" s="94" t="s">
        <v>1193</v>
      </c>
      <c r="C383" s="50"/>
      <c r="D383" s="50"/>
      <c r="E383" s="50"/>
      <c r="F383" s="50"/>
      <c r="G383" s="50"/>
      <c r="H383" s="50"/>
      <c r="I383" s="50"/>
      <c r="J383" s="57"/>
    </row>
    <row r="384" spans="1:10" ht="15.75" thickBot="1">
      <c r="A384" s="14"/>
      <c r="B384" s="54" t="s">
        <v>1194</v>
      </c>
      <c r="C384" s="54"/>
      <c r="D384" s="54"/>
      <c r="E384" s="54"/>
      <c r="F384" s="54"/>
      <c r="G384" s="54" t="s">
        <v>1163</v>
      </c>
      <c r="H384" s="54"/>
      <c r="I384" s="54"/>
      <c r="J384" s="58"/>
    </row>
    <row r="385" spans="1:9" ht="16.5" thickTop="1" thickBot="1"/>
    <row r="386" spans="1:9" ht="24" thickTop="1">
      <c r="A386" s="5">
        <v>8</v>
      </c>
      <c r="B386" s="256" t="s">
        <v>452</v>
      </c>
      <c r="C386" s="256"/>
      <c r="D386" s="256"/>
      <c r="E386" s="256"/>
      <c r="F386" s="256"/>
      <c r="G386" s="258"/>
      <c r="H386" s="119"/>
      <c r="I386" s="120"/>
    </row>
    <row r="387" spans="1:9">
      <c r="A387" s="8"/>
      <c r="B387" s="53" t="s">
        <v>1135</v>
      </c>
      <c r="C387" s="53"/>
      <c r="D387" s="53"/>
      <c r="E387" s="53"/>
      <c r="F387" s="53"/>
      <c r="G387" s="53"/>
      <c r="H387" s="53"/>
      <c r="I387" s="57"/>
    </row>
    <row r="388" spans="1:9">
      <c r="A388" s="8"/>
      <c r="B388" s="53"/>
      <c r="C388" s="53"/>
      <c r="D388" s="53"/>
      <c r="E388" s="53"/>
      <c r="F388" s="53"/>
      <c r="G388" s="53"/>
      <c r="H388" s="53"/>
      <c r="I388" s="57"/>
    </row>
    <row r="389" spans="1:9">
      <c r="A389" s="8"/>
      <c r="B389" s="265" t="s">
        <v>587</v>
      </c>
      <c r="C389" s="265"/>
      <c r="D389" s="265"/>
      <c r="E389" s="265"/>
      <c r="F389" s="265"/>
      <c r="G389" s="53"/>
      <c r="H389" s="53"/>
      <c r="I389" s="57"/>
    </row>
    <row r="390" spans="1:9">
      <c r="A390" s="8"/>
      <c r="B390" s="53" t="s">
        <v>1134</v>
      </c>
      <c r="C390" s="53"/>
      <c r="D390" s="53"/>
      <c r="E390" s="53"/>
      <c r="F390" s="53" t="s">
        <v>454</v>
      </c>
      <c r="G390" s="53"/>
      <c r="H390" s="53"/>
      <c r="I390" s="57"/>
    </row>
    <row r="391" spans="1:9">
      <c r="A391" s="8"/>
      <c r="B391" s="121" t="s">
        <v>589</v>
      </c>
      <c r="C391" s="53"/>
      <c r="D391" s="53"/>
      <c r="E391" s="53"/>
      <c r="F391" s="53"/>
      <c r="G391" s="53"/>
      <c r="H391" s="53"/>
      <c r="I391" s="57"/>
    </row>
    <row r="392" spans="1:9">
      <c r="A392" s="8"/>
      <c r="B392" s="163" t="s">
        <v>1181</v>
      </c>
      <c r="C392" s="53"/>
      <c r="D392" s="53"/>
      <c r="E392" s="53"/>
      <c r="F392" s="53"/>
      <c r="G392" s="53"/>
      <c r="H392" s="53"/>
      <c r="I392" s="57"/>
    </row>
    <row r="393" spans="1:9">
      <c r="A393" s="8"/>
      <c r="C393" s="53" t="s">
        <v>458</v>
      </c>
      <c r="D393" s="53"/>
      <c r="E393" s="53"/>
      <c r="F393" s="53" t="s">
        <v>461</v>
      </c>
      <c r="G393" s="53"/>
      <c r="H393" s="53"/>
      <c r="I393" s="57"/>
    </row>
    <row r="394" spans="1:9">
      <c r="A394" s="8"/>
      <c r="C394" s="53" t="s">
        <v>1136</v>
      </c>
      <c r="D394" s="53"/>
      <c r="E394" s="53"/>
      <c r="F394" s="53" t="s">
        <v>244</v>
      </c>
      <c r="G394" s="53"/>
      <c r="H394" s="53"/>
      <c r="I394" s="57"/>
    </row>
    <row r="395" spans="1:9">
      <c r="A395" s="8"/>
      <c r="C395" s="53" t="s">
        <v>1180</v>
      </c>
      <c r="D395" s="53"/>
      <c r="E395" s="53"/>
      <c r="F395" s="53" t="s">
        <v>602</v>
      </c>
      <c r="G395" s="53"/>
      <c r="H395" s="53"/>
      <c r="I395" s="57"/>
    </row>
    <row r="396" spans="1:9">
      <c r="A396" s="8"/>
      <c r="B396" s="53"/>
      <c r="C396" s="53" t="s">
        <v>1182</v>
      </c>
      <c r="D396" s="53"/>
      <c r="E396" s="53"/>
      <c r="F396" s="53" t="s">
        <v>1183</v>
      </c>
      <c r="G396" s="53"/>
      <c r="H396" s="53"/>
      <c r="I396" s="57"/>
    </row>
    <row r="397" spans="1:9">
      <c r="A397" s="8"/>
      <c r="B397" s="53"/>
      <c r="C397" s="53"/>
      <c r="D397" s="53"/>
      <c r="E397" s="53"/>
      <c r="F397" s="53" t="s">
        <v>1184</v>
      </c>
      <c r="G397" s="53"/>
      <c r="H397" s="53"/>
      <c r="I397" s="57"/>
    </row>
    <row r="398" spans="1:9">
      <c r="A398" s="8"/>
      <c r="B398" s="53" t="s">
        <v>1137</v>
      </c>
      <c r="C398" s="51"/>
      <c r="D398" s="51"/>
      <c r="E398" s="51"/>
      <c r="F398" s="51" t="s">
        <v>244</v>
      </c>
      <c r="G398" s="53"/>
      <c r="H398" s="53"/>
      <c r="I398" s="57"/>
    </row>
    <row r="399" spans="1:9" ht="15.75" thickBot="1">
      <c r="A399" s="14"/>
      <c r="B399" s="54" t="s">
        <v>1164</v>
      </c>
      <c r="C399" s="54"/>
      <c r="D399" s="54"/>
      <c r="E399" s="54"/>
      <c r="F399" s="54" t="s">
        <v>1138</v>
      </c>
      <c r="G399" s="54"/>
      <c r="H399" s="54"/>
      <c r="I399" s="58"/>
    </row>
    <row r="400" spans="1:9" ht="15.75" thickTop="1"/>
  </sheetData>
  <mergeCells count="17">
    <mergeCell ref="B33:F33"/>
    <mergeCell ref="B1:G1"/>
    <mergeCell ref="B3:G3"/>
    <mergeCell ref="B13:G13"/>
    <mergeCell ref="B18:F18"/>
    <mergeCell ref="B30:G31"/>
    <mergeCell ref="B68:G68"/>
    <mergeCell ref="B112:G112"/>
    <mergeCell ref="B267:G267"/>
    <mergeCell ref="B288:G288"/>
    <mergeCell ref="B294:F294"/>
    <mergeCell ref="F349:J349"/>
    <mergeCell ref="B359:I359"/>
    <mergeCell ref="B386:G386"/>
    <mergeCell ref="B389:F389"/>
    <mergeCell ref="B217:G217"/>
    <mergeCell ref="B348:J34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8"/>
  <sheetViews>
    <sheetView zoomScaleNormal="100" workbookViewId="0"/>
  </sheetViews>
  <sheetFormatPr defaultRowHeight="15"/>
  <sheetData>
    <row r="1" spans="1:7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7" ht="15.75" thickBot="1"/>
    <row r="3" spans="1:7" ht="24" thickTop="1">
      <c r="A3" s="5">
        <v>2</v>
      </c>
      <c r="B3" s="256" t="s">
        <v>0</v>
      </c>
      <c r="C3" s="256"/>
      <c r="D3" s="256"/>
      <c r="E3" s="256"/>
      <c r="F3" s="256"/>
      <c r="G3" s="258"/>
    </row>
    <row r="4" spans="1:7" ht="15" customHeight="1">
      <c r="A4" s="148"/>
      <c r="B4" s="24" t="s">
        <v>6</v>
      </c>
      <c r="C4" s="64"/>
      <c r="D4" s="64"/>
      <c r="E4" s="64"/>
      <c r="F4" s="164" t="s">
        <v>887</v>
      </c>
      <c r="G4" s="83" t="s">
        <v>126</v>
      </c>
    </row>
    <row r="5" spans="1:7" ht="15" customHeight="1">
      <c r="A5" s="148"/>
      <c r="B5" s="24" t="s">
        <v>1206</v>
      </c>
      <c r="C5" s="64"/>
      <c r="D5" s="64"/>
      <c r="E5" s="64"/>
      <c r="F5" s="64"/>
      <c r="G5" s="65"/>
    </row>
    <row r="6" spans="1:7" ht="15" customHeight="1">
      <c r="A6" s="148"/>
      <c r="B6" s="24" t="s">
        <v>1208</v>
      </c>
      <c r="C6" s="64"/>
      <c r="D6" s="64"/>
      <c r="E6" s="64"/>
      <c r="F6" s="64"/>
      <c r="G6" s="65"/>
    </row>
    <row r="7" spans="1:7" ht="15" customHeight="1">
      <c r="A7" s="148"/>
      <c r="B7" s="24" t="s">
        <v>1207</v>
      </c>
      <c r="C7" s="64"/>
      <c r="D7" s="64"/>
      <c r="E7" s="64"/>
      <c r="F7" s="64"/>
      <c r="G7" s="65"/>
    </row>
    <row r="8" spans="1:7" ht="15" customHeight="1">
      <c r="A8" s="148"/>
      <c r="B8" s="24"/>
      <c r="C8" s="64"/>
      <c r="D8" s="64"/>
      <c r="E8" s="64"/>
      <c r="F8" s="64"/>
      <c r="G8" s="65"/>
    </row>
    <row r="9" spans="1:7" ht="15" customHeight="1">
      <c r="A9" s="148"/>
      <c r="B9" s="1" t="s">
        <v>1201</v>
      </c>
      <c r="C9" s="64"/>
      <c r="D9" s="64"/>
      <c r="E9" s="64"/>
      <c r="F9" s="64"/>
      <c r="G9" s="65"/>
    </row>
    <row r="10" spans="1:7" ht="15" customHeight="1">
      <c r="A10" s="148"/>
      <c r="B10" s="24" t="s">
        <v>1209</v>
      </c>
      <c r="C10" s="64"/>
      <c r="D10" s="64"/>
      <c r="E10" s="64"/>
      <c r="F10" s="64"/>
      <c r="G10" s="65"/>
    </row>
    <row r="11" spans="1:7">
      <c r="B11" t="s">
        <v>131</v>
      </c>
      <c r="G11" s="10"/>
    </row>
    <row r="12" spans="1:7">
      <c r="B12" t="s">
        <v>19</v>
      </c>
      <c r="G12" s="10"/>
    </row>
    <row r="13" spans="1:7">
      <c r="B13" t="s">
        <v>20</v>
      </c>
      <c r="G13" s="10"/>
    </row>
    <row r="14" spans="1:7">
      <c r="B14" t="s">
        <v>22</v>
      </c>
      <c r="G14" s="10"/>
    </row>
    <row r="15" spans="1:7">
      <c r="B15" t="s">
        <v>54</v>
      </c>
      <c r="G15" s="10"/>
    </row>
    <row r="16" spans="1:7">
      <c r="B16" t="s">
        <v>1202</v>
      </c>
      <c r="G16" s="10"/>
    </row>
    <row r="17" spans="2:7">
      <c r="B17" t="s">
        <v>467</v>
      </c>
      <c r="G17" s="10"/>
    </row>
    <row r="18" spans="2:7">
      <c r="B18" t="s">
        <v>23</v>
      </c>
      <c r="G18" s="10"/>
    </row>
    <row r="19" spans="2:7">
      <c r="B19" t="s">
        <v>465</v>
      </c>
      <c r="G19" s="10"/>
    </row>
    <row r="20" spans="2:7">
      <c r="B20" t="s">
        <v>1203</v>
      </c>
      <c r="G20" s="10"/>
    </row>
    <row r="21" spans="2:7">
      <c r="B21" t="s">
        <v>24</v>
      </c>
      <c r="G21" s="10"/>
    </row>
    <row r="22" spans="2:7">
      <c r="B22" t="s">
        <v>25</v>
      </c>
      <c r="G22" s="10"/>
    </row>
    <row r="23" spans="2:7">
      <c r="B23" t="s">
        <v>1204</v>
      </c>
      <c r="G23" s="10"/>
    </row>
    <row r="24" spans="2:7">
      <c r="B24" t="s">
        <v>27</v>
      </c>
      <c r="G24" s="10"/>
    </row>
    <row r="25" spans="2:7">
      <c r="B25" t="s">
        <v>29</v>
      </c>
      <c r="G25" s="10"/>
    </row>
    <row r="26" spans="2:7">
      <c r="B26" t="s">
        <v>16</v>
      </c>
      <c r="G26" s="10"/>
    </row>
    <row r="27" spans="2:7">
      <c r="B27" t="s">
        <v>1205</v>
      </c>
      <c r="G27" s="10"/>
    </row>
    <row r="28" spans="2:7">
      <c r="B28" t="s">
        <v>1210</v>
      </c>
      <c r="G28" s="10"/>
    </row>
    <row r="29" spans="2:7">
      <c r="B29" t="s">
        <v>1211</v>
      </c>
      <c r="G29" s="10"/>
    </row>
    <row r="30" spans="2:7">
      <c r="B30" t="s">
        <v>1212</v>
      </c>
      <c r="G30" s="10"/>
    </row>
    <row r="31" spans="2:7">
      <c r="B31" t="s">
        <v>608</v>
      </c>
      <c r="G31" s="10"/>
    </row>
    <row r="32" spans="2:7">
      <c r="B32" t="s">
        <v>1213</v>
      </c>
      <c r="G32" s="10"/>
    </row>
    <row r="33" spans="2:7">
      <c r="B33" t="s">
        <v>9</v>
      </c>
      <c r="G33" s="10"/>
    </row>
    <row r="34" spans="2:7">
      <c r="B34" t="s">
        <v>259</v>
      </c>
      <c r="G34" s="10"/>
    </row>
    <row r="35" spans="2:7">
      <c r="B35" t="s">
        <v>260</v>
      </c>
      <c r="G35" s="10"/>
    </row>
    <row r="36" spans="2:7">
      <c r="B36" t="s">
        <v>1214</v>
      </c>
      <c r="G36" s="10"/>
    </row>
    <row r="37" spans="2:7">
      <c r="B37" t="s">
        <v>45</v>
      </c>
      <c r="G37" s="10"/>
    </row>
    <row r="38" spans="2:7">
      <c r="B38" t="s">
        <v>615</v>
      </c>
      <c r="G38" s="10"/>
    </row>
    <row r="39" spans="2:7">
      <c r="B39" t="s">
        <v>1215</v>
      </c>
      <c r="G39" s="10"/>
    </row>
    <row r="40" spans="2:7" ht="17.25">
      <c r="B40" t="s">
        <v>1220</v>
      </c>
      <c r="G40" s="10"/>
    </row>
    <row r="41" spans="2:7">
      <c r="B41" t="s">
        <v>1216</v>
      </c>
      <c r="G41" s="10"/>
    </row>
    <row r="42" spans="2:7">
      <c r="B42" t="s">
        <v>215</v>
      </c>
      <c r="G42" s="10"/>
    </row>
    <row r="43" spans="2:7">
      <c r="B43" t="s">
        <v>1217</v>
      </c>
      <c r="G43" s="10"/>
    </row>
    <row r="44" spans="2:7">
      <c r="B44" t="s">
        <v>1218</v>
      </c>
      <c r="G44" s="10"/>
    </row>
    <row r="45" spans="2:7">
      <c r="B45" t="s">
        <v>120</v>
      </c>
      <c r="G45" s="10"/>
    </row>
    <row r="46" spans="2:7">
      <c r="B46" t="s">
        <v>1219</v>
      </c>
      <c r="G46" s="10"/>
    </row>
    <row r="47" spans="2:7">
      <c r="B47" t="s">
        <v>612</v>
      </c>
      <c r="G47" s="10"/>
    </row>
    <row r="48" spans="2:7">
      <c r="G48" s="10"/>
    </row>
    <row r="49" spans="1:7" ht="17.25">
      <c r="B49" t="s">
        <v>1223</v>
      </c>
      <c r="G49" s="10"/>
    </row>
    <row r="50" spans="1:7">
      <c r="B50" t="s">
        <v>1221</v>
      </c>
      <c r="G50" s="10"/>
    </row>
    <row r="51" spans="1:7" ht="15.75" thickBot="1">
      <c r="A51" s="15"/>
      <c r="B51" s="15" t="s">
        <v>1222</v>
      </c>
      <c r="C51" s="15"/>
      <c r="D51" s="15"/>
      <c r="E51" s="15"/>
      <c r="F51" s="15"/>
      <c r="G51" s="16"/>
    </row>
    <row r="52" spans="1:7" ht="16.5" thickTop="1" thickBot="1"/>
    <row r="53" spans="1:7" ht="24" thickTop="1">
      <c r="A53" s="5">
        <v>3</v>
      </c>
      <c r="B53" s="256" t="s">
        <v>1253</v>
      </c>
      <c r="C53" s="256"/>
      <c r="D53" s="256"/>
      <c r="E53" s="256"/>
      <c r="F53" s="256"/>
      <c r="G53" s="258"/>
    </row>
    <row r="54" spans="1:7" ht="15" customHeight="1">
      <c r="A54" s="63"/>
      <c r="B54" s="66" t="s">
        <v>828</v>
      </c>
      <c r="C54" s="64"/>
      <c r="D54" s="64"/>
      <c r="E54" s="64"/>
      <c r="F54" s="64"/>
      <c r="G54" s="65"/>
    </row>
    <row r="55" spans="1:7">
      <c r="A55" s="8"/>
      <c r="B55" t="s">
        <v>211</v>
      </c>
      <c r="G55" s="10"/>
    </row>
    <row r="56" spans="1:7">
      <c r="A56" s="8"/>
      <c r="B56" t="s">
        <v>35</v>
      </c>
      <c r="G56" s="10"/>
    </row>
    <row r="57" spans="1:7">
      <c r="A57" s="8"/>
      <c r="B57" t="s">
        <v>442</v>
      </c>
      <c r="G57" s="10"/>
    </row>
    <row r="58" spans="1:7">
      <c r="A58" s="8"/>
      <c r="G58" s="10"/>
    </row>
    <row r="59" spans="1:7">
      <c r="A59" s="8"/>
      <c r="B59" t="s">
        <v>1224</v>
      </c>
      <c r="F59" s="4">
        <f>SUM(F60:F69)</f>
        <v>130</v>
      </c>
      <c r="G59" s="19" t="s">
        <v>126</v>
      </c>
    </row>
    <row r="60" spans="1:7">
      <c r="A60" s="8"/>
      <c r="B60" t="s">
        <v>131</v>
      </c>
      <c r="F60">
        <v>10</v>
      </c>
      <c r="G60" s="10"/>
    </row>
    <row r="61" spans="1:7">
      <c r="A61" s="8"/>
      <c r="B61" t="s">
        <v>1211</v>
      </c>
      <c r="F61">
        <v>10</v>
      </c>
      <c r="G61" s="10"/>
    </row>
    <row r="62" spans="1:7">
      <c r="A62" s="8"/>
      <c r="B62" t="s">
        <v>9</v>
      </c>
      <c r="F62">
        <v>20</v>
      </c>
      <c r="G62" s="10"/>
    </row>
    <row r="63" spans="1:7">
      <c r="A63" s="8"/>
      <c r="B63" t="s">
        <v>1214</v>
      </c>
      <c r="F63">
        <v>10</v>
      </c>
      <c r="G63" s="10"/>
    </row>
    <row r="64" spans="1:7">
      <c r="A64" s="8"/>
      <c r="B64" t="s">
        <v>45</v>
      </c>
      <c r="F64">
        <v>10</v>
      </c>
      <c r="G64" s="10"/>
    </row>
    <row r="65" spans="1:7">
      <c r="A65" s="8"/>
      <c r="B65" t="s">
        <v>54</v>
      </c>
      <c r="F65">
        <v>10</v>
      </c>
      <c r="G65" s="10"/>
    </row>
    <row r="66" spans="1:7">
      <c r="A66" s="8"/>
      <c r="B66" t="s">
        <v>467</v>
      </c>
      <c r="F66">
        <v>10</v>
      </c>
      <c r="G66" s="10"/>
    </row>
    <row r="67" spans="1:7">
      <c r="A67" s="8"/>
      <c r="B67" t="s">
        <v>23</v>
      </c>
      <c r="F67">
        <v>10</v>
      </c>
      <c r="G67" s="10"/>
    </row>
    <row r="68" spans="1:7">
      <c r="A68" s="8"/>
      <c r="B68" t="s">
        <v>55</v>
      </c>
      <c r="F68">
        <v>20</v>
      </c>
      <c r="G68" s="10"/>
    </row>
    <row r="69" spans="1:7">
      <c r="A69" s="8"/>
      <c r="B69" t="s">
        <v>1225</v>
      </c>
      <c r="F69">
        <v>20</v>
      </c>
      <c r="G69" s="10"/>
    </row>
    <row r="70" spans="1:7">
      <c r="A70" s="8"/>
      <c r="G70" s="10"/>
    </row>
    <row r="71" spans="1:7">
      <c r="A71" s="8"/>
      <c r="B71" s="1" t="s">
        <v>1226</v>
      </c>
      <c r="G71" s="10"/>
    </row>
    <row r="72" spans="1:7">
      <c r="A72" s="8"/>
      <c r="B72" t="s">
        <v>211</v>
      </c>
      <c r="G72" s="10"/>
    </row>
    <row r="73" spans="1:7">
      <c r="A73" s="8"/>
      <c r="B73" t="s">
        <v>35</v>
      </c>
      <c r="G73" s="10"/>
    </row>
    <row r="74" spans="1:7">
      <c r="A74" s="8"/>
      <c r="B74" t="s">
        <v>1227</v>
      </c>
      <c r="G74" s="10"/>
    </row>
    <row r="75" spans="1:7">
      <c r="A75" s="8"/>
      <c r="G75" s="10"/>
    </row>
    <row r="76" spans="1:7">
      <c r="A76" s="8"/>
      <c r="B76" t="s">
        <v>1231</v>
      </c>
      <c r="F76" s="4">
        <f>SUM(F77:F85)</f>
        <v>180</v>
      </c>
      <c r="G76" s="19" t="s">
        <v>126</v>
      </c>
    </row>
    <row r="77" spans="1:7">
      <c r="A77" s="8"/>
      <c r="B77" t="s">
        <v>1211</v>
      </c>
      <c r="F77">
        <v>20</v>
      </c>
      <c r="G77" s="10"/>
    </row>
    <row r="78" spans="1:7">
      <c r="A78" s="8"/>
      <c r="B78" t="s">
        <v>9</v>
      </c>
      <c r="F78">
        <v>10</v>
      </c>
      <c r="G78" s="10"/>
    </row>
    <row r="79" spans="1:7">
      <c r="A79" s="8"/>
      <c r="B79" t="s">
        <v>263</v>
      </c>
      <c r="F79">
        <v>10</v>
      </c>
      <c r="G79" s="10"/>
    </row>
    <row r="80" spans="1:7">
      <c r="A80" s="8"/>
      <c r="B80" t="s">
        <v>1217</v>
      </c>
      <c r="F80">
        <v>20</v>
      </c>
      <c r="G80" s="10"/>
    </row>
    <row r="81" spans="1:7">
      <c r="A81" s="8"/>
      <c r="B81" t="s">
        <v>272</v>
      </c>
      <c r="F81">
        <v>20</v>
      </c>
      <c r="G81" s="10"/>
    </row>
    <row r="82" spans="1:7">
      <c r="A82" s="8"/>
      <c r="B82" t="s">
        <v>1228</v>
      </c>
      <c r="F82">
        <v>90</v>
      </c>
      <c r="G82" s="10"/>
    </row>
    <row r="83" spans="1:7">
      <c r="A83" s="8"/>
      <c r="B83" t="s">
        <v>1229</v>
      </c>
      <c r="G83" s="10"/>
    </row>
    <row r="84" spans="1:7">
      <c r="A84" s="8"/>
      <c r="B84" t="s">
        <v>1230</v>
      </c>
      <c r="G84" s="10"/>
    </row>
    <row r="85" spans="1:7">
      <c r="A85" s="8"/>
      <c r="B85" t="s">
        <v>606</v>
      </c>
      <c r="F85">
        <v>10</v>
      </c>
      <c r="G85" s="10"/>
    </row>
    <row r="86" spans="1:7">
      <c r="A86" s="8"/>
      <c r="G86" s="10"/>
    </row>
    <row r="87" spans="1:7">
      <c r="A87" s="8"/>
      <c r="B87" t="s">
        <v>1232</v>
      </c>
      <c r="F87" s="4">
        <f>SUM(F88:F101)</f>
        <v>240</v>
      </c>
      <c r="G87" s="19" t="s">
        <v>126</v>
      </c>
    </row>
    <row r="88" spans="1:7">
      <c r="A88" s="8"/>
      <c r="B88" t="s">
        <v>259</v>
      </c>
      <c r="F88">
        <v>20</v>
      </c>
      <c r="G88" s="10"/>
    </row>
    <row r="89" spans="1:7">
      <c r="A89" s="8"/>
      <c r="B89" t="s">
        <v>266</v>
      </c>
      <c r="F89">
        <v>10</v>
      </c>
      <c r="G89" s="10"/>
    </row>
    <row r="90" spans="1:7">
      <c r="A90" s="8"/>
      <c r="B90" t="s">
        <v>260</v>
      </c>
      <c r="F90">
        <v>20</v>
      </c>
      <c r="G90" s="10"/>
    </row>
    <row r="91" spans="1:7">
      <c r="A91" s="8"/>
      <c r="B91" t="s">
        <v>1089</v>
      </c>
      <c r="F91">
        <v>10</v>
      </c>
      <c r="G91" s="10"/>
    </row>
    <row r="92" spans="1:7">
      <c r="A92" s="8"/>
      <c r="B92" t="s">
        <v>1233</v>
      </c>
      <c r="F92">
        <v>20</v>
      </c>
      <c r="G92" s="10"/>
    </row>
    <row r="93" spans="1:7">
      <c r="A93" s="8"/>
      <c r="B93" t="s">
        <v>31</v>
      </c>
      <c r="F93">
        <v>20</v>
      </c>
      <c r="G93" s="10"/>
    </row>
    <row r="94" spans="1:7">
      <c r="A94" s="8"/>
      <c r="B94" t="s">
        <v>268</v>
      </c>
      <c r="F94">
        <v>10</v>
      </c>
      <c r="G94" s="10"/>
    </row>
    <row r="95" spans="1:7">
      <c r="A95" s="8"/>
      <c r="B95" t="s">
        <v>215</v>
      </c>
      <c r="F95">
        <v>10</v>
      </c>
      <c r="G95" s="10"/>
    </row>
    <row r="96" spans="1:7">
      <c r="A96" s="8"/>
      <c r="B96" t="s">
        <v>1234</v>
      </c>
      <c r="F96">
        <v>10</v>
      </c>
      <c r="G96" s="10"/>
    </row>
    <row r="97" spans="1:7">
      <c r="A97" s="8"/>
      <c r="B97" t="s">
        <v>1235</v>
      </c>
      <c r="F97">
        <v>40</v>
      </c>
      <c r="G97" s="10"/>
    </row>
    <row r="98" spans="1:7">
      <c r="A98" s="8"/>
      <c r="B98" t="s">
        <v>272</v>
      </c>
      <c r="F98">
        <v>10</v>
      </c>
      <c r="G98" s="10"/>
    </row>
    <row r="99" spans="1:7">
      <c r="A99" s="8"/>
      <c r="B99" t="s">
        <v>274</v>
      </c>
      <c r="F99">
        <v>20</v>
      </c>
      <c r="G99" s="10"/>
    </row>
    <row r="100" spans="1:7">
      <c r="A100" s="8"/>
      <c r="B100" t="s">
        <v>275</v>
      </c>
      <c r="F100">
        <v>10</v>
      </c>
      <c r="G100" s="10"/>
    </row>
    <row r="101" spans="1:7">
      <c r="A101" s="8"/>
      <c r="B101" t="s">
        <v>276</v>
      </c>
      <c r="F101">
        <v>30</v>
      </c>
      <c r="G101" s="10"/>
    </row>
    <row r="102" spans="1:7">
      <c r="A102" s="8"/>
      <c r="G102" s="10"/>
    </row>
    <row r="103" spans="1:7">
      <c r="A103" s="8"/>
      <c r="B103" t="s">
        <v>760</v>
      </c>
      <c r="F103" s="4">
        <f>SUM(F104:F115)</f>
        <v>200</v>
      </c>
      <c r="G103" s="19" t="s">
        <v>126</v>
      </c>
    </row>
    <row r="104" spans="1:7">
      <c r="A104" s="8"/>
      <c r="B104" t="s">
        <v>45</v>
      </c>
      <c r="F104">
        <v>20</v>
      </c>
      <c r="G104" s="10"/>
    </row>
    <row r="105" spans="1:7">
      <c r="A105" s="8"/>
      <c r="B105" t="s">
        <v>1215</v>
      </c>
      <c r="F105">
        <v>10</v>
      </c>
      <c r="G105" s="10"/>
    </row>
    <row r="106" spans="1:7">
      <c r="A106" s="8"/>
      <c r="B106" t="s">
        <v>55</v>
      </c>
      <c r="F106">
        <v>20</v>
      </c>
      <c r="G106" s="10"/>
    </row>
    <row r="107" spans="1:7">
      <c r="A107" s="8"/>
      <c r="B107" t="s">
        <v>25</v>
      </c>
      <c r="F107">
        <v>10</v>
      </c>
      <c r="G107" s="10"/>
    </row>
    <row r="108" spans="1:7">
      <c r="A108" s="8"/>
      <c r="B108" t="s">
        <v>26</v>
      </c>
      <c r="F108">
        <v>20</v>
      </c>
      <c r="G108" s="10"/>
    </row>
    <row r="109" spans="1:7">
      <c r="A109" s="8"/>
      <c r="B109" t="s">
        <v>268</v>
      </c>
      <c r="F109">
        <v>10</v>
      </c>
      <c r="G109" s="10"/>
    </row>
    <row r="110" spans="1:7">
      <c r="A110" s="8"/>
      <c r="B110" t="s">
        <v>27</v>
      </c>
      <c r="F110">
        <v>10</v>
      </c>
      <c r="G110" s="10"/>
    </row>
    <row r="111" spans="1:7">
      <c r="A111" s="8"/>
      <c r="B111" t="s">
        <v>1237</v>
      </c>
      <c r="F111">
        <v>10</v>
      </c>
      <c r="G111" s="10"/>
    </row>
    <row r="112" spans="1:7">
      <c r="A112" s="8"/>
      <c r="B112" t="s">
        <v>309</v>
      </c>
      <c r="F112">
        <v>20</v>
      </c>
      <c r="G112" s="10"/>
    </row>
    <row r="113" spans="1:8">
      <c r="A113" s="8"/>
      <c r="B113" t="s">
        <v>120</v>
      </c>
      <c r="F113">
        <v>20</v>
      </c>
      <c r="G113" s="10"/>
    </row>
    <row r="114" spans="1:8">
      <c r="A114" s="8"/>
      <c r="B114" t="s">
        <v>1236</v>
      </c>
      <c r="F114">
        <v>30</v>
      </c>
      <c r="G114" s="10"/>
    </row>
    <row r="115" spans="1:8">
      <c r="A115" s="8"/>
      <c r="B115" t="s">
        <v>52</v>
      </c>
      <c r="F115">
        <v>20</v>
      </c>
      <c r="G115" s="10"/>
    </row>
    <row r="116" spans="1:8">
      <c r="A116" s="8"/>
      <c r="G116" s="10"/>
    </row>
    <row r="117" spans="1:8">
      <c r="A117" s="8"/>
      <c r="B117" t="s">
        <v>1238</v>
      </c>
      <c r="F117" s="4">
        <f>SUM(F118:F127)</f>
        <v>140</v>
      </c>
      <c r="G117" s="19" t="s">
        <v>1250</v>
      </c>
      <c r="H117" t="s">
        <v>1251</v>
      </c>
    </row>
    <row r="118" spans="1:8">
      <c r="A118" s="8"/>
      <c r="B118" t="s">
        <v>608</v>
      </c>
      <c r="F118">
        <v>10</v>
      </c>
      <c r="G118" s="10"/>
    </row>
    <row r="119" spans="1:8">
      <c r="A119" s="8"/>
      <c r="B119" t="s">
        <v>1089</v>
      </c>
      <c r="F119">
        <v>10</v>
      </c>
      <c r="G119" s="10"/>
    </row>
    <row r="120" spans="1:8">
      <c r="A120" s="8"/>
      <c r="B120" t="s">
        <v>267</v>
      </c>
      <c r="F120">
        <v>10</v>
      </c>
      <c r="G120" s="10"/>
    </row>
    <row r="121" spans="1:8">
      <c r="A121" s="8"/>
      <c r="B121" t="s">
        <v>1239</v>
      </c>
      <c r="F121">
        <v>20</v>
      </c>
      <c r="G121" s="10"/>
    </row>
    <row r="122" spans="1:8">
      <c r="A122" s="8"/>
      <c r="B122" t="s">
        <v>1240</v>
      </c>
      <c r="F122">
        <v>20</v>
      </c>
      <c r="G122" s="10"/>
    </row>
    <row r="123" spans="1:8">
      <c r="A123" s="8"/>
      <c r="B123" t="s">
        <v>24</v>
      </c>
      <c r="F123">
        <v>10</v>
      </c>
      <c r="G123" s="10"/>
    </row>
    <row r="124" spans="1:8">
      <c r="A124" s="8"/>
      <c r="B124" t="s">
        <v>1237</v>
      </c>
      <c r="F124">
        <v>20</v>
      </c>
      <c r="G124" s="10"/>
    </row>
    <row r="125" spans="1:8">
      <c r="A125" s="8"/>
      <c r="B125" t="s">
        <v>1241</v>
      </c>
      <c r="F125">
        <v>10</v>
      </c>
      <c r="G125" s="10"/>
    </row>
    <row r="126" spans="1:8">
      <c r="A126" s="8"/>
      <c r="B126" t="s">
        <v>272</v>
      </c>
      <c r="F126">
        <v>20</v>
      </c>
      <c r="G126" s="10"/>
    </row>
    <row r="127" spans="1:8">
      <c r="A127" s="8"/>
      <c r="B127" t="s">
        <v>612</v>
      </c>
      <c r="F127">
        <v>10</v>
      </c>
      <c r="G127" s="10"/>
    </row>
    <row r="128" spans="1:8">
      <c r="A128" s="8"/>
      <c r="G128" s="10"/>
    </row>
    <row r="129" spans="1:7">
      <c r="A129" s="8"/>
      <c r="B129" t="s">
        <v>1242</v>
      </c>
      <c r="F129" s="4">
        <f>SUM(F130:F141)</f>
        <v>220</v>
      </c>
      <c r="G129" s="19" t="s">
        <v>126</v>
      </c>
    </row>
    <row r="130" spans="1:7">
      <c r="A130" s="8"/>
      <c r="B130" t="s">
        <v>1211</v>
      </c>
      <c r="F130">
        <v>30</v>
      </c>
      <c r="G130" s="10"/>
    </row>
    <row r="131" spans="1:7">
      <c r="A131" s="8"/>
      <c r="B131" t="s">
        <v>9</v>
      </c>
      <c r="F131">
        <v>10</v>
      </c>
      <c r="G131" s="10"/>
    </row>
    <row r="132" spans="1:7">
      <c r="A132" s="8"/>
      <c r="B132" t="s">
        <v>259</v>
      </c>
      <c r="F132">
        <v>10</v>
      </c>
      <c r="G132" s="10"/>
    </row>
    <row r="133" spans="1:7">
      <c r="A133" s="8"/>
      <c r="B133" t="s">
        <v>266</v>
      </c>
      <c r="F133">
        <v>10</v>
      </c>
      <c r="G133" s="10"/>
    </row>
    <row r="134" spans="1:7">
      <c r="A134" s="8"/>
      <c r="B134" t="s">
        <v>260</v>
      </c>
      <c r="F134">
        <v>10</v>
      </c>
      <c r="G134" s="10"/>
    </row>
    <row r="135" spans="1:7">
      <c r="A135" s="8"/>
      <c r="B135" t="s">
        <v>1234</v>
      </c>
      <c r="F135">
        <v>10</v>
      </c>
      <c r="G135" s="10"/>
    </row>
    <row r="136" spans="1:7">
      <c r="A136" s="8"/>
      <c r="B136" t="s">
        <v>1243</v>
      </c>
      <c r="F136">
        <v>20</v>
      </c>
      <c r="G136" s="10"/>
    </row>
    <row r="137" spans="1:7">
      <c r="A137" s="8"/>
      <c r="B137" t="s">
        <v>1244</v>
      </c>
      <c r="F137">
        <v>10</v>
      </c>
      <c r="G137" s="10"/>
    </row>
    <row r="138" spans="1:7">
      <c r="A138" s="8"/>
      <c r="B138" t="s">
        <v>605</v>
      </c>
      <c r="F138">
        <v>20</v>
      </c>
      <c r="G138" s="10"/>
    </row>
    <row r="139" spans="1:7">
      <c r="A139" s="8"/>
      <c r="B139" t="s">
        <v>1245</v>
      </c>
      <c r="F139">
        <v>40</v>
      </c>
      <c r="G139" s="10"/>
    </row>
    <row r="140" spans="1:7">
      <c r="A140" s="8"/>
      <c r="B140" t="s">
        <v>272</v>
      </c>
      <c r="F140">
        <v>30</v>
      </c>
      <c r="G140" s="10"/>
    </row>
    <row r="141" spans="1:7">
      <c r="A141" s="8"/>
      <c r="B141" t="s">
        <v>276</v>
      </c>
      <c r="F141">
        <v>20</v>
      </c>
      <c r="G141" s="10"/>
    </row>
    <row r="142" spans="1:7">
      <c r="A142" s="8"/>
      <c r="G142" s="10"/>
    </row>
    <row r="143" spans="1:7">
      <c r="A143" s="8"/>
      <c r="B143" t="s">
        <v>1246</v>
      </c>
      <c r="F143" s="4">
        <f>SUM(F144:F155)</f>
        <v>220</v>
      </c>
      <c r="G143" s="19" t="s">
        <v>126</v>
      </c>
    </row>
    <row r="144" spans="1:7">
      <c r="A144" s="8"/>
      <c r="B144" t="s">
        <v>1211</v>
      </c>
      <c r="F144">
        <v>15</v>
      </c>
      <c r="G144" s="10"/>
    </row>
    <row r="145" spans="1:7">
      <c r="A145" s="8"/>
      <c r="B145" t="s">
        <v>9</v>
      </c>
      <c r="F145">
        <v>10</v>
      </c>
      <c r="G145" s="10"/>
    </row>
    <row r="146" spans="1:7">
      <c r="A146" s="8"/>
      <c r="B146" t="s">
        <v>259</v>
      </c>
      <c r="F146">
        <v>15</v>
      </c>
      <c r="G146" s="10"/>
    </row>
    <row r="147" spans="1:7">
      <c r="A147" s="8"/>
      <c r="B147" t="s">
        <v>260</v>
      </c>
      <c r="F147">
        <v>20</v>
      </c>
      <c r="G147" s="10"/>
    </row>
    <row r="148" spans="1:7">
      <c r="A148" s="8"/>
      <c r="B148" t="s">
        <v>1234</v>
      </c>
      <c r="F148">
        <v>20</v>
      </c>
      <c r="G148" s="10"/>
    </row>
    <row r="149" spans="1:7">
      <c r="A149" s="8"/>
      <c r="B149" t="s">
        <v>309</v>
      </c>
      <c r="F149">
        <v>20</v>
      </c>
      <c r="G149" s="10"/>
    </row>
    <row r="150" spans="1:7">
      <c r="A150" s="8"/>
      <c r="B150" t="s">
        <v>69</v>
      </c>
      <c r="F150">
        <v>20</v>
      </c>
      <c r="G150" s="10"/>
    </row>
    <row r="151" spans="1:7">
      <c r="A151" s="8"/>
      <c r="B151" t="s">
        <v>1244</v>
      </c>
      <c r="F151">
        <v>10</v>
      </c>
      <c r="G151" s="10"/>
    </row>
    <row r="152" spans="1:7">
      <c r="A152" s="8"/>
      <c r="B152" t="s">
        <v>1235</v>
      </c>
      <c r="F152">
        <v>10</v>
      </c>
      <c r="G152" s="10"/>
    </row>
    <row r="153" spans="1:7">
      <c r="A153" s="8"/>
      <c r="B153" t="s">
        <v>605</v>
      </c>
      <c r="F153">
        <v>40</v>
      </c>
      <c r="G153" s="10"/>
    </row>
    <row r="154" spans="1:7">
      <c r="A154" s="8"/>
      <c r="B154" t="s">
        <v>1245</v>
      </c>
      <c r="F154">
        <v>20</v>
      </c>
      <c r="G154" s="10"/>
    </row>
    <row r="155" spans="1:7">
      <c r="A155" s="8"/>
      <c r="B155" t="s">
        <v>272</v>
      </c>
      <c r="F155">
        <v>20</v>
      </c>
      <c r="G155" s="10"/>
    </row>
    <row r="156" spans="1:7">
      <c r="A156" s="8"/>
      <c r="G156" s="10"/>
    </row>
    <row r="157" spans="1:7">
      <c r="A157" s="8"/>
      <c r="B157" t="s">
        <v>773</v>
      </c>
      <c r="F157" s="4">
        <f>SUM(F158:F167)</f>
        <v>190</v>
      </c>
      <c r="G157" s="19" t="s">
        <v>126</v>
      </c>
    </row>
    <row r="158" spans="1:7">
      <c r="A158" s="8"/>
      <c r="B158" t="s">
        <v>314</v>
      </c>
      <c r="F158">
        <v>30</v>
      </c>
      <c r="G158" s="10"/>
    </row>
    <row r="159" spans="1:7">
      <c r="A159" s="8"/>
      <c r="B159" t="s">
        <v>9</v>
      </c>
      <c r="F159">
        <v>20</v>
      </c>
      <c r="G159" s="10"/>
    </row>
    <row r="160" spans="1:7">
      <c r="A160" s="8"/>
      <c r="B160" t="s">
        <v>259</v>
      </c>
      <c r="F160">
        <v>10</v>
      </c>
      <c r="G160" s="10"/>
    </row>
    <row r="161" spans="1:7">
      <c r="A161" s="8"/>
      <c r="B161" t="s">
        <v>260</v>
      </c>
      <c r="F161">
        <v>10</v>
      </c>
      <c r="G161" s="10"/>
    </row>
    <row r="162" spans="1:7">
      <c r="A162" s="8"/>
      <c r="B162" t="s">
        <v>467</v>
      </c>
      <c r="F162">
        <v>40</v>
      </c>
      <c r="G162" s="10"/>
    </row>
    <row r="163" spans="1:7">
      <c r="A163" s="8"/>
      <c r="B163" t="s">
        <v>469</v>
      </c>
      <c r="F163">
        <v>10</v>
      </c>
      <c r="G163" s="10"/>
    </row>
    <row r="164" spans="1:7">
      <c r="A164" s="8"/>
      <c r="B164" t="s">
        <v>1244</v>
      </c>
      <c r="F164">
        <v>40</v>
      </c>
      <c r="G164" s="10"/>
    </row>
    <row r="165" spans="1:7">
      <c r="A165" s="8"/>
      <c r="B165" t="s">
        <v>272</v>
      </c>
      <c r="F165">
        <v>10</v>
      </c>
      <c r="G165" s="10"/>
    </row>
    <row r="166" spans="1:7">
      <c r="A166" s="8"/>
      <c r="B166" t="s">
        <v>1198</v>
      </c>
      <c r="F166">
        <v>10</v>
      </c>
      <c r="G166" s="10"/>
    </row>
    <row r="167" spans="1:7">
      <c r="A167" s="8"/>
      <c r="B167" t="s">
        <v>274</v>
      </c>
      <c r="F167">
        <v>10</v>
      </c>
      <c r="G167" s="10"/>
    </row>
    <row r="168" spans="1:7" ht="15.75" thickBot="1">
      <c r="A168" s="61"/>
      <c r="G168" s="10"/>
    </row>
    <row r="169" spans="1:7">
      <c r="A169" s="8"/>
      <c r="B169" s="59" t="s">
        <v>1252</v>
      </c>
      <c r="C169" s="28"/>
      <c r="D169" s="28"/>
      <c r="E169" s="28"/>
      <c r="F169" s="90" t="s">
        <v>887</v>
      </c>
      <c r="G169" s="91" t="s">
        <v>126</v>
      </c>
    </row>
    <row r="170" spans="1:7">
      <c r="A170" s="8"/>
      <c r="B170" s="9" t="s">
        <v>825</v>
      </c>
      <c r="C170" s="9"/>
      <c r="D170" s="9"/>
      <c r="E170" s="9"/>
      <c r="F170" s="9"/>
      <c r="G170" s="10"/>
    </row>
    <row r="171" spans="1:7">
      <c r="A171" s="8"/>
      <c r="B171" s="9" t="s">
        <v>7</v>
      </c>
      <c r="C171" s="9"/>
      <c r="D171" s="9"/>
      <c r="E171" s="9"/>
      <c r="F171" s="9"/>
      <c r="G171" s="10"/>
    </row>
    <row r="172" spans="1:7" ht="15.75" thickBot="1">
      <c r="A172" s="61"/>
      <c r="B172" s="31" t="s">
        <v>124</v>
      </c>
      <c r="C172" s="31"/>
      <c r="D172" s="31"/>
      <c r="E172" s="31"/>
      <c r="F172" s="31"/>
      <c r="G172" s="37"/>
    </row>
    <row r="173" spans="1:7" ht="15.75" thickBot="1">
      <c r="A173" s="61"/>
      <c r="B173" s="31"/>
      <c r="C173" s="31"/>
      <c r="D173" s="31"/>
      <c r="E173" s="31"/>
      <c r="F173" s="31"/>
      <c r="G173" s="37"/>
    </row>
    <row r="174" spans="1:7">
      <c r="A174" s="8"/>
      <c r="B174" s="1" t="s">
        <v>1249</v>
      </c>
      <c r="F174" s="4"/>
      <c r="G174" s="19"/>
    </row>
    <row r="175" spans="1:7">
      <c r="A175" s="8"/>
      <c r="B175" t="s">
        <v>1248</v>
      </c>
      <c r="G175" s="10"/>
    </row>
    <row r="176" spans="1:7">
      <c r="A176" s="8"/>
      <c r="B176" t="s">
        <v>450</v>
      </c>
      <c r="G176" s="10"/>
    </row>
    <row r="177" spans="1:11" ht="15.75" thickBot="1">
      <c r="A177" s="14"/>
      <c r="B177" s="15" t="s">
        <v>1247</v>
      </c>
      <c r="C177" s="15"/>
      <c r="D177" s="15"/>
      <c r="E177" s="15"/>
      <c r="F177" s="15"/>
      <c r="G177" s="16"/>
    </row>
    <row r="178" spans="1:11" ht="16.5" thickTop="1" thickBot="1"/>
    <row r="179" spans="1:11" ht="24" thickTop="1">
      <c r="A179" s="5">
        <v>4</v>
      </c>
      <c r="B179" s="256" t="s">
        <v>128</v>
      </c>
      <c r="C179" s="256"/>
      <c r="D179" s="256"/>
      <c r="E179" s="256"/>
      <c r="F179" s="256"/>
      <c r="G179" s="258"/>
    </row>
    <row r="180" spans="1:11">
      <c r="A180" s="8"/>
      <c r="B180" s="1" t="s">
        <v>972</v>
      </c>
      <c r="G180" s="10"/>
    </row>
    <row r="181" spans="1:11">
      <c r="A181" s="8"/>
      <c r="B181" t="s">
        <v>533</v>
      </c>
      <c r="G181" s="10"/>
    </row>
    <row r="182" spans="1:11">
      <c r="A182" s="8"/>
      <c r="B182" t="s">
        <v>393</v>
      </c>
      <c r="G182" s="10"/>
    </row>
    <row r="183" spans="1:11">
      <c r="A183" s="8"/>
      <c r="G183" s="10"/>
    </row>
    <row r="184" spans="1:11">
      <c r="A184" s="8"/>
      <c r="B184" s="1" t="s">
        <v>1256</v>
      </c>
      <c r="G184" s="10"/>
    </row>
    <row r="185" spans="1:11">
      <c r="A185" s="8"/>
      <c r="B185" t="s">
        <v>187</v>
      </c>
      <c r="D185" t="s">
        <v>1258</v>
      </c>
      <c r="G185" s="10"/>
    </row>
    <row r="186" spans="1:11">
      <c r="A186" s="8"/>
      <c r="B186" t="s">
        <v>1140</v>
      </c>
      <c r="D186" t="s">
        <v>867</v>
      </c>
      <c r="G186" s="10"/>
    </row>
    <row r="187" spans="1:11">
      <c r="A187" s="8"/>
      <c r="B187" t="s">
        <v>1141</v>
      </c>
      <c r="D187" t="s">
        <v>870</v>
      </c>
      <c r="G187" s="10"/>
    </row>
    <row r="188" spans="1:11">
      <c r="A188" s="8"/>
      <c r="B188" t="s">
        <v>1142</v>
      </c>
      <c r="D188" t="s">
        <v>869</v>
      </c>
      <c r="G188" s="10"/>
    </row>
    <row r="189" spans="1:11">
      <c r="A189" s="8"/>
      <c r="B189" t="s">
        <v>1143</v>
      </c>
      <c r="D189" t="s">
        <v>1259</v>
      </c>
      <c r="G189" s="10"/>
    </row>
    <row r="190" spans="1:11">
      <c r="A190" s="8"/>
      <c r="G190" s="10"/>
    </row>
    <row r="191" spans="1:11">
      <c r="A191" s="8"/>
      <c r="B191" s="1" t="s">
        <v>1260</v>
      </c>
      <c r="G191" s="10"/>
    </row>
    <row r="192" spans="1:11">
      <c r="A192" s="165"/>
      <c r="B192" s="50" t="s">
        <v>197</v>
      </c>
      <c r="C192" s="50"/>
      <c r="D192" s="50">
        <v>-10</v>
      </c>
      <c r="E192" s="50"/>
      <c r="F192" s="50"/>
      <c r="G192" s="57"/>
      <c r="H192" s="50"/>
      <c r="I192" s="50"/>
      <c r="J192" s="50"/>
      <c r="K192" s="50"/>
    </row>
    <row r="193" spans="1:11">
      <c r="A193" s="165"/>
      <c r="B193" s="50" t="s">
        <v>198</v>
      </c>
      <c r="C193" s="50"/>
      <c r="D193" s="50" t="s">
        <v>516</v>
      </c>
      <c r="E193" s="50"/>
      <c r="F193" s="50"/>
      <c r="G193" s="57"/>
      <c r="H193" s="50"/>
      <c r="I193" s="50"/>
      <c r="J193" s="50"/>
      <c r="K193" s="50"/>
    </row>
    <row r="194" spans="1:11">
      <c r="A194" s="165"/>
      <c r="B194" s="50" t="s">
        <v>200</v>
      </c>
      <c r="C194" s="50"/>
      <c r="D194" s="50" t="s">
        <v>206</v>
      </c>
      <c r="E194" s="50"/>
      <c r="F194" s="50"/>
      <c r="G194" s="57"/>
      <c r="H194" s="50"/>
      <c r="I194" s="50"/>
      <c r="J194" s="50"/>
      <c r="K194" s="50"/>
    </row>
    <row r="195" spans="1:11">
      <c r="A195" s="165"/>
      <c r="B195" s="50" t="s">
        <v>202</v>
      </c>
      <c r="C195" s="50"/>
      <c r="D195" s="50" t="s">
        <v>207</v>
      </c>
      <c r="E195" s="50"/>
      <c r="F195" s="50"/>
      <c r="G195" s="57"/>
      <c r="H195" s="50"/>
      <c r="I195" s="50"/>
      <c r="J195" s="50"/>
      <c r="K195" s="50"/>
    </row>
    <row r="196" spans="1:11">
      <c r="A196" s="165"/>
      <c r="B196" s="50" t="s">
        <v>203</v>
      </c>
      <c r="C196" s="50"/>
      <c r="D196" s="50" t="s">
        <v>516</v>
      </c>
      <c r="E196" s="50"/>
      <c r="F196" s="50"/>
      <c r="G196" s="57"/>
      <c r="H196" s="50"/>
      <c r="I196" s="50"/>
      <c r="J196" s="50"/>
      <c r="K196" s="50"/>
    </row>
    <row r="197" spans="1:11">
      <c r="A197" s="165"/>
      <c r="B197" s="50" t="s">
        <v>1261</v>
      </c>
      <c r="C197" s="50"/>
      <c r="D197" s="50"/>
      <c r="E197" s="50"/>
      <c r="F197" s="50"/>
      <c r="G197" s="57"/>
      <c r="H197" s="50"/>
      <c r="I197" s="50"/>
      <c r="J197" s="50"/>
      <c r="K197" s="50"/>
    </row>
    <row r="198" spans="1:11">
      <c r="A198" s="165"/>
      <c r="B198" s="50" t="s">
        <v>1262</v>
      </c>
      <c r="C198" s="50"/>
      <c r="D198" s="50" t="s">
        <v>205</v>
      </c>
      <c r="E198" s="50"/>
      <c r="F198" s="50"/>
      <c r="G198" s="57"/>
      <c r="H198" s="50"/>
      <c r="I198" s="50"/>
      <c r="J198" s="50"/>
      <c r="K198" s="50"/>
    </row>
    <row r="199" spans="1:11">
      <c r="A199" s="165"/>
      <c r="B199" s="50"/>
      <c r="C199" s="50"/>
      <c r="D199" s="50"/>
      <c r="E199" s="50"/>
      <c r="F199" s="50"/>
      <c r="G199" s="57"/>
      <c r="H199" s="50"/>
      <c r="I199" s="50"/>
      <c r="J199" s="50"/>
      <c r="K199" s="50"/>
    </row>
    <row r="200" spans="1:11">
      <c r="A200" s="165"/>
      <c r="B200" s="93" t="s">
        <v>128</v>
      </c>
      <c r="C200" s="50"/>
      <c r="D200" s="50"/>
      <c r="E200" s="50"/>
      <c r="F200" s="50"/>
      <c r="G200" s="57"/>
      <c r="H200" s="50"/>
      <c r="I200" s="50"/>
      <c r="J200" s="50"/>
      <c r="K200" s="50"/>
    </row>
    <row r="201" spans="1:11">
      <c r="A201" s="165"/>
      <c r="B201" s="149" t="s">
        <v>1139</v>
      </c>
      <c r="C201" s="50"/>
      <c r="D201" s="50"/>
      <c r="E201" s="50"/>
      <c r="F201" s="50"/>
      <c r="G201" s="57"/>
      <c r="H201" s="50"/>
      <c r="I201" s="50"/>
      <c r="J201" s="50"/>
      <c r="K201" s="50"/>
    </row>
    <row r="202" spans="1:11">
      <c r="A202" s="165"/>
      <c r="B202" s="149" t="s">
        <v>1153</v>
      </c>
      <c r="C202" s="50"/>
      <c r="D202" s="50"/>
      <c r="E202" s="50"/>
      <c r="F202" s="50"/>
      <c r="G202" s="57"/>
      <c r="H202" s="50"/>
      <c r="I202" s="50"/>
      <c r="J202" s="50"/>
      <c r="K202" s="50"/>
    </row>
    <row r="203" spans="1:11">
      <c r="A203" s="165"/>
      <c r="B203" s="149"/>
      <c r="C203" s="50"/>
      <c r="D203" s="50"/>
      <c r="E203" s="50"/>
      <c r="F203" s="50"/>
      <c r="G203" s="57"/>
      <c r="H203" s="50"/>
      <c r="I203" s="50"/>
      <c r="J203" s="50"/>
      <c r="K203" s="50"/>
    </row>
    <row r="204" spans="1:11">
      <c r="A204" s="165"/>
      <c r="B204" s="66" t="s">
        <v>1254</v>
      </c>
      <c r="C204" s="50"/>
      <c r="D204" s="50"/>
      <c r="E204" s="50"/>
      <c r="F204" s="50"/>
      <c r="G204" s="57"/>
      <c r="H204" s="50"/>
      <c r="I204" s="50"/>
      <c r="J204" s="50"/>
      <c r="K204" s="50"/>
    </row>
    <row r="205" spans="1:11">
      <c r="A205" s="165"/>
      <c r="B205" s="153" t="s">
        <v>152</v>
      </c>
      <c r="C205" s="153"/>
      <c r="D205" s="153" t="s">
        <v>186</v>
      </c>
      <c r="E205" s="50"/>
      <c r="F205" s="50"/>
      <c r="G205" s="57"/>
      <c r="H205" s="50"/>
      <c r="I205" s="50"/>
      <c r="J205" s="50"/>
      <c r="K205" s="50"/>
    </row>
    <row r="206" spans="1:11">
      <c r="A206" s="165"/>
      <c r="B206" s="50" t="s">
        <v>999</v>
      </c>
      <c r="C206" s="50"/>
      <c r="D206" s="50" t="s">
        <v>1157</v>
      </c>
      <c r="E206" s="50"/>
      <c r="F206" s="50"/>
      <c r="G206" s="57"/>
      <c r="H206" s="50"/>
      <c r="I206" s="50"/>
      <c r="J206" s="50"/>
      <c r="K206" s="50"/>
    </row>
    <row r="207" spans="1:11">
      <c r="A207" s="165"/>
      <c r="B207" s="50"/>
      <c r="C207" s="50"/>
      <c r="D207" s="50" t="s">
        <v>1263</v>
      </c>
      <c r="E207" s="50"/>
      <c r="F207" s="50"/>
      <c r="G207" s="57"/>
      <c r="H207" s="50"/>
      <c r="I207" s="50"/>
      <c r="J207" s="50"/>
      <c r="K207" s="50"/>
    </row>
    <row r="208" spans="1:11">
      <c r="A208" s="165"/>
      <c r="B208" s="50"/>
      <c r="C208" s="50"/>
      <c r="D208" s="50" t="s">
        <v>1265</v>
      </c>
      <c r="E208" s="50"/>
      <c r="F208" s="50"/>
      <c r="G208" s="57"/>
      <c r="H208" s="50"/>
      <c r="I208" s="50"/>
      <c r="J208" s="50"/>
      <c r="K208" s="50"/>
    </row>
    <row r="209" spans="1:11">
      <c r="A209" s="165"/>
      <c r="B209" s="50"/>
      <c r="C209" s="50"/>
      <c r="D209" s="50" t="s">
        <v>1264</v>
      </c>
      <c r="E209" s="50"/>
      <c r="F209" s="50"/>
      <c r="G209" s="57"/>
      <c r="H209" s="50"/>
      <c r="I209" s="50"/>
      <c r="J209" s="50"/>
      <c r="K209" s="50"/>
    </row>
    <row r="210" spans="1:11">
      <c r="A210" s="165"/>
      <c r="B210" s="50" t="s">
        <v>1000</v>
      </c>
      <c r="C210" s="50"/>
      <c r="D210" s="50" t="s">
        <v>1149</v>
      </c>
      <c r="E210" s="50"/>
      <c r="F210" s="50"/>
      <c r="G210" s="57"/>
      <c r="H210" s="50"/>
      <c r="I210" s="50"/>
      <c r="J210" s="50"/>
      <c r="K210" s="50"/>
    </row>
    <row r="211" spans="1:11">
      <c r="A211" s="165"/>
      <c r="B211" s="50"/>
      <c r="C211" s="50"/>
      <c r="D211" s="50" t="s">
        <v>1266</v>
      </c>
      <c r="E211" s="50"/>
      <c r="F211" s="50"/>
      <c r="G211" s="57"/>
      <c r="H211" s="50"/>
      <c r="I211" s="50"/>
      <c r="J211" s="50"/>
      <c r="K211" s="50"/>
    </row>
    <row r="212" spans="1:11">
      <c r="A212" s="165"/>
      <c r="B212" s="50"/>
      <c r="C212" s="50"/>
      <c r="D212" s="50" t="s">
        <v>1267</v>
      </c>
      <c r="E212" s="50"/>
      <c r="F212" s="50"/>
      <c r="G212" s="57"/>
      <c r="H212" s="50"/>
      <c r="I212" s="50"/>
      <c r="J212" s="50"/>
      <c r="K212" s="50"/>
    </row>
    <row r="213" spans="1:11">
      <c r="A213" s="165"/>
      <c r="B213" s="50"/>
      <c r="C213" s="50"/>
      <c r="D213" s="50" t="s">
        <v>1264</v>
      </c>
      <c r="E213" s="50"/>
      <c r="F213" s="50"/>
      <c r="G213" s="57"/>
      <c r="H213" s="50"/>
      <c r="I213" s="50"/>
      <c r="J213" s="50"/>
      <c r="K213" s="50"/>
    </row>
    <row r="214" spans="1:11">
      <c r="A214" s="165"/>
      <c r="B214" s="50" t="s">
        <v>1001</v>
      </c>
      <c r="C214" s="50"/>
      <c r="D214" s="50" t="s">
        <v>1160</v>
      </c>
      <c r="E214" s="50"/>
      <c r="F214" s="50"/>
      <c r="G214" s="57"/>
      <c r="H214" s="50"/>
      <c r="I214" s="50"/>
      <c r="J214" s="50"/>
      <c r="K214" s="50"/>
    </row>
    <row r="215" spans="1:11">
      <c r="A215" s="165"/>
      <c r="B215" s="50" t="s">
        <v>1148</v>
      </c>
      <c r="C215" s="50"/>
      <c r="D215" s="50" t="s">
        <v>1269</v>
      </c>
      <c r="E215" s="50"/>
      <c r="F215" s="50"/>
      <c r="G215" s="57"/>
      <c r="H215" s="50"/>
      <c r="I215" s="50"/>
      <c r="J215" s="50"/>
      <c r="K215" s="50"/>
    </row>
    <row r="216" spans="1:11">
      <c r="A216" s="165"/>
      <c r="B216" s="50"/>
      <c r="C216" s="50"/>
      <c r="D216" s="50" t="s">
        <v>1268</v>
      </c>
      <c r="E216" s="50"/>
      <c r="F216" s="50"/>
      <c r="G216" s="57"/>
      <c r="H216" s="50"/>
      <c r="I216" s="50"/>
      <c r="J216" s="50"/>
      <c r="K216" s="50"/>
    </row>
    <row r="217" spans="1:11">
      <c r="A217" s="165"/>
      <c r="B217" s="50"/>
      <c r="C217" s="50"/>
      <c r="D217" s="50"/>
      <c r="E217" s="50"/>
      <c r="F217" s="50"/>
      <c r="G217" s="57"/>
      <c r="H217" s="50"/>
      <c r="I217" s="50"/>
      <c r="J217" s="50"/>
      <c r="K217" s="50"/>
    </row>
    <row r="218" spans="1:11">
      <c r="A218" s="165"/>
      <c r="B218" s="1" t="s">
        <v>1270</v>
      </c>
      <c r="C218" s="50"/>
      <c r="D218" s="50"/>
      <c r="E218" s="50"/>
      <c r="F218" s="50"/>
      <c r="G218" s="57"/>
      <c r="H218" s="50"/>
      <c r="I218" s="50"/>
      <c r="J218" s="50"/>
      <c r="K218" s="50"/>
    </row>
    <row r="219" spans="1:11">
      <c r="A219" s="165"/>
      <c r="B219" s="50" t="s">
        <v>1272</v>
      </c>
      <c r="C219" s="50"/>
      <c r="D219" s="50"/>
      <c r="E219" s="50"/>
      <c r="F219" s="50" t="s">
        <v>517</v>
      </c>
      <c r="G219" s="57"/>
      <c r="H219" s="50"/>
      <c r="I219" s="50"/>
      <c r="J219" s="50"/>
      <c r="K219" s="50"/>
    </row>
    <row r="220" spans="1:11">
      <c r="A220" s="165"/>
      <c r="B220" s="50" t="s">
        <v>867</v>
      </c>
      <c r="C220" s="50"/>
      <c r="D220" s="50"/>
      <c r="E220" s="50"/>
      <c r="F220" s="50" t="s">
        <v>207</v>
      </c>
      <c r="G220" s="57"/>
      <c r="H220" s="50"/>
      <c r="I220" s="50"/>
      <c r="J220" s="50"/>
      <c r="K220" s="50"/>
    </row>
    <row r="221" spans="1:11">
      <c r="A221" s="165"/>
      <c r="B221" s="50" t="s">
        <v>870</v>
      </c>
      <c r="C221" s="50"/>
      <c r="D221" s="50"/>
      <c r="E221" s="50"/>
      <c r="F221" s="50" t="s">
        <v>207</v>
      </c>
      <c r="G221" s="57"/>
      <c r="H221" s="50"/>
      <c r="I221" s="50"/>
      <c r="J221" s="50"/>
      <c r="K221" s="50"/>
    </row>
    <row r="222" spans="1:11">
      <c r="A222" s="165"/>
      <c r="B222" s="50" t="s">
        <v>869</v>
      </c>
      <c r="C222" s="50"/>
      <c r="D222" s="50"/>
      <c r="E222" s="50"/>
      <c r="F222" s="50" t="s">
        <v>496</v>
      </c>
      <c r="G222" s="57"/>
      <c r="H222" s="50"/>
      <c r="I222" s="50"/>
      <c r="J222" s="50"/>
      <c r="K222" s="50"/>
    </row>
    <row r="223" spans="1:11">
      <c r="A223" s="165"/>
      <c r="B223" s="50" t="s">
        <v>1259</v>
      </c>
      <c r="C223" s="50"/>
      <c r="D223" s="50"/>
      <c r="E223" s="50"/>
      <c r="F223" s="50" t="s">
        <v>205</v>
      </c>
      <c r="G223" s="57"/>
      <c r="H223" s="50"/>
      <c r="I223" s="50"/>
      <c r="J223" s="50"/>
      <c r="K223" s="50"/>
    </row>
    <row r="224" spans="1:11">
      <c r="A224" s="165"/>
      <c r="B224" s="50" t="s">
        <v>197</v>
      </c>
      <c r="C224" s="50"/>
      <c r="D224" s="50"/>
      <c r="E224" s="50"/>
      <c r="F224" s="50" t="s">
        <v>207</v>
      </c>
      <c r="G224" s="57"/>
      <c r="H224" s="50"/>
      <c r="I224" s="50"/>
      <c r="J224" s="50"/>
      <c r="K224" s="50"/>
    </row>
    <row r="225" spans="1:11">
      <c r="A225" s="165"/>
      <c r="B225" s="50" t="s">
        <v>198</v>
      </c>
      <c r="C225" s="50"/>
      <c r="D225" s="50"/>
      <c r="E225" s="50"/>
      <c r="F225" s="50" t="s">
        <v>516</v>
      </c>
      <c r="G225" s="57"/>
      <c r="H225" s="50"/>
      <c r="I225" s="50"/>
      <c r="J225" s="50"/>
      <c r="K225" s="50"/>
    </row>
    <row r="226" spans="1:11">
      <c r="A226" s="165"/>
      <c r="B226" s="50" t="s">
        <v>200</v>
      </c>
      <c r="C226" s="50"/>
      <c r="D226" s="50"/>
      <c r="E226" s="50"/>
      <c r="F226" s="50" t="s">
        <v>206</v>
      </c>
      <c r="G226" s="57"/>
      <c r="H226" s="50"/>
      <c r="I226" s="50"/>
      <c r="J226" s="50"/>
      <c r="K226" s="50"/>
    </row>
    <row r="227" spans="1:11">
      <c r="A227" s="165"/>
      <c r="B227" s="50" t="s">
        <v>1271</v>
      </c>
      <c r="C227" s="50"/>
      <c r="D227" s="50"/>
      <c r="E227" s="50"/>
      <c r="F227" s="50" t="s">
        <v>205</v>
      </c>
      <c r="G227" s="57"/>
      <c r="H227" s="50"/>
      <c r="I227" s="50"/>
      <c r="J227" s="50"/>
      <c r="K227" s="50"/>
    </row>
    <row r="228" spans="1:11">
      <c r="A228" s="165"/>
      <c r="B228" s="50"/>
      <c r="C228" s="50"/>
      <c r="D228" s="50"/>
      <c r="E228" s="50"/>
      <c r="F228" s="50"/>
      <c r="G228" s="57"/>
      <c r="H228" s="50"/>
      <c r="I228" s="50"/>
      <c r="J228" s="50"/>
      <c r="K228" s="50"/>
    </row>
    <row r="229" spans="1:11">
      <c r="A229" s="165"/>
      <c r="B229" s="93" t="s">
        <v>1273</v>
      </c>
      <c r="C229" s="50"/>
      <c r="D229" s="50"/>
      <c r="E229" s="50"/>
      <c r="F229" s="141" t="s">
        <v>476</v>
      </c>
      <c r="G229" s="143" t="s">
        <v>126</v>
      </c>
      <c r="H229" s="50"/>
      <c r="I229" s="50"/>
      <c r="J229" s="50"/>
      <c r="K229" s="50"/>
    </row>
    <row r="230" spans="1:11">
      <c r="A230" s="165"/>
      <c r="B230" s="50" t="s">
        <v>1274</v>
      </c>
      <c r="C230" s="50"/>
      <c r="D230" s="50"/>
      <c r="E230" s="50"/>
      <c r="F230" s="50"/>
      <c r="G230" s="57"/>
      <c r="H230" s="50"/>
      <c r="I230" s="50"/>
      <c r="J230" s="50"/>
      <c r="K230" s="50"/>
    </row>
    <row r="231" spans="1:11">
      <c r="A231" s="165"/>
      <c r="B231" s="50" t="s">
        <v>450</v>
      </c>
      <c r="C231" s="50"/>
      <c r="D231" s="50"/>
      <c r="E231" s="50"/>
      <c r="F231" s="50"/>
      <c r="G231" s="57"/>
      <c r="H231" s="50"/>
      <c r="I231" s="50"/>
      <c r="J231" s="50"/>
      <c r="K231" s="50"/>
    </row>
    <row r="232" spans="1:11">
      <c r="A232" s="165"/>
      <c r="B232" s="50" t="s">
        <v>1275</v>
      </c>
      <c r="C232" s="50"/>
      <c r="D232" s="50"/>
      <c r="E232" s="50"/>
      <c r="F232" s="50"/>
      <c r="G232" s="57"/>
      <c r="H232" s="50"/>
      <c r="I232" s="50"/>
      <c r="J232" s="50"/>
      <c r="K232" s="50"/>
    </row>
    <row r="233" spans="1:11">
      <c r="A233" s="165"/>
      <c r="B233" s="50"/>
      <c r="C233" s="50"/>
      <c r="D233" s="50"/>
      <c r="E233" s="50"/>
      <c r="F233" s="50"/>
      <c r="G233" s="57"/>
      <c r="H233" s="50"/>
      <c r="I233" s="50"/>
      <c r="J233" s="50"/>
      <c r="K233" s="50"/>
    </row>
    <row r="234" spans="1:11">
      <c r="A234" s="165"/>
      <c r="B234" s="38" t="s">
        <v>132</v>
      </c>
      <c r="C234" s="39"/>
      <c r="D234" s="39"/>
      <c r="E234" s="39"/>
      <c r="F234" s="39"/>
      <c r="G234" s="43"/>
      <c r="H234" s="50"/>
      <c r="I234" s="50"/>
      <c r="J234" s="50"/>
      <c r="K234" s="50"/>
    </row>
    <row r="235" spans="1:11">
      <c r="A235" s="165"/>
      <c r="B235" s="40" t="s">
        <v>1280</v>
      </c>
      <c r="C235" s="9"/>
      <c r="D235" s="9"/>
      <c r="E235" s="9"/>
      <c r="F235" s="9"/>
      <c r="G235" s="10"/>
      <c r="H235" s="50"/>
      <c r="I235" s="50"/>
      <c r="J235" s="50"/>
      <c r="K235" s="50"/>
    </row>
    <row r="236" spans="1:11" ht="15.75" thickBot="1">
      <c r="A236" s="123"/>
      <c r="B236" s="54" t="s">
        <v>1281</v>
      </c>
      <c r="C236" s="54"/>
      <c r="D236" s="54"/>
      <c r="E236" s="54"/>
      <c r="F236" s="54"/>
      <c r="G236" s="58"/>
      <c r="H236" s="50"/>
      <c r="I236" s="50"/>
      <c r="J236" s="50"/>
      <c r="K236" s="50"/>
    </row>
    <row r="237" spans="1:11" ht="16.5" thickTop="1" thickBot="1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</row>
    <row r="238" spans="1:11" ht="24" thickTop="1">
      <c r="A238" s="5">
        <v>5</v>
      </c>
      <c r="B238" s="256" t="s">
        <v>1277</v>
      </c>
      <c r="C238" s="256"/>
      <c r="D238" s="256"/>
      <c r="E238" s="256"/>
      <c r="F238" s="256"/>
      <c r="G238" s="258"/>
      <c r="H238" s="50"/>
      <c r="I238" s="50"/>
      <c r="J238" s="50"/>
      <c r="K238" s="50"/>
    </row>
    <row r="239" spans="1:11">
      <c r="A239" s="165"/>
      <c r="B239" s="11" t="s">
        <v>33</v>
      </c>
      <c r="C239" s="50"/>
      <c r="D239" s="50"/>
      <c r="E239" s="50"/>
      <c r="F239" s="50"/>
      <c r="G239" s="57"/>
      <c r="H239" s="50"/>
      <c r="I239" s="50"/>
      <c r="J239" s="50"/>
      <c r="K239" s="50"/>
    </row>
    <row r="240" spans="1:11">
      <c r="A240" s="165"/>
      <c r="B240" s="9" t="s">
        <v>34</v>
      </c>
      <c r="C240" s="50"/>
      <c r="D240" s="50"/>
      <c r="E240" s="50"/>
      <c r="F240" s="50"/>
      <c r="G240" s="57"/>
      <c r="H240" s="50"/>
      <c r="I240" s="50"/>
      <c r="J240" s="50"/>
      <c r="K240" s="50"/>
    </row>
    <row r="241" spans="1:11">
      <c r="A241" s="165"/>
      <c r="B241" s="9" t="s">
        <v>35</v>
      </c>
      <c r="C241" s="50"/>
      <c r="D241" s="50"/>
      <c r="E241" s="50"/>
      <c r="F241" s="50"/>
      <c r="G241" s="57"/>
      <c r="H241" s="50"/>
      <c r="I241" s="50"/>
      <c r="J241" s="50"/>
      <c r="K241" s="50"/>
    </row>
    <row r="242" spans="1:11">
      <c r="A242" s="165"/>
      <c r="B242" s="9" t="s">
        <v>36</v>
      </c>
      <c r="C242" s="50"/>
      <c r="D242" s="50"/>
      <c r="E242" s="50"/>
      <c r="F242" s="50"/>
      <c r="G242" s="57"/>
      <c r="H242" s="50"/>
      <c r="I242" s="50"/>
      <c r="J242" s="50"/>
      <c r="K242" s="50"/>
    </row>
    <row r="243" spans="1:11">
      <c r="A243" s="165"/>
      <c r="B243" s="50"/>
      <c r="C243" s="50"/>
      <c r="D243" s="50"/>
      <c r="E243" s="50"/>
      <c r="F243" s="50"/>
      <c r="G243" s="57"/>
      <c r="H243" s="50"/>
      <c r="I243" s="50"/>
      <c r="J243" s="50"/>
      <c r="K243" s="50"/>
    </row>
    <row r="244" spans="1:11">
      <c r="A244" s="165"/>
      <c r="B244" s="93" t="s">
        <v>1276</v>
      </c>
      <c r="C244" s="50"/>
      <c r="D244" s="50"/>
      <c r="E244" s="50"/>
      <c r="F244" s="141" t="s">
        <v>1279</v>
      </c>
      <c r="G244" s="143" t="s">
        <v>126</v>
      </c>
      <c r="H244" s="50"/>
      <c r="I244" s="50"/>
      <c r="J244" s="50"/>
      <c r="K244" s="50"/>
    </row>
    <row r="245" spans="1:11">
      <c r="A245" s="165"/>
      <c r="B245" s="50" t="s">
        <v>131</v>
      </c>
      <c r="C245" s="50"/>
      <c r="D245" s="50"/>
      <c r="E245" s="50"/>
      <c r="F245" s="50" t="s">
        <v>1278</v>
      </c>
      <c r="G245" s="57"/>
      <c r="H245" s="50"/>
      <c r="I245" s="50"/>
      <c r="J245" s="50"/>
      <c r="K245" s="50"/>
    </row>
    <row r="246" spans="1:11">
      <c r="A246" s="165"/>
      <c r="B246" s="50" t="s">
        <v>9</v>
      </c>
      <c r="C246" s="50"/>
      <c r="D246" s="50"/>
      <c r="E246" s="50"/>
      <c r="F246" s="50" t="s">
        <v>1034</v>
      </c>
      <c r="G246" s="57"/>
      <c r="H246" s="50"/>
      <c r="I246" s="50"/>
      <c r="J246" s="50"/>
      <c r="K246" s="50"/>
    </row>
    <row r="247" spans="1:11">
      <c r="A247" s="165"/>
      <c r="B247" s="50" t="s">
        <v>1214</v>
      </c>
      <c r="C247" s="50"/>
      <c r="D247" s="50"/>
      <c r="E247" s="50"/>
      <c r="F247" s="50" t="s">
        <v>1034</v>
      </c>
      <c r="G247" s="57"/>
      <c r="H247" s="50"/>
      <c r="I247" s="50"/>
      <c r="J247" s="50"/>
      <c r="K247" s="50"/>
    </row>
    <row r="248" spans="1:11">
      <c r="A248" s="165"/>
      <c r="B248" s="50" t="s">
        <v>45</v>
      </c>
      <c r="C248" s="50"/>
      <c r="D248" s="50"/>
      <c r="E248" s="50"/>
      <c r="F248" s="50" t="s">
        <v>1034</v>
      </c>
      <c r="G248" s="57"/>
      <c r="H248" s="50"/>
      <c r="I248" s="50"/>
      <c r="J248" s="50"/>
      <c r="K248" s="50"/>
    </row>
    <row r="249" spans="1:11">
      <c r="A249" s="165"/>
      <c r="B249" s="50" t="s">
        <v>54</v>
      </c>
      <c r="C249" s="50"/>
      <c r="D249" s="50"/>
      <c r="E249" s="50"/>
      <c r="F249" s="50" t="s">
        <v>1034</v>
      </c>
      <c r="G249" s="57"/>
      <c r="H249" s="50"/>
      <c r="I249" s="50"/>
      <c r="J249" s="50"/>
      <c r="K249" s="50"/>
    </row>
    <row r="250" spans="1:11">
      <c r="A250" s="165"/>
      <c r="B250" s="50" t="s">
        <v>23</v>
      </c>
      <c r="C250" s="50"/>
      <c r="D250" s="50"/>
      <c r="E250" s="50"/>
      <c r="F250" s="50" t="s">
        <v>1278</v>
      </c>
      <c r="G250" s="57"/>
      <c r="H250" s="50"/>
      <c r="I250" s="50"/>
      <c r="J250" s="50"/>
      <c r="K250" s="50"/>
    </row>
    <row r="251" spans="1:11">
      <c r="A251" s="165"/>
      <c r="B251" s="50" t="s">
        <v>24</v>
      </c>
      <c r="C251" s="50"/>
      <c r="D251" s="50"/>
      <c r="E251" s="50"/>
      <c r="F251" s="50" t="s">
        <v>1034</v>
      </c>
      <c r="G251" s="57"/>
      <c r="H251" s="50"/>
      <c r="I251" s="50"/>
      <c r="J251" s="50"/>
      <c r="K251" s="50"/>
    </row>
    <row r="252" spans="1:11">
      <c r="A252" s="165"/>
      <c r="B252" s="50" t="s">
        <v>69</v>
      </c>
      <c r="C252" s="50"/>
      <c r="D252" s="50"/>
      <c r="E252" s="50"/>
      <c r="F252" s="50" t="s">
        <v>1034</v>
      </c>
      <c r="G252" s="57"/>
      <c r="H252" s="50"/>
      <c r="I252" s="50"/>
      <c r="J252" s="50"/>
      <c r="K252" s="50"/>
    </row>
    <row r="253" spans="1:11">
      <c r="A253" s="165"/>
      <c r="B253" s="50"/>
      <c r="C253" s="50"/>
      <c r="D253" s="50"/>
      <c r="E253" s="50"/>
      <c r="F253" s="50"/>
      <c r="G253" s="57"/>
      <c r="H253" s="50"/>
      <c r="I253" s="50"/>
      <c r="J253" s="50"/>
      <c r="K253" s="50"/>
    </row>
    <row r="254" spans="1:11">
      <c r="A254" s="165"/>
      <c r="B254" s="38" t="s">
        <v>132</v>
      </c>
      <c r="C254" s="39"/>
      <c r="D254" s="39"/>
      <c r="E254" s="39"/>
      <c r="F254" s="39"/>
      <c r="G254" s="43"/>
      <c r="H254" s="50"/>
      <c r="I254" s="50"/>
      <c r="J254" s="50"/>
      <c r="K254" s="50"/>
    </row>
    <row r="255" spans="1:11" ht="15.75" thickBot="1">
      <c r="A255" s="123"/>
      <c r="B255" s="45" t="s">
        <v>133</v>
      </c>
      <c r="C255" s="15"/>
      <c r="D255" s="15"/>
      <c r="E255" s="15"/>
      <c r="F255" s="15"/>
      <c r="G255" s="16"/>
      <c r="H255" s="50"/>
      <c r="I255" s="50"/>
      <c r="J255" s="50"/>
      <c r="K255" s="50"/>
    </row>
    <row r="256" spans="1:11" ht="16.5" thickTop="1" thickBo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</row>
    <row r="257" spans="1:11" ht="24" thickTop="1">
      <c r="A257" s="5">
        <v>6</v>
      </c>
      <c r="B257" s="256" t="s">
        <v>1282</v>
      </c>
      <c r="C257" s="256"/>
      <c r="D257" s="256"/>
      <c r="E257" s="256"/>
      <c r="F257" s="256"/>
      <c r="G257" s="258"/>
      <c r="H257" s="50"/>
      <c r="I257" s="50"/>
      <c r="J257" s="50"/>
      <c r="K257" s="50"/>
    </row>
    <row r="258" spans="1:11">
      <c r="A258" s="165"/>
      <c r="B258" s="93" t="s">
        <v>1284</v>
      </c>
      <c r="C258" s="50"/>
      <c r="D258" s="50"/>
      <c r="E258" s="50"/>
      <c r="F258" s="50"/>
      <c r="G258" s="57"/>
      <c r="H258" s="50"/>
      <c r="I258" s="50"/>
      <c r="J258" s="50"/>
      <c r="K258" s="50"/>
    </row>
    <row r="259" spans="1:11">
      <c r="A259" s="165"/>
      <c r="B259" s="50" t="s">
        <v>1283</v>
      </c>
      <c r="C259" s="50"/>
      <c r="D259" s="50"/>
      <c r="E259" s="50"/>
      <c r="F259" s="50"/>
      <c r="G259" s="57"/>
      <c r="H259" s="50"/>
      <c r="I259" s="50"/>
      <c r="J259" s="50"/>
      <c r="K259" s="50"/>
    </row>
    <row r="260" spans="1:11">
      <c r="A260" s="165"/>
      <c r="B260" s="50"/>
      <c r="C260" s="50"/>
      <c r="D260" s="50"/>
      <c r="E260" s="50"/>
      <c r="F260" s="50"/>
      <c r="G260" s="57"/>
      <c r="H260" s="50"/>
      <c r="I260" s="50"/>
      <c r="J260" s="50"/>
      <c r="K260" s="50"/>
    </row>
    <row r="261" spans="1:11">
      <c r="A261" s="165"/>
      <c r="B261" s="93" t="s">
        <v>1285</v>
      </c>
      <c r="C261" s="50"/>
      <c r="D261" s="50"/>
      <c r="E261" s="50"/>
      <c r="F261" s="50"/>
      <c r="G261" s="57"/>
      <c r="H261" s="50"/>
      <c r="I261" s="50"/>
      <c r="J261" s="50"/>
      <c r="K261" s="50"/>
    </row>
    <row r="262" spans="1:11">
      <c r="A262" s="165"/>
      <c r="B262" s="166" t="s">
        <v>1286</v>
      </c>
      <c r="C262" s="50"/>
      <c r="D262" s="50"/>
      <c r="E262" s="50"/>
      <c r="F262" s="50"/>
      <c r="G262" s="57"/>
      <c r="H262" s="50"/>
      <c r="I262" s="50"/>
      <c r="J262" s="50"/>
      <c r="K262" s="50"/>
    </row>
    <row r="263" spans="1:11">
      <c r="A263" s="165"/>
      <c r="B263" s="50" t="s">
        <v>1287</v>
      </c>
      <c r="C263" s="50"/>
      <c r="D263" s="50"/>
      <c r="E263" s="50"/>
      <c r="F263" s="50"/>
      <c r="G263" s="57" t="s">
        <v>360</v>
      </c>
      <c r="H263" s="50"/>
      <c r="I263" s="50"/>
      <c r="J263" s="50"/>
      <c r="K263" s="50"/>
    </row>
    <row r="264" spans="1:11">
      <c r="A264" s="165"/>
      <c r="B264" s="50" t="s">
        <v>1288</v>
      </c>
      <c r="C264" s="50"/>
      <c r="D264" s="50"/>
      <c r="E264" s="50"/>
      <c r="F264" s="50"/>
      <c r="G264" s="57" t="s">
        <v>171</v>
      </c>
      <c r="H264" s="50"/>
      <c r="I264" s="50"/>
      <c r="J264" s="50"/>
      <c r="K264" s="50"/>
    </row>
    <row r="265" spans="1:11">
      <c r="A265" s="165"/>
      <c r="B265" s="50"/>
      <c r="C265" s="50"/>
      <c r="D265" s="50"/>
      <c r="E265" s="50"/>
      <c r="F265" s="50"/>
      <c r="G265" s="57"/>
      <c r="H265" s="50"/>
      <c r="I265" s="50"/>
      <c r="J265" s="50"/>
      <c r="K265" s="50"/>
    </row>
    <row r="266" spans="1:11">
      <c r="A266" s="165"/>
      <c r="B266" s="50" t="s">
        <v>486</v>
      </c>
      <c r="C266" s="50"/>
      <c r="D266" s="50"/>
      <c r="E266" s="50"/>
      <c r="F266" s="50"/>
      <c r="G266" s="57" t="s">
        <v>1295</v>
      </c>
      <c r="H266" s="50"/>
      <c r="I266" s="50"/>
      <c r="J266" s="50"/>
      <c r="K266" s="50"/>
    </row>
    <row r="267" spans="1:11">
      <c r="A267" s="165"/>
      <c r="B267" s="50" t="s">
        <v>200</v>
      </c>
      <c r="C267" s="50"/>
      <c r="D267" s="50"/>
      <c r="E267" s="50"/>
      <c r="F267" s="50"/>
      <c r="G267" s="57" t="s">
        <v>171</v>
      </c>
      <c r="H267" s="50"/>
      <c r="I267" s="50"/>
      <c r="J267" s="50"/>
      <c r="K267" s="50"/>
    </row>
    <row r="268" spans="1:11">
      <c r="A268" s="165"/>
      <c r="B268" s="50" t="s">
        <v>487</v>
      </c>
      <c r="C268" s="50"/>
      <c r="D268" s="50"/>
      <c r="E268" s="50"/>
      <c r="F268" s="50"/>
      <c r="G268" s="57" t="s">
        <v>1295</v>
      </c>
      <c r="H268" s="50"/>
      <c r="I268" s="50"/>
      <c r="J268" s="50"/>
      <c r="K268" s="50"/>
    </row>
    <row r="269" spans="1:11">
      <c r="A269" s="165"/>
      <c r="B269" s="50"/>
      <c r="C269" s="50"/>
      <c r="D269" s="50"/>
      <c r="E269" s="50"/>
      <c r="F269" s="50"/>
      <c r="G269" s="57"/>
      <c r="H269" s="50"/>
      <c r="I269" s="50"/>
      <c r="J269" s="50"/>
      <c r="K269" s="50"/>
    </row>
    <row r="270" spans="1:11">
      <c r="A270" s="165"/>
      <c r="B270" s="50" t="s">
        <v>1289</v>
      </c>
      <c r="C270" s="50"/>
      <c r="D270" s="50"/>
      <c r="E270" s="50"/>
      <c r="F270" s="50"/>
      <c r="G270" s="57" t="s">
        <v>1295</v>
      </c>
      <c r="H270" s="50"/>
      <c r="I270" s="50"/>
      <c r="J270" s="50"/>
      <c r="K270" s="50"/>
    </row>
    <row r="271" spans="1:11">
      <c r="A271" s="165"/>
      <c r="B271" s="50"/>
      <c r="C271" s="50" t="s">
        <v>1290</v>
      </c>
      <c r="D271" s="50"/>
      <c r="E271" s="50"/>
      <c r="F271" s="50"/>
      <c r="G271" s="57" t="s">
        <v>496</v>
      </c>
      <c r="H271" s="50"/>
      <c r="I271" s="50"/>
      <c r="J271" s="50"/>
      <c r="K271" s="50"/>
    </row>
    <row r="272" spans="1:11">
      <c r="A272" s="165"/>
      <c r="B272" s="50"/>
      <c r="C272" s="50" t="s">
        <v>1291</v>
      </c>
      <c r="D272" s="50"/>
      <c r="E272" s="50"/>
      <c r="F272" s="50"/>
      <c r="G272" s="57" t="s">
        <v>1296</v>
      </c>
      <c r="H272" s="50"/>
      <c r="I272" s="50"/>
      <c r="J272" s="50"/>
      <c r="K272" s="50"/>
    </row>
    <row r="273" spans="1:11">
      <c r="A273" s="165"/>
      <c r="B273" s="50"/>
      <c r="C273" s="50" t="s">
        <v>494</v>
      </c>
      <c r="D273" s="50"/>
      <c r="E273" s="50"/>
      <c r="F273" s="50"/>
      <c r="G273" s="57" t="s">
        <v>360</v>
      </c>
      <c r="H273" s="50"/>
      <c r="I273" s="50"/>
      <c r="J273" s="50"/>
      <c r="K273" s="50"/>
    </row>
    <row r="274" spans="1:11">
      <c r="A274" s="165"/>
      <c r="B274" s="50"/>
      <c r="C274" s="50" t="s">
        <v>495</v>
      </c>
      <c r="D274" s="50"/>
      <c r="E274" s="50"/>
      <c r="F274" s="50"/>
      <c r="G274" s="57" t="s">
        <v>1086</v>
      </c>
      <c r="H274" s="50"/>
      <c r="I274" s="50"/>
      <c r="J274" s="50"/>
      <c r="K274" s="50"/>
    </row>
    <row r="275" spans="1:11">
      <c r="A275" s="165"/>
      <c r="B275" s="50"/>
      <c r="C275" s="50"/>
      <c r="D275" s="50"/>
      <c r="E275" s="50"/>
      <c r="F275" s="50"/>
      <c r="G275" s="57"/>
      <c r="H275" s="50"/>
      <c r="I275" s="50"/>
      <c r="J275" s="50"/>
      <c r="K275" s="50"/>
    </row>
    <row r="276" spans="1:11">
      <c r="A276" s="165"/>
      <c r="B276" s="50" t="s">
        <v>1292</v>
      </c>
      <c r="C276" s="50"/>
      <c r="D276" s="50"/>
      <c r="E276" s="50"/>
      <c r="F276" s="50"/>
      <c r="G276" s="57"/>
      <c r="H276" s="50"/>
      <c r="I276" s="50"/>
      <c r="J276" s="50"/>
      <c r="K276" s="50"/>
    </row>
    <row r="277" spans="1:11">
      <c r="A277" s="165"/>
      <c r="B277" s="50" t="s">
        <v>1293</v>
      </c>
      <c r="C277" s="50"/>
      <c r="D277" s="50"/>
      <c r="E277" s="50"/>
      <c r="F277" s="50"/>
      <c r="G277" s="57"/>
      <c r="H277" s="50"/>
      <c r="I277" s="50"/>
      <c r="J277" s="50"/>
      <c r="K277" s="50"/>
    </row>
    <row r="278" spans="1:11">
      <c r="A278" s="165"/>
      <c r="B278" s="50" t="s">
        <v>1294</v>
      </c>
      <c r="C278" s="50"/>
      <c r="D278" s="50"/>
      <c r="E278" s="50"/>
      <c r="F278" s="50"/>
      <c r="G278" s="57" t="s">
        <v>171</v>
      </c>
      <c r="H278" s="50"/>
      <c r="I278" s="50"/>
      <c r="J278" s="50"/>
      <c r="K278" s="50"/>
    </row>
    <row r="279" spans="1:11">
      <c r="A279" s="165"/>
      <c r="B279" s="50"/>
      <c r="C279" s="50"/>
      <c r="D279" s="50"/>
      <c r="E279" s="50"/>
      <c r="F279" s="50"/>
      <c r="G279" s="57"/>
      <c r="H279" s="50"/>
      <c r="I279" s="50"/>
      <c r="J279" s="50"/>
      <c r="K279" s="50"/>
    </row>
    <row r="280" spans="1:11">
      <c r="A280" s="165"/>
      <c r="B280" s="93" t="s">
        <v>1297</v>
      </c>
      <c r="C280" s="50"/>
      <c r="D280" s="50"/>
      <c r="E280" s="50"/>
      <c r="F280" s="50"/>
      <c r="G280" s="57"/>
      <c r="H280" s="50"/>
      <c r="I280" s="50"/>
      <c r="J280" s="50"/>
      <c r="K280" s="50"/>
    </row>
    <row r="281" spans="1:11">
      <c r="A281" s="165"/>
      <c r="B281" s="93" t="s">
        <v>1299</v>
      </c>
      <c r="C281" s="50"/>
      <c r="D281" s="50"/>
      <c r="E281" s="50"/>
      <c r="F281" s="50"/>
      <c r="G281" s="57"/>
      <c r="H281" s="50"/>
      <c r="I281" s="50"/>
      <c r="J281" s="50"/>
      <c r="K281" s="50"/>
    </row>
    <row r="282" spans="1:11">
      <c r="A282" s="165"/>
      <c r="B282" s="50" t="s">
        <v>1298</v>
      </c>
      <c r="C282" s="50"/>
      <c r="D282" s="50"/>
      <c r="E282" s="50"/>
      <c r="F282" s="50"/>
      <c r="G282" s="57"/>
      <c r="H282" s="50"/>
      <c r="I282" s="50"/>
      <c r="J282" s="50"/>
      <c r="K282" s="50"/>
    </row>
    <row r="283" spans="1:11">
      <c r="A283" s="165"/>
      <c r="B283" s="50" t="s">
        <v>532</v>
      </c>
      <c r="C283" s="50"/>
      <c r="D283" s="50"/>
      <c r="E283" s="50"/>
      <c r="F283" s="50"/>
      <c r="G283" s="57"/>
      <c r="H283" s="50"/>
      <c r="I283" s="50"/>
      <c r="J283" s="50"/>
      <c r="K283" s="50"/>
    </row>
    <row r="284" spans="1:11">
      <c r="A284" s="165"/>
      <c r="B284" s="50" t="s">
        <v>1300</v>
      </c>
      <c r="C284" s="50"/>
      <c r="D284" s="50"/>
      <c r="E284" s="50"/>
      <c r="F284" s="50"/>
      <c r="G284" s="57"/>
      <c r="H284" s="50"/>
      <c r="I284" s="50"/>
      <c r="J284" s="50"/>
      <c r="K284" s="50"/>
    </row>
    <row r="285" spans="1:11">
      <c r="A285" s="165"/>
      <c r="B285" s="50"/>
      <c r="C285" s="50"/>
      <c r="D285" s="50"/>
      <c r="E285" s="50"/>
      <c r="F285" s="50"/>
      <c r="G285" s="57"/>
      <c r="H285" s="50"/>
      <c r="I285" s="50"/>
      <c r="J285" s="50"/>
      <c r="K285" s="50"/>
    </row>
    <row r="286" spans="1:11">
      <c r="A286" s="165"/>
      <c r="B286" s="93" t="s">
        <v>1301</v>
      </c>
      <c r="C286" s="50"/>
      <c r="D286" s="50"/>
      <c r="E286" s="50"/>
      <c r="F286" s="50"/>
      <c r="G286" s="57"/>
      <c r="H286" s="50"/>
      <c r="I286" s="50"/>
      <c r="J286" s="50"/>
      <c r="K286" s="50"/>
    </row>
    <row r="287" spans="1:11">
      <c r="A287" s="165"/>
      <c r="B287" s="94" t="s">
        <v>152</v>
      </c>
      <c r="C287" s="94"/>
      <c r="D287" s="94" t="s">
        <v>536</v>
      </c>
      <c r="E287" s="50"/>
      <c r="F287" s="50"/>
      <c r="G287" s="57"/>
      <c r="H287" s="50"/>
      <c r="I287" s="50"/>
      <c r="J287" s="50"/>
      <c r="K287" s="50"/>
    </row>
    <row r="288" spans="1:11">
      <c r="A288" s="165"/>
      <c r="B288" s="50" t="s">
        <v>503</v>
      </c>
      <c r="C288" s="50"/>
      <c r="D288" s="50" t="s">
        <v>1302</v>
      </c>
      <c r="E288" s="50"/>
      <c r="F288" s="50"/>
      <c r="G288" s="57"/>
      <c r="H288" s="50"/>
      <c r="I288" s="50"/>
      <c r="J288" s="50"/>
      <c r="K288" s="50"/>
    </row>
    <row r="289" spans="1:11">
      <c r="A289" s="165"/>
      <c r="B289" s="50" t="s">
        <v>504</v>
      </c>
      <c r="C289" s="50"/>
      <c r="D289" s="50" t="s">
        <v>867</v>
      </c>
      <c r="E289" s="50"/>
      <c r="F289" s="50"/>
      <c r="G289" s="57"/>
      <c r="H289" s="50"/>
      <c r="I289" s="50"/>
      <c r="J289" s="50"/>
      <c r="K289" s="50"/>
    </row>
    <row r="290" spans="1:11">
      <c r="A290" s="165"/>
      <c r="B290" s="50" t="s">
        <v>505</v>
      </c>
      <c r="C290" s="50"/>
      <c r="D290" s="50" t="s">
        <v>870</v>
      </c>
      <c r="E290" s="50"/>
      <c r="F290" s="50"/>
      <c r="G290" s="57"/>
      <c r="H290" s="50"/>
      <c r="I290" s="50"/>
      <c r="J290" s="50"/>
      <c r="K290" s="50"/>
    </row>
    <row r="291" spans="1:11">
      <c r="A291" s="165"/>
      <c r="B291" s="50" t="s">
        <v>506</v>
      </c>
      <c r="C291" s="50"/>
      <c r="D291" s="50" t="s">
        <v>869</v>
      </c>
      <c r="E291" s="50"/>
      <c r="F291" s="50"/>
      <c r="G291" s="57"/>
      <c r="H291" s="50"/>
      <c r="I291" s="50"/>
      <c r="J291" s="50"/>
      <c r="K291" s="50"/>
    </row>
    <row r="292" spans="1:11">
      <c r="A292" s="165"/>
      <c r="B292" s="50" t="s">
        <v>560</v>
      </c>
      <c r="C292" s="50"/>
      <c r="D292" s="50" t="s">
        <v>1259</v>
      </c>
      <c r="E292" s="50"/>
      <c r="F292" s="50"/>
      <c r="G292" s="57"/>
      <c r="H292" s="50"/>
      <c r="I292" s="50"/>
      <c r="J292" s="50"/>
      <c r="K292" s="50"/>
    </row>
    <row r="293" spans="1:11">
      <c r="A293" s="165"/>
      <c r="B293" s="50" t="s">
        <v>545</v>
      </c>
      <c r="C293" s="50"/>
      <c r="D293" s="50" t="s">
        <v>1303</v>
      </c>
      <c r="E293" s="50"/>
      <c r="F293" s="50"/>
      <c r="G293" s="57"/>
      <c r="H293" s="50"/>
      <c r="I293" s="50"/>
      <c r="J293" s="50"/>
      <c r="K293" s="50"/>
    </row>
    <row r="294" spans="1:11">
      <c r="A294" s="165"/>
      <c r="B294" s="50" t="s">
        <v>524</v>
      </c>
      <c r="C294" s="50"/>
      <c r="D294" s="50" t="s">
        <v>1304</v>
      </c>
      <c r="E294" s="50"/>
      <c r="F294" s="50"/>
      <c r="G294" s="57"/>
      <c r="H294" s="50"/>
      <c r="I294" s="50"/>
      <c r="J294" s="50"/>
      <c r="K294" s="50"/>
    </row>
    <row r="295" spans="1:11">
      <c r="A295" s="165"/>
      <c r="B295" s="50"/>
      <c r="C295" s="50"/>
      <c r="D295" s="50"/>
      <c r="E295" s="50"/>
      <c r="F295" s="50"/>
      <c r="G295" s="57"/>
      <c r="H295" s="50"/>
      <c r="I295" s="50"/>
      <c r="J295" s="50"/>
      <c r="K295" s="50"/>
    </row>
    <row r="296" spans="1:11">
      <c r="A296" s="165"/>
      <c r="B296" s="93" t="s">
        <v>1305</v>
      </c>
      <c r="C296" s="50"/>
      <c r="D296" s="50"/>
      <c r="E296" s="50"/>
      <c r="F296" s="50"/>
      <c r="G296" s="57"/>
      <c r="H296" s="50"/>
      <c r="I296" s="50"/>
      <c r="J296" s="50"/>
      <c r="K296" s="50"/>
    </row>
    <row r="297" spans="1:11">
      <c r="A297" s="165"/>
      <c r="B297" s="50" t="s">
        <v>202</v>
      </c>
      <c r="C297" s="50"/>
      <c r="D297" s="50"/>
      <c r="E297" s="50" t="s">
        <v>207</v>
      </c>
      <c r="F297" s="50"/>
      <c r="G297" s="57"/>
      <c r="H297" s="50"/>
      <c r="I297" s="50"/>
      <c r="J297" s="50"/>
      <c r="K297" s="50"/>
    </row>
    <row r="298" spans="1:11">
      <c r="A298" s="165"/>
      <c r="B298" s="50" t="s">
        <v>203</v>
      </c>
      <c r="C298" s="50"/>
      <c r="D298" s="50"/>
      <c r="E298" s="50" t="s">
        <v>516</v>
      </c>
      <c r="F298" s="50"/>
      <c r="G298" s="57"/>
      <c r="H298" s="50"/>
      <c r="I298" s="50"/>
      <c r="J298" s="50"/>
      <c r="K298" s="50"/>
    </row>
    <row r="299" spans="1:11">
      <c r="A299" s="165"/>
      <c r="B299" s="50" t="s">
        <v>197</v>
      </c>
      <c r="C299" s="50"/>
      <c r="D299" s="50"/>
      <c r="E299" s="50" t="s">
        <v>207</v>
      </c>
      <c r="F299" s="50"/>
      <c r="G299" s="57"/>
      <c r="H299" s="50"/>
      <c r="I299" s="50"/>
      <c r="J299" s="50"/>
      <c r="K299" s="50"/>
    </row>
    <row r="300" spans="1:11">
      <c r="A300" s="165"/>
      <c r="B300" s="50" t="s">
        <v>198</v>
      </c>
      <c r="C300" s="50"/>
      <c r="D300" s="50"/>
      <c r="E300" s="50" t="s">
        <v>516</v>
      </c>
      <c r="F300" s="50"/>
      <c r="G300" s="57"/>
      <c r="H300" s="50"/>
      <c r="I300" s="50"/>
      <c r="J300" s="50"/>
      <c r="K300" s="50"/>
    </row>
    <row r="301" spans="1:11">
      <c r="A301" s="165"/>
      <c r="B301" s="50"/>
      <c r="C301" s="50"/>
      <c r="D301" s="50"/>
      <c r="E301" s="50"/>
      <c r="F301" s="50"/>
      <c r="G301" s="57"/>
      <c r="H301" s="50"/>
      <c r="I301" s="50"/>
      <c r="J301" s="50"/>
      <c r="K301" s="50"/>
    </row>
    <row r="302" spans="1:11">
      <c r="A302" s="165"/>
      <c r="B302" s="50" t="s">
        <v>1311</v>
      </c>
      <c r="C302" s="50"/>
      <c r="D302" s="50"/>
      <c r="E302" s="50"/>
      <c r="F302" s="50"/>
      <c r="G302" s="57"/>
      <c r="H302" s="50"/>
      <c r="I302" s="50"/>
      <c r="J302" s="50"/>
      <c r="K302" s="50"/>
    </row>
    <row r="303" spans="1:11">
      <c r="A303" s="165"/>
      <c r="B303" s="50" t="s">
        <v>1306</v>
      </c>
      <c r="C303" s="50"/>
      <c r="D303" s="50"/>
      <c r="E303" s="50" t="s">
        <v>517</v>
      </c>
      <c r="F303" s="50"/>
      <c r="G303" s="57"/>
      <c r="H303" s="50"/>
      <c r="I303" s="50"/>
      <c r="J303" s="50"/>
      <c r="K303" s="50"/>
    </row>
    <row r="304" spans="1:11">
      <c r="A304" s="165"/>
      <c r="B304" s="50" t="s">
        <v>1057</v>
      </c>
      <c r="C304" s="50"/>
      <c r="D304" s="50"/>
      <c r="E304" s="50"/>
      <c r="F304" s="50"/>
      <c r="G304" s="57"/>
      <c r="H304" s="50"/>
      <c r="I304" s="50"/>
      <c r="J304" s="50"/>
      <c r="K304" s="50"/>
    </row>
    <row r="305" spans="1:11">
      <c r="A305" s="165"/>
      <c r="B305" s="50" t="s">
        <v>1306</v>
      </c>
      <c r="C305" s="50"/>
      <c r="D305" s="50"/>
      <c r="E305" s="50" t="s">
        <v>207</v>
      </c>
      <c r="F305" s="50"/>
      <c r="G305" s="57"/>
      <c r="H305" s="50"/>
      <c r="I305" s="50"/>
      <c r="J305" s="50"/>
      <c r="K305" s="50"/>
    </row>
    <row r="306" spans="1:11">
      <c r="A306" s="165"/>
      <c r="B306" s="50"/>
      <c r="C306" s="50"/>
      <c r="D306" s="50"/>
      <c r="E306" s="50"/>
      <c r="F306" s="50"/>
      <c r="G306" s="57"/>
      <c r="H306" s="50"/>
      <c r="I306" s="50"/>
      <c r="J306" s="50"/>
      <c r="K306" s="50"/>
    </row>
    <row r="307" spans="1:11">
      <c r="A307" s="165"/>
      <c r="B307" s="93" t="s">
        <v>1307</v>
      </c>
      <c r="C307" s="50"/>
      <c r="D307" s="50"/>
      <c r="E307" s="50"/>
      <c r="F307" s="50"/>
      <c r="G307" s="57"/>
      <c r="H307" s="50"/>
      <c r="I307" s="50"/>
      <c r="J307" s="50"/>
      <c r="K307" s="50"/>
    </row>
    <row r="308" spans="1:11">
      <c r="A308" s="165"/>
      <c r="B308" s="50" t="s">
        <v>34</v>
      </c>
      <c r="C308" s="50"/>
      <c r="D308" s="50"/>
      <c r="E308" s="50"/>
      <c r="F308" s="50"/>
      <c r="G308" s="57"/>
      <c r="H308" s="50"/>
      <c r="I308" s="50"/>
      <c r="J308" s="50"/>
      <c r="K308" s="50"/>
    </row>
    <row r="309" spans="1:11">
      <c r="A309" s="165"/>
      <c r="B309" s="50" t="s">
        <v>7</v>
      </c>
      <c r="C309" s="50"/>
      <c r="D309" s="50"/>
      <c r="E309" s="50"/>
      <c r="F309" s="50"/>
      <c r="G309" s="57"/>
      <c r="H309" s="50"/>
      <c r="I309" s="50"/>
      <c r="J309" s="50"/>
      <c r="K309" s="50"/>
    </row>
    <row r="310" spans="1:11">
      <c r="A310" s="165"/>
      <c r="B310" s="50" t="s">
        <v>572</v>
      </c>
      <c r="C310" s="50"/>
      <c r="D310" s="50"/>
      <c r="E310" s="50"/>
      <c r="F310" s="50"/>
      <c r="G310" s="57"/>
      <c r="H310" s="50"/>
      <c r="I310" s="50"/>
      <c r="J310" s="50"/>
      <c r="K310" s="50"/>
    </row>
    <row r="311" spans="1:11">
      <c r="A311" s="165"/>
      <c r="B311" s="50"/>
      <c r="C311" s="50"/>
      <c r="D311" s="50"/>
      <c r="E311" s="50"/>
      <c r="F311" s="50"/>
      <c r="G311" s="57"/>
      <c r="H311" s="50"/>
      <c r="I311" s="50"/>
      <c r="J311" s="50"/>
      <c r="K311" s="50"/>
    </row>
    <row r="312" spans="1:11">
      <c r="A312" s="165"/>
      <c r="B312" s="93" t="s">
        <v>573</v>
      </c>
      <c r="C312" s="50"/>
      <c r="D312" s="50"/>
      <c r="E312" s="50"/>
      <c r="F312" s="50"/>
      <c r="G312" s="57"/>
      <c r="H312" s="50"/>
      <c r="I312" s="50"/>
      <c r="J312" s="50"/>
      <c r="K312" s="50"/>
    </row>
    <row r="313" spans="1:11">
      <c r="A313" s="165"/>
      <c r="B313" s="50" t="s">
        <v>574</v>
      </c>
      <c r="C313" s="50"/>
      <c r="D313" s="50"/>
      <c r="F313" s="50" t="s">
        <v>445</v>
      </c>
      <c r="G313" s="57"/>
      <c r="H313" s="50"/>
      <c r="I313" s="50"/>
      <c r="J313" s="50"/>
      <c r="K313" s="50"/>
    </row>
    <row r="314" spans="1:11">
      <c r="A314" s="165"/>
      <c r="B314" s="50" t="s">
        <v>580</v>
      </c>
      <c r="C314" s="50"/>
      <c r="D314" s="50"/>
      <c r="E314" s="50"/>
      <c r="F314" s="50" t="s">
        <v>577</v>
      </c>
      <c r="G314" s="57"/>
      <c r="H314" s="50"/>
      <c r="I314" s="50"/>
      <c r="J314" s="50"/>
      <c r="K314" s="50"/>
    </row>
    <row r="315" spans="1:11">
      <c r="A315" s="165"/>
      <c r="B315" s="50" t="s">
        <v>575</v>
      </c>
      <c r="C315" s="50"/>
      <c r="D315" s="50"/>
      <c r="E315" s="50"/>
      <c r="F315" s="50" t="s">
        <v>579</v>
      </c>
      <c r="G315" s="10"/>
      <c r="H315" s="50"/>
      <c r="I315" s="50"/>
      <c r="J315" s="50"/>
      <c r="K315" s="50"/>
    </row>
    <row r="316" spans="1:11">
      <c r="A316" s="165"/>
      <c r="B316" s="50" t="s">
        <v>576</v>
      </c>
      <c r="C316" s="50"/>
      <c r="D316" s="50"/>
      <c r="E316" s="50"/>
      <c r="F316" s="50" t="s">
        <v>578</v>
      </c>
      <c r="G316" s="10"/>
      <c r="H316" s="50"/>
      <c r="I316" s="50"/>
      <c r="J316" s="50"/>
      <c r="K316" s="50"/>
    </row>
    <row r="317" spans="1:11">
      <c r="A317" s="165"/>
      <c r="B317" s="50"/>
      <c r="C317" s="50"/>
      <c r="D317" s="50"/>
      <c r="E317" s="50"/>
      <c r="F317" s="94" t="s">
        <v>1308</v>
      </c>
      <c r="G317" s="10"/>
      <c r="H317" s="50"/>
      <c r="I317" s="50"/>
      <c r="J317" s="50"/>
      <c r="K317" s="50"/>
    </row>
    <row r="318" spans="1:11">
      <c r="A318" s="165"/>
      <c r="B318" s="50" t="s">
        <v>1309</v>
      </c>
      <c r="C318" s="50"/>
      <c r="D318" s="50"/>
      <c r="E318" s="50"/>
      <c r="F318" s="50"/>
      <c r="G318" s="57"/>
      <c r="H318" s="50"/>
      <c r="I318" s="50"/>
      <c r="J318" s="50"/>
      <c r="K318" s="50"/>
    </row>
    <row r="319" spans="1:11">
      <c r="A319" s="165"/>
      <c r="B319" s="50" t="s">
        <v>1310</v>
      </c>
      <c r="C319" s="50"/>
      <c r="D319" s="50"/>
      <c r="E319" s="50"/>
      <c r="F319" s="50" t="s">
        <v>1073</v>
      </c>
      <c r="G319" s="57"/>
      <c r="H319" s="50"/>
      <c r="I319" s="50"/>
      <c r="J319" s="50"/>
      <c r="K319" s="50"/>
    </row>
    <row r="320" spans="1:11">
      <c r="A320" s="165"/>
      <c r="B320" s="50"/>
      <c r="C320" s="50"/>
      <c r="D320" s="50"/>
      <c r="E320" s="50"/>
      <c r="F320" s="50" t="s">
        <v>1072</v>
      </c>
      <c r="G320" s="57"/>
      <c r="H320" s="50"/>
      <c r="I320" s="50"/>
      <c r="J320" s="50"/>
      <c r="K320" s="50"/>
    </row>
    <row r="321" spans="1:11">
      <c r="A321" s="165"/>
      <c r="B321" s="50" t="s">
        <v>202</v>
      </c>
      <c r="C321" s="50"/>
      <c r="D321" s="50"/>
      <c r="E321" s="50"/>
      <c r="F321" s="50" t="s">
        <v>207</v>
      </c>
      <c r="G321" s="57"/>
      <c r="H321" s="50"/>
      <c r="I321" s="50"/>
      <c r="J321" s="50"/>
      <c r="K321" s="50"/>
    </row>
    <row r="322" spans="1:11">
      <c r="A322" s="165"/>
      <c r="B322" s="50" t="s">
        <v>203</v>
      </c>
      <c r="C322" s="50"/>
      <c r="D322" s="50"/>
      <c r="E322" s="50"/>
      <c r="F322" s="50" t="s">
        <v>516</v>
      </c>
      <c r="G322" s="57"/>
      <c r="H322" s="50"/>
      <c r="I322" s="50"/>
      <c r="J322" s="50"/>
      <c r="K322" s="50"/>
    </row>
    <row r="323" spans="1:11">
      <c r="A323" s="165"/>
      <c r="B323" s="50" t="s">
        <v>197</v>
      </c>
      <c r="C323" s="50"/>
      <c r="D323" s="50"/>
      <c r="E323" s="50"/>
      <c r="F323" s="50" t="s">
        <v>207</v>
      </c>
      <c r="G323" s="57"/>
      <c r="H323" s="50"/>
      <c r="I323" s="50"/>
      <c r="J323" s="50"/>
      <c r="K323" s="50"/>
    </row>
    <row r="324" spans="1:11" ht="15.75" thickBot="1">
      <c r="A324" s="123"/>
      <c r="B324" s="54" t="s">
        <v>198</v>
      </c>
      <c r="C324" s="54"/>
      <c r="D324" s="54"/>
      <c r="E324" s="54"/>
      <c r="F324" s="54" t="s">
        <v>516</v>
      </c>
      <c r="G324" s="58"/>
      <c r="H324" s="50"/>
      <c r="I324" s="50"/>
      <c r="J324" s="50"/>
      <c r="K324" s="50"/>
    </row>
    <row r="325" spans="1:11" ht="16.5" thickTop="1" thickBo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</row>
    <row r="326" spans="1:11" ht="24" thickTop="1">
      <c r="A326" s="5">
        <v>7</v>
      </c>
      <c r="B326" s="256" t="s">
        <v>452</v>
      </c>
      <c r="C326" s="256"/>
      <c r="D326" s="256"/>
      <c r="E326" s="256"/>
      <c r="F326" s="256"/>
      <c r="G326" s="258"/>
      <c r="H326" s="50"/>
      <c r="I326" s="50"/>
      <c r="J326" s="50"/>
      <c r="K326" s="50"/>
    </row>
    <row r="327" spans="1:11">
      <c r="A327" s="8"/>
      <c r="B327" s="53" t="s">
        <v>586</v>
      </c>
      <c r="C327" s="53"/>
      <c r="D327" s="53"/>
      <c r="E327" s="53"/>
      <c r="F327" s="53"/>
      <c r="G327" s="57"/>
      <c r="H327" s="50"/>
      <c r="I327" s="50"/>
      <c r="J327" s="50"/>
      <c r="K327" s="50"/>
    </row>
    <row r="328" spans="1:11">
      <c r="A328" s="8"/>
      <c r="B328" s="53"/>
      <c r="C328" s="53"/>
      <c r="D328" s="53"/>
      <c r="E328" s="53"/>
      <c r="F328" s="53"/>
      <c r="G328" s="57"/>
      <c r="H328" s="50"/>
      <c r="I328" s="50"/>
      <c r="J328" s="50"/>
      <c r="K328" s="50"/>
    </row>
    <row r="329" spans="1:11">
      <c r="A329" s="8"/>
      <c r="B329" s="265" t="s">
        <v>587</v>
      </c>
      <c r="C329" s="265"/>
      <c r="D329" s="265"/>
      <c r="E329" s="265"/>
      <c r="F329" s="265"/>
      <c r="G329" s="57"/>
      <c r="H329" s="50"/>
      <c r="I329" s="50"/>
      <c r="J329" s="50"/>
      <c r="K329" s="50"/>
    </row>
    <row r="330" spans="1:11">
      <c r="A330" s="8"/>
      <c r="B330" s="53" t="s">
        <v>588</v>
      </c>
      <c r="C330" s="53"/>
      <c r="D330" s="53"/>
      <c r="E330" s="53"/>
      <c r="F330" s="53" t="s">
        <v>454</v>
      </c>
      <c r="G330" s="57"/>
      <c r="H330" s="50"/>
      <c r="I330" s="50"/>
      <c r="J330" s="50"/>
      <c r="K330" s="50"/>
    </row>
    <row r="331" spans="1:11">
      <c r="A331" s="8"/>
      <c r="B331" s="53" t="s">
        <v>1312</v>
      </c>
      <c r="C331" s="53"/>
      <c r="D331" s="53"/>
      <c r="E331" s="53"/>
      <c r="F331" s="53" t="s">
        <v>1033</v>
      </c>
      <c r="G331" s="57"/>
      <c r="H331" s="50"/>
      <c r="I331" s="50"/>
      <c r="J331" s="50"/>
      <c r="K331" s="50"/>
    </row>
    <row r="332" spans="1:11">
      <c r="A332" s="8"/>
      <c r="B332" s="121" t="s">
        <v>589</v>
      </c>
      <c r="C332" s="53"/>
      <c r="D332" s="53"/>
      <c r="E332" s="53"/>
      <c r="F332" s="53"/>
      <c r="G332" s="57"/>
      <c r="H332" s="50"/>
      <c r="I332" s="50"/>
      <c r="J332" s="50"/>
      <c r="K332" s="50"/>
    </row>
    <row r="333" spans="1:11">
      <c r="A333" s="8"/>
      <c r="B333" s="53" t="s">
        <v>590</v>
      </c>
      <c r="C333" s="53"/>
      <c r="D333" s="53"/>
      <c r="E333" s="53"/>
      <c r="F333" s="53" t="s">
        <v>591</v>
      </c>
      <c r="G333" s="57" t="s">
        <v>1185</v>
      </c>
      <c r="H333" s="50"/>
      <c r="I333" s="50"/>
      <c r="J333" s="50"/>
      <c r="K333" s="50"/>
    </row>
    <row r="334" spans="1:11">
      <c r="A334" s="8"/>
      <c r="B334" s="53" t="s">
        <v>598</v>
      </c>
      <c r="C334" s="53"/>
      <c r="D334" s="53"/>
      <c r="E334" s="53"/>
      <c r="F334" s="53" t="s">
        <v>244</v>
      </c>
      <c r="G334" s="57"/>
      <c r="H334" s="50"/>
      <c r="I334" s="50"/>
      <c r="J334" s="50"/>
      <c r="K334" s="50"/>
    </row>
    <row r="335" spans="1:11">
      <c r="A335" s="8"/>
      <c r="B335" s="53" t="s">
        <v>600</v>
      </c>
      <c r="C335" s="53"/>
      <c r="D335" s="53"/>
      <c r="E335" s="53"/>
      <c r="F335" s="53" t="s">
        <v>460</v>
      </c>
      <c r="G335" s="57"/>
      <c r="H335" s="50"/>
      <c r="I335" s="50"/>
      <c r="J335" s="50"/>
      <c r="K335" s="50"/>
    </row>
    <row r="336" spans="1:11" ht="15.75" thickBot="1">
      <c r="A336" s="14"/>
      <c r="B336" s="54" t="s">
        <v>601</v>
      </c>
      <c r="C336" s="54"/>
      <c r="D336" s="54"/>
      <c r="E336" s="54"/>
      <c r="F336" s="54" t="s">
        <v>244</v>
      </c>
      <c r="G336" s="58"/>
      <c r="H336" s="50"/>
      <c r="I336" s="50"/>
      <c r="J336" s="50"/>
      <c r="K336" s="50"/>
    </row>
    <row r="337" spans="1:11" ht="15.75" thickTop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</row>
    <row r="338" spans="1:1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</row>
    <row r="339" spans="1:1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</row>
    <row r="340" spans="1:1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</row>
    <row r="341" spans="1:1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</row>
    <row r="342" spans="1:1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</row>
    <row r="343" spans="1:1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</row>
    <row r="344" spans="1:1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</row>
    <row r="345" spans="1:1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</row>
    <row r="346" spans="1:1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</row>
    <row r="347" spans="1:1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</row>
    <row r="348" spans="1:1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</row>
    <row r="349" spans="1:1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</row>
    <row r="350" spans="1:1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</row>
    <row r="351" spans="1:1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</row>
    <row r="352" spans="1:1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</row>
    <row r="353" spans="1:1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</row>
    <row r="354" spans="1:1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</row>
    <row r="355" spans="1:1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</row>
    <row r="356" spans="1:1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</row>
    <row r="357" spans="1:1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</row>
    <row r="358" spans="1:1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</row>
    <row r="359" spans="1:1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</row>
    <row r="360" spans="1:1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</row>
    <row r="361" spans="1:1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</row>
    <row r="362" spans="1:1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</row>
    <row r="363" spans="1:1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</row>
    <row r="364" spans="1:1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</row>
    <row r="365" spans="1:1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</row>
    <row r="366" spans="1:1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</row>
    <row r="367" spans="1:1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</row>
    <row r="368" spans="1:1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</row>
    <row r="369" spans="1:1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</row>
    <row r="370" spans="1:1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</row>
    <row r="371" spans="1:1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</row>
    <row r="372" spans="1:1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</row>
    <row r="373" spans="1:1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</row>
    <row r="374" spans="1:1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</row>
    <row r="375" spans="1:1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</row>
    <row r="376" spans="1:1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</row>
    <row r="377" spans="1:1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</row>
    <row r="378" spans="1:1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</row>
    <row r="379" spans="1:1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</row>
    <row r="380" spans="1:1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</row>
    <row r="381" spans="1:1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</row>
    <row r="382" spans="1:1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</row>
    <row r="383" spans="1:1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</row>
    <row r="384" spans="1:1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</row>
    <row r="385" spans="1:1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</row>
    <row r="386" spans="1:1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</row>
    <row r="387" spans="1:1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</row>
    <row r="388" spans="1:1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</row>
    <row r="389" spans="1:1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</row>
    <row r="390" spans="1:1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</row>
    <row r="391" spans="1:1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</row>
    <row r="392" spans="1:1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</row>
    <row r="393" spans="1:1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</row>
    <row r="394" spans="1:1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</row>
    <row r="395" spans="1:1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</row>
    <row r="396" spans="1:1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</row>
    <row r="397" spans="1:1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</row>
    <row r="398" spans="1:1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</row>
    <row r="399" spans="1:1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</row>
    <row r="400" spans="1:1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</row>
    <row r="401" spans="1:1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</row>
    <row r="402" spans="1:1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</row>
    <row r="403" spans="1:1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</row>
    <row r="404" spans="1:1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</row>
    <row r="405" spans="1:1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</row>
    <row r="406" spans="1:1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</row>
    <row r="407" spans="1:1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</row>
    <row r="408" spans="1:1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</row>
    <row r="409" spans="1:1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</row>
    <row r="410" spans="1:1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</row>
    <row r="411" spans="1:1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</row>
    <row r="412" spans="1:1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</row>
    <row r="413" spans="1:1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</row>
    <row r="414" spans="1:1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</row>
    <row r="415" spans="1:1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</row>
    <row r="416" spans="1:1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</row>
    <row r="417" spans="1:1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</row>
    <row r="418" spans="1:1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</row>
    <row r="419" spans="1:1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</row>
    <row r="420" spans="1:1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</row>
    <row r="421" spans="1:1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</row>
    <row r="422" spans="1:1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</row>
    <row r="423" spans="1:1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</row>
    <row r="424" spans="1:1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</row>
    <row r="425" spans="1:1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</row>
    <row r="426" spans="1:1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</row>
    <row r="427" spans="1:1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</row>
    <row r="428" spans="1:1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</row>
    <row r="429" spans="1:1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</row>
    <row r="430" spans="1:1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</row>
    <row r="431" spans="1:1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</row>
    <row r="432" spans="1:1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</row>
    <row r="433" spans="1:1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</row>
    <row r="434" spans="1:1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</row>
    <row r="435" spans="1:1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</row>
    <row r="436" spans="1:1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</row>
    <row r="437" spans="1:1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</row>
    <row r="438" spans="1:1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</row>
    <row r="439" spans="1:1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</row>
    <row r="440" spans="1:1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</row>
    <row r="441" spans="1:1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</row>
    <row r="442" spans="1:1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</row>
    <row r="443" spans="1:1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</row>
    <row r="444" spans="1:1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</row>
    <row r="445" spans="1:1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</row>
    <row r="446" spans="1:1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</row>
    <row r="447" spans="1:1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</row>
    <row r="448" spans="1:1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</row>
    <row r="449" spans="1:1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</row>
    <row r="450" spans="1:1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</row>
    <row r="451" spans="1:1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</row>
    <row r="452" spans="1:1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</row>
    <row r="453" spans="1:1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</row>
    <row r="454" spans="1:1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</row>
    <row r="455" spans="1:1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</row>
    <row r="456" spans="1:1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</row>
    <row r="457" spans="1:1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</row>
    <row r="458" spans="1:1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</row>
    <row r="459" spans="1:1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</row>
    <row r="460" spans="1:1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</row>
    <row r="461" spans="1:1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</row>
    <row r="462" spans="1:1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</row>
    <row r="463" spans="1:1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</row>
    <row r="464" spans="1:1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</row>
    <row r="465" spans="1:1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</row>
    <row r="466" spans="1:1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</row>
    <row r="467" spans="1:1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</row>
    <row r="468" spans="1:1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</row>
    <row r="469" spans="1:1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</row>
    <row r="470" spans="1:1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</row>
    <row r="471" spans="1:1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</row>
    <row r="472" spans="1:1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</row>
    <row r="473" spans="1:1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</row>
    <row r="474" spans="1:1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</row>
    <row r="475" spans="1:1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</row>
    <row r="476" spans="1:1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</row>
    <row r="477" spans="1:1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</row>
    <row r="478" spans="1:1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</row>
    <row r="479" spans="1:1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</row>
    <row r="480" spans="1:1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</row>
    <row r="481" spans="1:1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</row>
    <row r="482" spans="1:1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</row>
    <row r="483" spans="1:1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</row>
    <row r="484" spans="1:1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</row>
    <row r="485" spans="1:1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</row>
    <row r="486" spans="1:1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</row>
    <row r="487" spans="1:1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</row>
    <row r="488" spans="1:1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</row>
    <row r="489" spans="1:1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</row>
    <row r="490" spans="1:1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</row>
    <row r="491" spans="1:1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</row>
    <row r="492" spans="1:1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</row>
    <row r="493" spans="1:1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</row>
    <row r="494" spans="1:1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</row>
    <row r="495" spans="1:1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</row>
    <row r="496" spans="1:1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</row>
    <row r="497" spans="1:1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</row>
    <row r="498" spans="1:1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</row>
  </sheetData>
  <mergeCells count="8">
    <mergeCell ref="B326:G326"/>
    <mergeCell ref="B329:F329"/>
    <mergeCell ref="B1:G1"/>
    <mergeCell ref="B3:G3"/>
    <mergeCell ref="B53:G53"/>
    <mergeCell ref="B179:G179"/>
    <mergeCell ref="B238:G238"/>
    <mergeCell ref="B257:G257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6"/>
  <sheetViews>
    <sheetView workbookViewId="0"/>
  </sheetViews>
  <sheetFormatPr defaultRowHeight="15"/>
  <cols>
    <col min="5" max="5" width="20.5703125" customWidth="1"/>
    <col min="6" max="7" width="9.140625" customWidth="1"/>
    <col min="12" max="12" width="27.7109375" customWidth="1"/>
  </cols>
  <sheetData>
    <row r="1" spans="1:7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7" ht="15.75" thickBot="1"/>
    <row r="3" spans="1:7" ht="24" thickTop="1">
      <c r="A3" s="5">
        <v>2</v>
      </c>
      <c r="B3" s="256" t="s">
        <v>140</v>
      </c>
      <c r="C3" s="256"/>
      <c r="D3" s="256"/>
      <c r="E3" s="256"/>
      <c r="F3" s="256"/>
      <c r="G3" s="258"/>
    </row>
    <row r="4" spans="1:7">
      <c r="A4" s="8"/>
      <c r="B4" s="25" t="s">
        <v>137</v>
      </c>
      <c r="C4" s="9"/>
      <c r="D4" s="9"/>
      <c r="E4" s="9"/>
      <c r="F4" s="9"/>
      <c r="G4" s="10"/>
    </row>
    <row r="5" spans="1:7">
      <c r="A5" s="8"/>
      <c r="B5" s="46" t="s">
        <v>123</v>
      </c>
      <c r="C5" s="9"/>
      <c r="D5" s="9"/>
      <c r="E5" s="9"/>
      <c r="F5" s="9"/>
      <c r="G5" s="10"/>
    </row>
    <row r="6" spans="1:7">
      <c r="A6" s="8"/>
      <c r="B6" s="46" t="s">
        <v>35</v>
      </c>
      <c r="C6" s="9"/>
      <c r="D6" s="9"/>
      <c r="E6" s="9"/>
      <c r="F6" s="9"/>
      <c r="G6" s="10"/>
    </row>
    <row r="7" spans="1:7">
      <c r="A7" s="8"/>
      <c r="B7" s="9"/>
      <c r="C7" s="9"/>
      <c r="D7" s="9"/>
      <c r="E7" s="9"/>
      <c r="F7" s="9"/>
      <c r="G7" s="10"/>
    </row>
    <row r="8" spans="1:7">
      <c r="A8" s="8"/>
      <c r="B8" s="268" t="s">
        <v>138</v>
      </c>
      <c r="C8" s="268"/>
      <c r="D8" s="268"/>
      <c r="E8" s="268"/>
      <c r="F8" s="268"/>
      <c r="G8" s="10"/>
    </row>
    <row r="9" spans="1:7">
      <c r="A9" s="8"/>
      <c r="B9" s="46" t="s">
        <v>142</v>
      </c>
      <c r="C9" s="9"/>
      <c r="D9" s="9"/>
      <c r="E9" s="9"/>
      <c r="F9" s="47">
        <v>40</v>
      </c>
      <c r="G9" s="10"/>
    </row>
    <row r="10" spans="1:7">
      <c r="A10" s="8"/>
      <c r="B10" s="46"/>
      <c r="D10" s="9"/>
      <c r="E10" s="48" t="s">
        <v>254</v>
      </c>
      <c r="G10" s="10"/>
    </row>
    <row r="11" spans="1:7">
      <c r="A11" s="8"/>
      <c r="B11" s="46" t="s">
        <v>464</v>
      </c>
      <c r="C11" s="9"/>
      <c r="D11" s="9"/>
      <c r="E11" s="9"/>
      <c r="F11" s="9">
        <v>10</v>
      </c>
      <c r="G11" s="10"/>
    </row>
    <row r="12" spans="1:7">
      <c r="A12" s="8"/>
      <c r="B12" s="9"/>
      <c r="C12" s="9"/>
      <c r="D12" s="9"/>
      <c r="E12" s="9"/>
      <c r="F12" s="9"/>
      <c r="G12" s="10"/>
    </row>
    <row r="13" spans="1:7">
      <c r="A13" s="8"/>
      <c r="B13" s="25" t="s">
        <v>0</v>
      </c>
      <c r="C13" s="9"/>
      <c r="D13" s="9"/>
      <c r="E13" s="9"/>
      <c r="F13" s="9"/>
      <c r="G13" s="10"/>
    </row>
    <row r="14" spans="1:7">
      <c r="A14" s="8"/>
      <c r="B14" s="9" t="s">
        <v>6</v>
      </c>
      <c r="C14" s="9"/>
      <c r="D14" s="9"/>
      <c r="E14" s="9"/>
      <c r="F14" s="9"/>
      <c r="G14" s="10"/>
    </row>
    <row r="15" spans="1:7">
      <c r="A15" s="8"/>
      <c r="B15" s="9" t="s">
        <v>7</v>
      </c>
      <c r="C15" s="9"/>
      <c r="D15" s="9"/>
      <c r="E15" s="9"/>
      <c r="F15" s="9"/>
      <c r="G15" s="10"/>
    </row>
    <row r="16" spans="1:7">
      <c r="A16" s="8"/>
      <c r="B16" s="9" t="s">
        <v>8</v>
      </c>
      <c r="C16" s="9"/>
      <c r="D16" s="9"/>
      <c r="E16" s="9"/>
      <c r="F16" s="9"/>
      <c r="G16" s="10"/>
    </row>
    <row r="17" spans="1:7">
      <c r="A17" s="8"/>
      <c r="B17" s="48"/>
      <c r="C17" s="9"/>
      <c r="D17" s="9"/>
      <c r="E17" s="9"/>
      <c r="F17" s="9"/>
      <c r="G17" s="10"/>
    </row>
    <row r="18" spans="1:7">
      <c r="A18" s="8"/>
      <c r="B18" s="261" t="s">
        <v>4</v>
      </c>
      <c r="C18" s="261"/>
      <c r="D18" s="261"/>
      <c r="E18" s="261"/>
      <c r="F18" s="261"/>
      <c r="G18" s="10"/>
    </row>
    <row r="19" spans="1:7">
      <c r="A19" s="8"/>
      <c r="B19" s="12" t="s">
        <v>5</v>
      </c>
      <c r="C19" s="9"/>
      <c r="D19" s="9"/>
      <c r="E19" s="9"/>
      <c r="F19" s="9"/>
      <c r="G19" s="10"/>
    </row>
    <row r="20" spans="1:7">
      <c r="A20" s="8"/>
      <c r="B20" s="9" t="s">
        <v>9</v>
      </c>
      <c r="C20" s="9"/>
      <c r="D20" s="9"/>
      <c r="E20" s="9"/>
      <c r="F20" s="9"/>
      <c r="G20" s="10"/>
    </row>
    <row r="21" spans="1:7">
      <c r="A21" s="8"/>
      <c r="B21" s="9" t="s">
        <v>10</v>
      </c>
      <c r="C21" s="9"/>
      <c r="D21" s="9"/>
      <c r="E21" s="9"/>
      <c r="F21" s="9"/>
      <c r="G21" s="10"/>
    </row>
    <row r="22" spans="1:7">
      <c r="A22" s="8"/>
      <c r="B22" s="9" t="s">
        <v>11</v>
      </c>
      <c r="C22" s="9"/>
      <c r="D22" s="9"/>
      <c r="E22" s="9"/>
      <c r="F22" s="9"/>
      <c r="G22" s="10"/>
    </row>
    <row r="23" spans="1:7">
      <c r="A23" s="8"/>
      <c r="B23" s="9" t="s">
        <v>12</v>
      </c>
      <c r="D23" s="9"/>
      <c r="E23" s="9"/>
      <c r="F23" s="9"/>
      <c r="G23" s="10"/>
    </row>
    <row r="24" spans="1:7">
      <c r="A24" s="8"/>
      <c r="B24" s="9" t="s">
        <v>13</v>
      </c>
      <c r="C24" s="9"/>
      <c r="D24" s="9"/>
      <c r="E24" s="9"/>
      <c r="F24" s="9"/>
      <c r="G24" s="10"/>
    </row>
    <row r="25" spans="1:7">
      <c r="A25" s="8"/>
      <c r="B25" s="9" t="s">
        <v>14</v>
      </c>
      <c r="C25" s="9"/>
      <c r="D25" s="9"/>
      <c r="E25" s="9"/>
      <c r="F25" s="9"/>
      <c r="G25" s="10"/>
    </row>
    <row r="26" spans="1:7">
      <c r="A26" s="8"/>
      <c r="B26" s="9" t="s">
        <v>15</v>
      </c>
      <c r="C26" s="9"/>
      <c r="D26" s="9"/>
      <c r="E26" s="9"/>
      <c r="F26" s="9"/>
      <c r="G26" s="10"/>
    </row>
    <row r="27" spans="1:7">
      <c r="A27" s="8"/>
      <c r="B27" s="9" t="s">
        <v>17</v>
      </c>
      <c r="C27" s="9"/>
      <c r="D27" s="9"/>
      <c r="E27" s="9"/>
      <c r="F27" s="9"/>
      <c r="G27" s="10"/>
    </row>
    <row r="28" spans="1:7">
      <c r="A28" s="8"/>
      <c r="B28" s="9" t="s">
        <v>16</v>
      </c>
      <c r="C28" s="9"/>
      <c r="D28" s="9"/>
      <c r="E28" s="9"/>
      <c r="F28" s="9"/>
      <c r="G28" s="10"/>
    </row>
    <row r="29" spans="1:7">
      <c r="A29" s="8"/>
      <c r="B29" s="12" t="s">
        <v>18</v>
      </c>
      <c r="C29" s="9"/>
      <c r="D29" s="9"/>
      <c r="E29" s="9"/>
      <c r="F29" s="9"/>
      <c r="G29" s="10"/>
    </row>
    <row r="30" spans="1:7">
      <c r="A30" s="8"/>
      <c r="B30" s="9" t="s">
        <v>19</v>
      </c>
      <c r="C30" s="9"/>
      <c r="D30" s="9"/>
      <c r="E30" s="9"/>
      <c r="F30" s="9"/>
      <c r="G30" s="10"/>
    </row>
    <row r="31" spans="1:7">
      <c r="A31" s="8"/>
      <c r="B31" s="9" t="s">
        <v>20</v>
      </c>
      <c r="C31" s="9"/>
      <c r="D31" s="9"/>
      <c r="E31" s="9"/>
      <c r="F31" s="9"/>
      <c r="G31" s="10"/>
    </row>
    <row r="32" spans="1:7">
      <c r="A32" s="8"/>
      <c r="B32" s="9" t="s">
        <v>257</v>
      </c>
      <c r="C32" s="9"/>
      <c r="D32" s="9"/>
      <c r="E32" s="9"/>
      <c r="F32" s="9"/>
      <c r="G32" s="10"/>
    </row>
    <row r="33" spans="1:7">
      <c r="A33" s="8"/>
      <c r="B33" s="9" t="s">
        <v>258</v>
      </c>
      <c r="C33" s="9"/>
      <c r="D33" s="9"/>
      <c r="E33" s="9"/>
      <c r="F33" s="9"/>
      <c r="G33" s="10"/>
    </row>
    <row r="34" spans="1:7">
      <c r="A34" s="8"/>
      <c r="B34" s="9" t="s">
        <v>259</v>
      </c>
      <c r="C34" s="9"/>
      <c r="D34" s="9"/>
      <c r="E34" s="9"/>
      <c r="F34" s="9"/>
      <c r="G34" s="10"/>
    </row>
    <row r="35" spans="1:7">
      <c r="A35" s="8"/>
      <c r="B35" s="9" t="s">
        <v>260</v>
      </c>
      <c r="C35" s="9"/>
      <c r="D35" s="9"/>
      <c r="E35" s="9"/>
      <c r="F35" s="9"/>
      <c r="G35" s="10"/>
    </row>
    <row r="36" spans="1:7">
      <c r="A36" s="8"/>
      <c r="B36" s="9" t="s">
        <v>22</v>
      </c>
      <c r="C36" s="9"/>
      <c r="D36" s="9"/>
      <c r="E36" s="9"/>
      <c r="F36" s="9"/>
      <c r="G36" s="10"/>
    </row>
    <row r="37" spans="1:7">
      <c r="A37" s="8"/>
      <c r="B37" s="9" t="s">
        <v>10</v>
      </c>
      <c r="C37" s="9"/>
      <c r="D37" s="9"/>
      <c r="E37" s="9"/>
      <c r="F37" s="9"/>
      <c r="G37" s="10"/>
    </row>
    <row r="38" spans="1:7">
      <c r="A38" s="8"/>
      <c r="B38" s="9" t="s">
        <v>23</v>
      </c>
      <c r="C38" s="9"/>
      <c r="D38" s="9"/>
      <c r="E38" s="9"/>
      <c r="F38" s="9"/>
      <c r="G38" s="10"/>
    </row>
    <row r="39" spans="1:7">
      <c r="A39" s="8"/>
      <c r="B39" s="9" t="s">
        <v>465</v>
      </c>
      <c r="C39" s="9"/>
      <c r="D39" s="9"/>
      <c r="E39" s="9"/>
      <c r="F39" s="9"/>
      <c r="G39" s="10"/>
    </row>
    <row r="40" spans="1:7">
      <c r="A40" s="8"/>
      <c r="B40" s="9" t="s">
        <v>31</v>
      </c>
      <c r="C40" s="9"/>
      <c r="D40" s="9"/>
      <c r="E40" s="9"/>
      <c r="F40" s="9"/>
      <c r="G40" s="10"/>
    </row>
    <row r="41" spans="1:7">
      <c r="A41" s="8"/>
      <c r="B41" s="9" t="s">
        <v>24</v>
      </c>
      <c r="C41" s="9"/>
      <c r="D41" s="9"/>
      <c r="E41" s="9"/>
      <c r="F41" s="9"/>
      <c r="G41" s="10"/>
    </row>
    <row r="42" spans="1:7">
      <c r="A42" s="8"/>
      <c r="B42" s="9" t="s">
        <v>25</v>
      </c>
      <c r="C42" s="9"/>
      <c r="D42" s="9"/>
      <c r="E42" s="9"/>
      <c r="F42" s="9"/>
      <c r="G42" s="10"/>
    </row>
    <row r="43" spans="1:7">
      <c r="A43" s="8"/>
      <c r="B43" s="9" t="s">
        <v>26</v>
      </c>
      <c r="C43" s="9"/>
      <c r="D43" s="9"/>
      <c r="E43" s="9"/>
      <c r="F43" s="9"/>
      <c r="G43" s="10"/>
    </row>
    <row r="44" spans="1:7">
      <c r="A44" s="8"/>
      <c r="B44" s="46" t="s">
        <v>27</v>
      </c>
      <c r="C44" s="9"/>
      <c r="D44" s="9"/>
      <c r="E44" s="9"/>
      <c r="F44" s="9"/>
      <c r="G44" s="10"/>
    </row>
    <row r="45" spans="1:7">
      <c r="A45" s="8"/>
      <c r="B45" s="9" t="s">
        <v>28</v>
      </c>
      <c r="C45" s="9"/>
      <c r="D45" s="9"/>
      <c r="E45" s="9"/>
      <c r="F45" s="9"/>
      <c r="G45" s="10"/>
    </row>
    <row r="46" spans="1:7">
      <c r="A46" s="8"/>
      <c r="B46" s="46" t="s">
        <v>29</v>
      </c>
      <c r="C46" s="9"/>
      <c r="D46" s="9"/>
      <c r="E46" s="9"/>
      <c r="F46" s="9"/>
      <c r="G46" s="10"/>
    </row>
    <row r="47" spans="1:7">
      <c r="A47" s="8"/>
      <c r="B47" s="46" t="s">
        <v>16</v>
      </c>
      <c r="C47" s="9"/>
      <c r="D47" s="9"/>
      <c r="E47" s="9"/>
      <c r="F47" s="9"/>
      <c r="G47" s="10"/>
    </row>
    <row r="48" spans="1:7" ht="15.75" thickBot="1">
      <c r="A48" s="14"/>
      <c r="B48" s="15" t="s">
        <v>30</v>
      </c>
      <c r="C48" s="15"/>
      <c r="D48" s="15"/>
      <c r="E48" s="15"/>
      <c r="F48" s="15"/>
      <c r="G48" s="16"/>
    </row>
    <row r="49" spans="1:13" ht="16.5" thickTop="1" thickBot="1">
      <c r="K49" t="s">
        <v>1337</v>
      </c>
    </row>
    <row r="50" spans="1:13" ht="24" thickTop="1">
      <c r="A50" s="5">
        <v>3</v>
      </c>
      <c r="B50" s="256" t="s">
        <v>32</v>
      </c>
      <c r="C50" s="256"/>
      <c r="D50" s="256"/>
      <c r="E50" s="256"/>
      <c r="F50" s="256"/>
      <c r="G50" s="258"/>
      <c r="K50">
        <v>87.5</v>
      </c>
    </row>
    <row r="51" spans="1:13">
      <c r="A51" s="8"/>
      <c r="B51" s="259" t="s">
        <v>33</v>
      </c>
      <c r="C51" s="259"/>
      <c r="D51" s="259"/>
      <c r="E51" s="259"/>
      <c r="F51" s="22">
        <f>SUM(F57:F83)+15+10+10+10+10+10</f>
        <v>300</v>
      </c>
      <c r="G51" s="19" t="s">
        <v>126</v>
      </c>
    </row>
    <row r="52" spans="1:13">
      <c r="A52" s="8"/>
      <c r="B52" s="9" t="s">
        <v>34</v>
      </c>
      <c r="C52" s="9"/>
      <c r="D52" s="9"/>
      <c r="E52" s="9"/>
      <c r="F52" s="9"/>
      <c r="G52" s="10"/>
    </row>
    <row r="53" spans="1:13">
      <c r="A53" s="8"/>
      <c r="B53" s="9" t="s">
        <v>35</v>
      </c>
      <c r="C53" s="9"/>
      <c r="D53" s="9"/>
      <c r="E53" s="9"/>
      <c r="F53" s="9"/>
      <c r="G53" s="10"/>
    </row>
    <row r="54" spans="1:13">
      <c r="A54" s="8"/>
      <c r="B54" s="9" t="s">
        <v>36</v>
      </c>
      <c r="C54" s="9"/>
      <c r="D54" s="9"/>
      <c r="E54" s="9"/>
      <c r="F54" s="9"/>
      <c r="G54" s="10"/>
    </row>
    <row r="55" spans="1:13">
      <c r="A55" s="8"/>
      <c r="B55" s="9"/>
      <c r="C55" s="9"/>
      <c r="D55" s="9"/>
      <c r="E55" s="9"/>
      <c r="F55" s="9"/>
      <c r="G55" s="10"/>
    </row>
    <row r="56" spans="1:13">
      <c r="A56" s="8"/>
      <c r="B56" s="17" t="s">
        <v>37</v>
      </c>
      <c r="C56" s="9"/>
      <c r="D56" s="9"/>
      <c r="E56" s="9"/>
      <c r="F56" s="9"/>
      <c r="G56" s="10"/>
    </row>
    <row r="57" spans="1:13">
      <c r="A57" s="8"/>
      <c r="B57" s="9" t="s">
        <v>9</v>
      </c>
      <c r="C57" s="9"/>
      <c r="D57" s="9"/>
      <c r="E57" s="9"/>
      <c r="F57" s="9">
        <v>20</v>
      </c>
      <c r="G57" s="10"/>
    </row>
    <row r="58" spans="1:13">
      <c r="A58" s="8"/>
      <c r="B58" s="9" t="s">
        <v>144</v>
      </c>
      <c r="C58" s="9"/>
      <c r="D58" s="9"/>
      <c r="E58" s="9"/>
      <c r="F58" s="9"/>
      <c r="G58" s="10"/>
    </row>
    <row r="59" spans="1:13">
      <c r="A59" s="8"/>
      <c r="B59" s="9"/>
      <c r="C59" s="9" t="s">
        <v>141</v>
      </c>
      <c r="D59" s="9"/>
      <c r="E59" s="9"/>
      <c r="F59" s="9">
        <v>40</v>
      </c>
      <c r="G59" s="10"/>
    </row>
    <row r="60" spans="1:13">
      <c r="A60" s="8"/>
      <c r="B60" s="9"/>
      <c r="C60" s="9" t="s">
        <v>145</v>
      </c>
      <c r="D60" s="9"/>
      <c r="E60" s="9"/>
      <c r="F60" s="9" t="s">
        <v>146</v>
      </c>
      <c r="G60" s="10"/>
    </row>
    <row r="61" spans="1:13">
      <c r="A61" s="8"/>
      <c r="B61" s="9" t="s">
        <v>38</v>
      </c>
      <c r="C61" s="9"/>
      <c r="D61" s="9"/>
      <c r="E61" s="9"/>
      <c r="F61" s="9" t="s">
        <v>39</v>
      </c>
      <c r="G61" s="10"/>
    </row>
    <row r="62" spans="1:13">
      <c r="A62" s="8"/>
      <c r="B62" s="9" t="s">
        <v>40</v>
      </c>
      <c r="C62" s="9"/>
      <c r="D62" s="9"/>
      <c r="E62" s="9"/>
      <c r="F62" s="9" t="s">
        <v>39</v>
      </c>
      <c r="G62" s="10"/>
    </row>
    <row r="63" spans="1:13">
      <c r="A63" s="8"/>
      <c r="B63" s="9" t="s">
        <v>41</v>
      </c>
      <c r="C63" s="9"/>
      <c r="D63" s="9"/>
      <c r="E63" s="9"/>
      <c r="F63" s="9" t="s">
        <v>39</v>
      </c>
      <c r="G63" s="10"/>
      <c r="I63" s="46" t="s">
        <v>272</v>
      </c>
      <c r="J63" s="9"/>
      <c r="K63" s="9"/>
      <c r="L63" s="9"/>
      <c r="M63" s="46">
        <v>10</v>
      </c>
    </row>
    <row r="64" spans="1:13">
      <c r="A64" s="8"/>
      <c r="B64" s="9" t="s">
        <v>44</v>
      </c>
      <c r="C64" s="9"/>
      <c r="D64" s="9"/>
      <c r="E64" s="9"/>
      <c r="F64" s="9"/>
      <c r="G64" s="10"/>
      <c r="I64" s="46" t="s">
        <v>335</v>
      </c>
      <c r="J64" s="9"/>
      <c r="K64" s="9"/>
      <c r="L64" s="9"/>
      <c r="M64" s="46">
        <v>10</v>
      </c>
    </row>
    <row r="65" spans="1:13">
      <c r="A65" s="8"/>
      <c r="B65" s="9"/>
      <c r="C65" s="9" t="s">
        <v>43</v>
      </c>
      <c r="D65" s="9"/>
      <c r="E65" s="9"/>
      <c r="F65" s="9">
        <v>15</v>
      </c>
      <c r="G65" s="10"/>
      <c r="I65" s="9" t="s">
        <v>52</v>
      </c>
      <c r="J65" s="9"/>
      <c r="K65" s="9"/>
      <c r="L65" s="9"/>
      <c r="M65" s="9">
        <v>10</v>
      </c>
    </row>
    <row r="66" spans="1:13">
      <c r="A66" s="8"/>
      <c r="B66" s="9"/>
      <c r="C66" s="9" t="s">
        <v>45</v>
      </c>
      <c r="D66" s="9"/>
      <c r="E66" s="9"/>
      <c r="F66" s="9">
        <v>15</v>
      </c>
      <c r="G66" s="10"/>
      <c r="I66" s="46" t="s">
        <v>56</v>
      </c>
      <c r="J66" s="9"/>
      <c r="K66" s="9"/>
      <c r="L66" s="9"/>
      <c r="M66" s="46">
        <v>10</v>
      </c>
    </row>
    <row r="67" spans="1:13">
      <c r="A67" s="8"/>
      <c r="B67" s="48" t="s">
        <v>1410</v>
      </c>
      <c r="C67" s="9"/>
      <c r="D67" s="9"/>
      <c r="E67" s="9"/>
      <c r="F67" s="9"/>
      <c r="G67" s="10"/>
      <c r="I67" s="46" t="s">
        <v>54</v>
      </c>
      <c r="J67" s="9"/>
      <c r="K67" s="9"/>
      <c r="L67" s="9"/>
      <c r="M67" s="46">
        <v>10</v>
      </c>
    </row>
    <row r="68" spans="1:13">
      <c r="A68" s="8"/>
      <c r="B68" s="9" t="s">
        <v>47</v>
      </c>
      <c r="C68" s="9"/>
      <c r="D68" s="9"/>
      <c r="E68" s="9"/>
      <c r="F68" s="9"/>
      <c r="G68" s="10"/>
      <c r="I68" s="46" t="s">
        <v>23</v>
      </c>
      <c r="J68" s="9"/>
      <c r="K68" s="9"/>
      <c r="L68" s="9"/>
      <c r="M68" s="46">
        <v>10</v>
      </c>
    </row>
    <row r="69" spans="1:13">
      <c r="A69" s="8"/>
      <c r="B69" s="9"/>
      <c r="C69" s="9" t="s">
        <v>48</v>
      </c>
      <c r="D69" s="9"/>
      <c r="E69" s="9"/>
      <c r="F69" s="9">
        <v>10</v>
      </c>
      <c r="G69" s="10"/>
      <c r="I69" s="46" t="s">
        <v>287</v>
      </c>
      <c r="J69" s="9"/>
      <c r="K69" s="9"/>
      <c r="L69" s="9"/>
      <c r="M69" s="46">
        <v>20</v>
      </c>
    </row>
    <row r="70" spans="1:13">
      <c r="A70" s="8"/>
      <c r="B70" s="9"/>
      <c r="C70" s="9" t="s">
        <v>49</v>
      </c>
      <c r="D70" s="9"/>
      <c r="E70" s="9"/>
      <c r="F70" s="9" t="s">
        <v>50</v>
      </c>
      <c r="G70" s="10"/>
      <c r="I70" s="46" t="s">
        <v>26</v>
      </c>
      <c r="J70" s="9"/>
      <c r="K70" s="9"/>
      <c r="L70" s="9"/>
      <c r="M70" s="46">
        <v>20</v>
      </c>
    </row>
    <row r="71" spans="1:13">
      <c r="A71" s="8"/>
      <c r="B71" s="9" t="s">
        <v>51</v>
      </c>
      <c r="C71" s="9"/>
      <c r="D71" s="9"/>
      <c r="E71" s="9"/>
      <c r="F71" s="9">
        <v>10</v>
      </c>
      <c r="G71" s="10"/>
      <c r="I71" s="46" t="s">
        <v>268</v>
      </c>
      <c r="J71" s="9"/>
      <c r="K71" s="9"/>
      <c r="L71" s="9"/>
      <c r="M71" s="46">
        <v>5</v>
      </c>
    </row>
    <row r="72" spans="1:13">
      <c r="A72" s="8"/>
      <c r="B72" s="9" t="s">
        <v>263</v>
      </c>
      <c r="C72" s="9"/>
      <c r="D72" s="9"/>
      <c r="E72" s="9"/>
      <c r="F72" s="9">
        <v>10</v>
      </c>
      <c r="G72" s="10"/>
      <c r="I72" s="46" t="s">
        <v>265</v>
      </c>
      <c r="J72" s="9"/>
      <c r="K72" s="9"/>
      <c r="L72" s="9"/>
      <c r="M72" s="46">
        <v>10</v>
      </c>
    </row>
    <row r="73" spans="1:13">
      <c r="A73" s="8"/>
      <c r="B73" s="46" t="s">
        <v>272</v>
      </c>
      <c r="C73" s="9"/>
      <c r="D73" s="9"/>
      <c r="E73" s="9"/>
      <c r="F73" s="46">
        <v>10</v>
      </c>
      <c r="G73" s="10"/>
    </row>
    <row r="74" spans="1:13">
      <c r="A74" s="8"/>
      <c r="B74" s="46" t="s">
        <v>335</v>
      </c>
      <c r="C74" s="9"/>
      <c r="D74" s="9"/>
      <c r="E74" s="9"/>
      <c r="F74" s="46">
        <v>10</v>
      </c>
      <c r="G74" s="10"/>
    </row>
    <row r="75" spans="1:13">
      <c r="A75" s="8"/>
      <c r="B75" s="9" t="s">
        <v>52</v>
      </c>
      <c r="C75" s="9"/>
      <c r="D75" s="9"/>
      <c r="E75" s="9"/>
      <c r="F75" s="9">
        <v>10</v>
      </c>
      <c r="G75" s="10"/>
    </row>
    <row r="76" spans="1:13">
      <c r="A76" s="8"/>
      <c r="B76" s="12" t="s">
        <v>53</v>
      </c>
      <c r="C76" s="9"/>
      <c r="D76" s="9"/>
      <c r="E76" s="9"/>
      <c r="F76" s="9"/>
      <c r="G76" s="10"/>
    </row>
    <row r="77" spans="1:13">
      <c r="A77" s="8"/>
      <c r="B77" s="46" t="s">
        <v>56</v>
      </c>
      <c r="C77" s="9"/>
      <c r="D77" s="9"/>
      <c r="E77" s="9"/>
      <c r="F77" s="46">
        <v>10</v>
      </c>
      <c r="G77" s="10"/>
    </row>
    <row r="78" spans="1:13">
      <c r="A78" s="8"/>
      <c r="B78" s="46" t="s">
        <v>54</v>
      </c>
      <c r="C78" s="9"/>
      <c r="D78" s="9"/>
      <c r="E78" s="9"/>
      <c r="F78" s="46">
        <v>10</v>
      </c>
      <c r="G78" s="10"/>
    </row>
    <row r="79" spans="1:13">
      <c r="A79" s="8"/>
      <c r="B79" s="46" t="s">
        <v>23</v>
      </c>
      <c r="C79" s="9"/>
      <c r="D79" s="9"/>
      <c r="E79" s="9"/>
      <c r="F79" s="46">
        <v>10</v>
      </c>
      <c r="G79" s="10"/>
    </row>
    <row r="80" spans="1:13">
      <c r="A80" s="8"/>
      <c r="B80" s="46" t="s">
        <v>287</v>
      </c>
      <c r="C80" s="9"/>
      <c r="D80" s="9"/>
      <c r="E80" s="9"/>
      <c r="F80" s="46">
        <v>20</v>
      </c>
      <c r="G80" s="10"/>
    </row>
    <row r="81" spans="1:7">
      <c r="A81" s="8"/>
      <c r="B81" s="46" t="s">
        <v>26</v>
      </c>
      <c r="C81" s="9"/>
      <c r="D81" s="9"/>
      <c r="E81" s="9"/>
      <c r="F81" s="46">
        <v>20</v>
      </c>
      <c r="G81" s="10"/>
    </row>
    <row r="82" spans="1:7">
      <c r="A82" s="8"/>
      <c r="B82" s="46" t="s">
        <v>268</v>
      </c>
      <c r="C82" s="9"/>
      <c r="D82" s="9"/>
      <c r="E82" s="9"/>
      <c r="F82" s="46">
        <v>5</v>
      </c>
      <c r="G82" s="10"/>
    </row>
    <row r="83" spans="1:7">
      <c r="A83" s="8"/>
      <c r="B83" s="46" t="s">
        <v>265</v>
      </c>
      <c r="C83" s="9"/>
      <c r="D83" s="9"/>
      <c r="E83" s="9"/>
      <c r="F83" s="46">
        <v>10</v>
      </c>
      <c r="G83" s="10"/>
    </row>
    <row r="84" spans="1:7" ht="15.75" thickBot="1">
      <c r="A84" s="8"/>
      <c r="B84" s="31"/>
      <c r="C84" s="31"/>
      <c r="D84" s="31"/>
      <c r="E84" s="31"/>
      <c r="F84" s="31"/>
      <c r="G84" s="37"/>
    </row>
    <row r="85" spans="1:7">
      <c r="A85" s="32"/>
      <c r="B85" s="11" t="s">
        <v>59</v>
      </c>
      <c r="C85" s="9"/>
      <c r="D85" s="9"/>
      <c r="E85" s="9"/>
      <c r="F85" s="22">
        <v>50</v>
      </c>
      <c r="G85" s="19" t="s">
        <v>126</v>
      </c>
    </row>
    <row r="86" spans="1:7">
      <c r="A86" s="32"/>
      <c r="B86" s="9" t="s">
        <v>61</v>
      </c>
      <c r="C86" s="9"/>
      <c r="D86" s="9"/>
      <c r="E86" s="9"/>
      <c r="F86" s="9"/>
      <c r="G86" s="10"/>
    </row>
    <row r="87" spans="1:7">
      <c r="A87" s="32"/>
      <c r="B87" s="9" t="s">
        <v>62</v>
      </c>
      <c r="C87" s="9"/>
      <c r="D87" s="9"/>
      <c r="E87" s="9"/>
      <c r="F87" s="9"/>
      <c r="G87" s="10"/>
    </row>
    <row r="88" spans="1:7">
      <c r="A88" s="32"/>
      <c r="B88" s="9" t="s">
        <v>36</v>
      </c>
      <c r="C88" s="9"/>
      <c r="D88" s="9"/>
      <c r="E88" s="9"/>
      <c r="F88" s="9"/>
      <c r="G88" s="10"/>
    </row>
    <row r="89" spans="1:7">
      <c r="A89" s="32"/>
      <c r="B89" s="9"/>
      <c r="C89" s="9"/>
      <c r="D89" s="9"/>
      <c r="E89" s="9"/>
      <c r="F89" s="9"/>
      <c r="G89" s="10"/>
    </row>
    <row r="90" spans="1:7">
      <c r="A90" s="32"/>
      <c r="B90" s="11" t="s">
        <v>60</v>
      </c>
      <c r="C90" s="9"/>
      <c r="D90" s="9"/>
      <c r="E90" s="9"/>
      <c r="F90" s="9"/>
      <c r="G90" s="10"/>
    </row>
    <row r="91" spans="1:7">
      <c r="A91" s="32"/>
      <c r="B91" s="46" t="s">
        <v>19</v>
      </c>
      <c r="C91" s="9"/>
      <c r="D91" s="9"/>
      <c r="E91" s="9"/>
      <c r="F91" s="9"/>
      <c r="G91" s="10"/>
    </row>
    <row r="92" spans="1:7">
      <c r="A92" s="32"/>
      <c r="B92" s="46" t="s">
        <v>20</v>
      </c>
      <c r="C92" s="9"/>
      <c r="D92" s="9"/>
      <c r="E92" s="9"/>
      <c r="F92" s="9"/>
      <c r="G92" s="10"/>
    </row>
    <row r="93" spans="1:7">
      <c r="A93" s="32"/>
      <c r="B93" s="46" t="s">
        <v>22</v>
      </c>
      <c r="C93" s="9"/>
      <c r="D93" s="9"/>
      <c r="E93" s="9"/>
      <c r="F93" s="9"/>
      <c r="G93" s="10"/>
    </row>
    <row r="94" spans="1:7">
      <c r="A94" s="32"/>
      <c r="B94" s="46" t="s">
        <v>465</v>
      </c>
      <c r="C94" s="9"/>
      <c r="D94" s="9"/>
      <c r="E94" s="9"/>
      <c r="F94" s="9"/>
      <c r="G94" s="10"/>
    </row>
    <row r="95" spans="1:7">
      <c r="A95" s="32"/>
      <c r="B95" s="46" t="s">
        <v>24</v>
      </c>
      <c r="C95" s="9"/>
      <c r="D95" s="9"/>
      <c r="E95" s="9"/>
      <c r="F95" s="9"/>
      <c r="G95" s="10"/>
    </row>
    <row r="96" spans="1:7">
      <c r="A96" s="32"/>
      <c r="B96" s="46" t="s">
        <v>1123</v>
      </c>
      <c r="C96" s="9"/>
      <c r="D96" s="9"/>
      <c r="E96" s="9"/>
      <c r="F96" s="9"/>
      <c r="G96" s="10"/>
    </row>
    <row r="97" spans="1:9">
      <c r="A97" s="32"/>
      <c r="B97" s="46" t="s">
        <v>309</v>
      </c>
      <c r="C97" s="9"/>
      <c r="D97" s="9"/>
      <c r="E97" s="9"/>
      <c r="F97" s="9"/>
      <c r="G97" s="10"/>
    </row>
    <row r="98" spans="1:9">
      <c r="A98" s="32"/>
      <c r="B98" s="46" t="s">
        <v>28</v>
      </c>
      <c r="C98" s="9"/>
      <c r="D98" s="9"/>
      <c r="E98" s="9"/>
      <c r="F98" s="9"/>
      <c r="G98" s="10"/>
    </row>
    <row r="99" spans="1:9">
      <c r="A99" s="32"/>
      <c r="B99" s="46" t="s">
        <v>29</v>
      </c>
      <c r="C99" s="9"/>
      <c r="D99" s="9"/>
      <c r="E99" s="9"/>
      <c r="F99" s="9"/>
      <c r="G99" s="10"/>
    </row>
    <row r="100" spans="1:9" ht="15.75" thickBot="1">
      <c r="A100" s="32"/>
      <c r="B100" s="145" t="s">
        <v>16</v>
      </c>
      <c r="C100" s="31"/>
      <c r="D100" s="31"/>
      <c r="E100" s="31"/>
      <c r="F100" s="31"/>
      <c r="G100" s="37"/>
    </row>
    <row r="101" spans="1:9" ht="15.75" thickBot="1">
      <c r="A101" s="8"/>
      <c r="B101" s="31"/>
      <c r="C101" s="31"/>
      <c r="D101" s="31"/>
      <c r="E101" s="31"/>
      <c r="F101" s="31"/>
      <c r="G101" s="37"/>
    </row>
    <row r="102" spans="1:9">
      <c r="A102" s="32"/>
      <c r="B102" s="11" t="s">
        <v>64</v>
      </c>
      <c r="C102" s="9"/>
      <c r="D102" s="9"/>
      <c r="E102" s="9"/>
      <c r="F102" s="22">
        <v>25</v>
      </c>
      <c r="G102" s="19" t="s">
        <v>126</v>
      </c>
      <c r="I102" s="9"/>
    </row>
    <row r="103" spans="1:9">
      <c r="A103" s="32"/>
      <c r="B103" s="9" t="s">
        <v>65</v>
      </c>
      <c r="C103" s="9"/>
      <c r="D103" s="9"/>
      <c r="E103" s="9"/>
      <c r="F103" s="9"/>
      <c r="G103" s="10"/>
    </row>
    <row r="104" spans="1:9">
      <c r="A104" s="32"/>
      <c r="B104" s="9" t="s">
        <v>7</v>
      </c>
      <c r="C104" s="9"/>
      <c r="D104" s="9"/>
      <c r="E104" s="9"/>
      <c r="F104" s="9"/>
      <c r="G104" s="10"/>
    </row>
    <row r="105" spans="1:9" ht="15.75" thickBot="1">
      <c r="A105" s="33"/>
      <c r="B105" s="15" t="s">
        <v>66</v>
      </c>
      <c r="C105" s="15"/>
      <c r="D105" s="15"/>
      <c r="E105" s="15"/>
      <c r="F105" s="15"/>
      <c r="G105" s="16"/>
    </row>
    <row r="106" spans="1:9" ht="15.75" thickTop="1"/>
    <row r="107" spans="1:9" ht="15.75" thickBot="1"/>
    <row r="108" spans="1:9" ht="24" thickTop="1">
      <c r="A108" s="5">
        <v>4</v>
      </c>
      <c r="B108" s="256" t="s">
        <v>57</v>
      </c>
      <c r="C108" s="256"/>
      <c r="D108" s="256"/>
      <c r="E108" s="256"/>
      <c r="F108" s="256"/>
      <c r="G108" s="258"/>
    </row>
    <row r="109" spans="1:9">
      <c r="A109" s="8"/>
      <c r="B109" s="11" t="s">
        <v>33</v>
      </c>
      <c r="C109" s="9"/>
      <c r="D109" s="9"/>
      <c r="E109" s="9"/>
      <c r="F109" s="9"/>
      <c r="G109" s="10"/>
    </row>
    <row r="110" spans="1:9">
      <c r="A110" s="8"/>
      <c r="B110" s="9" t="s">
        <v>34</v>
      </c>
      <c r="C110" s="9"/>
      <c r="D110" s="9"/>
      <c r="E110" s="9"/>
      <c r="F110" s="9"/>
      <c r="G110" s="10"/>
    </row>
    <row r="111" spans="1:9">
      <c r="A111" s="8"/>
      <c r="B111" s="9" t="s">
        <v>35</v>
      </c>
      <c r="C111" s="9"/>
      <c r="D111" s="9"/>
      <c r="E111" s="9"/>
      <c r="F111" s="9"/>
      <c r="G111" s="10"/>
    </row>
    <row r="112" spans="1:9">
      <c r="A112" s="8"/>
      <c r="B112" s="9" t="s">
        <v>58</v>
      </c>
      <c r="C112" s="9"/>
      <c r="D112" s="9"/>
      <c r="E112" s="9"/>
      <c r="F112" s="9"/>
      <c r="G112" s="10"/>
    </row>
    <row r="113" spans="1:7">
      <c r="A113" s="8"/>
      <c r="B113" s="9"/>
      <c r="C113" s="9"/>
      <c r="D113" s="9"/>
      <c r="E113" s="9"/>
      <c r="F113" s="9"/>
      <c r="G113" s="10"/>
    </row>
    <row r="114" spans="1:7">
      <c r="A114" s="8"/>
      <c r="B114" s="261" t="s">
        <v>67</v>
      </c>
      <c r="C114" s="261"/>
      <c r="D114" s="261"/>
      <c r="E114" s="261"/>
      <c r="F114" s="261"/>
      <c r="G114" s="10"/>
    </row>
    <row r="115" spans="1:7">
      <c r="A115" s="8"/>
      <c r="B115" s="261" t="s">
        <v>68</v>
      </c>
      <c r="C115" s="261"/>
      <c r="D115" s="261"/>
      <c r="E115" s="261"/>
      <c r="F115" s="261"/>
      <c r="G115" s="10"/>
    </row>
    <row r="116" spans="1:7">
      <c r="A116" s="8"/>
      <c r="B116" s="9"/>
      <c r="C116" s="9"/>
      <c r="D116" s="9"/>
      <c r="E116" s="9"/>
      <c r="F116" s="9"/>
      <c r="G116" s="10"/>
    </row>
    <row r="117" spans="1:7">
      <c r="A117" s="8"/>
      <c r="B117" s="260" t="s">
        <v>72</v>
      </c>
      <c r="C117" s="260"/>
      <c r="D117" s="260"/>
      <c r="E117" s="260"/>
      <c r="F117" s="22">
        <f>SUM(F118:F131)</f>
        <v>115</v>
      </c>
      <c r="G117" s="19" t="s">
        <v>126</v>
      </c>
    </row>
    <row r="118" spans="1:7">
      <c r="A118" s="8"/>
      <c r="B118" t="s">
        <v>9</v>
      </c>
      <c r="C118" s="9"/>
      <c r="D118" s="9"/>
      <c r="E118" s="9"/>
      <c r="F118" s="9">
        <v>10</v>
      </c>
      <c r="G118" s="10"/>
    </row>
    <row r="119" spans="1:7">
      <c r="A119" s="8"/>
      <c r="B119" t="s">
        <v>259</v>
      </c>
      <c r="C119" s="9"/>
      <c r="D119" s="9"/>
      <c r="E119" s="9"/>
      <c r="F119" s="9">
        <v>5</v>
      </c>
      <c r="G119" s="10"/>
    </row>
    <row r="120" spans="1:7">
      <c r="A120" s="8"/>
      <c r="B120" t="s">
        <v>257</v>
      </c>
      <c r="C120" s="9"/>
      <c r="D120" s="9"/>
      <c r="E120" s="9"/>
      <c r="F120" s="9">
        <v>10</v>
      </c>
      <c r="G120" s="10"/>
    </row>
    <row r="121" spans="1:7">
      <c r="A121" s="8"/>
      <c r="B121" t="s">
        <v>258</v>
      </c>
      <c r="C121" s="9"/>
      <c r="D121" s="9"/>
      <c r="E121" s="9"/>
      <c r="F121" s="9">
        <v>5</v>
      </c>
      <c r="G121" s="10"/>
    </row>
    <row r="122" spans="1:7">
      <c r="A122" s="8"/>
      <c r="B122" t="s">
        <v>51</v>
      </c>
      <c r="C122" s="9"/>
      <c r="D122" s="9"/>
      <c r="E122" s="9"/>
      <c r="F122" s="46">
        <v>10</v>
      </c>
      <c r="G122" s="10"/>
    </row>
    <row r="123" spans="1:7">
      <c r="A123" s="8"/>
      <c r="B123" t="s">
        <v>277</v>
      </c>
      <c r="C123" s="9"/>
      <c r="D123" s="9"/>
      <c r="E123" s="9"/>
      <c r="F123" s="46">
        <v>10</v>
      </c>
      <c r="G123" s="10"/>
    </row>
    <row r="124" spans="1:7">
      <c r="A124" s="8"/>
      <c r="B124" t="s">
        <v>266</v>
      </c>
      <c r="C124" s="9"/>
      <c r="D124" s="9"/>
      <c r="E124" s="9"/>
      <c r="F124" s="9">
        <v>5</v>
      </c>
      <c r="G124" s="10"/>
    </row>
    <row r="125" spans="1:7">
      <c r="A125" s="8"/>
      <c r="B125" t="s">
        <v>466</v>
      </c>
      <c r="C125" s="9"/>
      <c r="D125" s="9"/>
      <c r="E125" s="9"/>
      <c r="F125" s="46">
        <v>10</v>
      </c>
      <c r="G125" s="10"/>
    </row>
    <row r="126" spans="1:7">
      <c r="A126" s="8"/>
      <c r="B126" t="s">
        <v>69</v>
      </c>
      <c r="C126" s="9"/>
      <c r="D126" s="9"/>
      <c r="E126" s="9"/>
      <c r="F126" s="46">
        <v>10</v>
      </c>
      <c r="G126" s="10"/>
    </row>
    <row r="127" spans="1:7">
      <c r="A127" s="8"/>
      <c r="B127" t="s">
        <v>279</v>
      </c>
      <c r="C127" s="9"/>
      <c r="D127" s="9"/>
      <c r="E127" s="9"/>
      <c r="F127" s="46">
        <v>10</v>
      </c>
      <c r="G127" s="10"/>
    </row>
    <row r="128" spans="1:7">
      <c r="A128" s="8"/>
      <c r="B128" t="s">
        <v>272</v>
      </c>
      <c r="C128" s="9"/>
      <c r="D128" s="9"/>
      <c r="E128" s="9"/>
      <c r="F128" s="46">
        <v>10</v>
      </c>
      <c r="G128" s="10"/>
    </row>
    <row r="129" spans="1:12">
      <c r="A129" s="8"/>
      <c r="B129" t="s">
        <v>280</v>
      </c>
      <c r="C129" s="9"/>
      <c r="D129" s="9"/>
      <c r="E129" s="9"/>
      <c r="F129" s="46">
        <v>10</v>
      </c>
      <c r="G129" s="10"/>
    </row>
    <row r="130" spans="1:12">
      <c r="A130" s="8"/>
      <c r="B130" t="s">
        <v>273</v>
      </c>
      <c r="C130" s="9"/>
      <c r="D130" s="9"/>
      <c r="E130" s="9"/>
      <c r="F130" s="9">
        <v>5</v>
      </c>
      <c r="G130" s="10"/>
    </row>
    <row r="131" spans="1:12">
      <c r="A131" s="8"/>
      <c r="B131" t="s">
        <v>276</v>
      </c>
      <c r="C131" s="9"/>
      <c r="D131" s="9"/>
      <c r="E131" s="9"/>
      <c r="F131" s="9">
        <v>5</v>
      </c>
      <c r="G131" s="10"/>
    </row>
    <row r="132" spans="1:12">
      <c r="A132" s="8"/>
      <c r="C132" s="9"/>
      <c r="D132" s="9"/>
      <c r="E132" s="9"/>
      <c r="F132" s="9"/>
      <c r="G132" s="10"/>
    </row>
    <row r="133" spans="1:12">
      <c r="A133" s="8"/>
      <c r="B133" s="11" t="s">
        <v>127</v>
      </c>
      <c r="C133" s="9"/>
      <c r="D133" s="9"/>
      <c r="E133" s="9"/>
      <c r="F133" s="9"/>
      <c r="G133" s="10"/>
    </row>
    <row r="134" spans="1:12">
      <c r="A134" s="8"/>
      <c r="B134" s="11"/>
      <c r="C134" s="9"/>
      <c r="D134" s="9"/>
      <c r="E134" s="9"/>
      <c r="F134" s="9"/>
      <c r="G134" s="10"/>
    </row>
    <row r="135" spans="1:12">
      <c r="A135" s="8"/>
      <c r="B135" s="17" t="s">
        <v>73</v>
      </c>
      <c r="C135" s="11"/>
      <c r="D135" s="11"/>
      <c r="E135" s="11"/>
      <c r="F135" s="22">
        <f>SUM(F136:F139)+30+30</f>
        <v>120</v>
      </c>
      <c r="G135" s="19" t="s">
        <v>126</v>
      </c>
      <c r="H135" s="23">
        <f>F135+F117</f>
        <v>235</v>
      </c>
      <c r="I135" s="11" t="s">
        <v>479</v>
      </c>
    </row>
    <row r="136" spans="1:12">
      <c r="A136" s="8"/>
      <c r="B136" t="s">
        <v>257</v>
      </c>
      <c r="D136" s="13"/>
      <c r="E136" s="11"/>
      <c r="F136">
        <v>30</v>
      </c>
      <c r="G136" s="18"/>
      <c r="H136" s="24"/>
    </row>
    <row r="137" spans="1:12">
      <c r="A137" s="8"/>
      <c r="B137" t="s">
        <v>258</v>
      </c>
      <c r="D137" s="13"/>
      <c r="E137" s="11"/>
      <c r="F137">
        <v>5</v>
      </c>
      <c r="G137" s="18"/>
      <c r="H137" s="24"/>
    </row>
    <row r="138" spans="1:12">
      <c r="A138" s="8"/>
      <c r="B138" t="s">
        <v>81</v>
      </c>
      <c r="D138" s="9"/>
      <c r="E138" s="9"/>
      <c r="F138">
        <v>5</v>
      </c>
      <c r="G138" s="10"/>
      <c r="H138" s="24"/>
    </row>
    <row r="139" spans="1:12">
      <c r="A139" s="8"/>
      <c r="B139" t="s">
        <v>51</v>
      </c>
      <c r="D139" s="9"/>
      <c r="E139" s="9"/>
      <c r="F139">
        <v>20</v>
      </c>
      <c r="G139" s="10"/>
      <c r="H139" s="24"/>
    </row>
    <row r="140" spans="1:12">
      <c r="A140" s="8"/>
      <c r="B140" t="s">
        <v>467</v>
      </c>
      <c r="D140" s="9"/>
      <c r="E140" s="9"/>
      <c r="F140" t="s">
        <v>74</v>
      </c>
      <c r="G140" s="10"/>
      <c r="H140" s="24"/>
      <c r="L140" s="9"/>
    </row>
    <row r="141" spans="1:12">
      <c r="A141" s="8"/>
      <c r="D141" s="9"/>
      <c r="E141" s="9"/>
      <c r="F141" t="s">
        <v>75</v>
      </c>
      <c r="G141" s="10"/>
      <c r="H141" s="24"/>
      <c r="L141" s="9"/>
    </row>
    <row r="142" spans="1:12">
      <c r="A142" s="8"/>
      <c r="B142" t="s">
        <v>15</v>
      </c>
      <c r="D142" s="9"/>
      <c r="E142" s="9"/>
      <c r="G142" s="10"/>
      <c r="H142" s="24"/>
    </row>
    <row r="143" spans="1:12">
      <c r="A143" s="8"/>
      <c r="C143" t="s">
        <v>76</v>
      </c>
      <c r="D143" s="9"/>
      <c r="E143" s="9"/>
      <c r="F143" s="9" t="s">
        <v>74</v>
      </c>
      <c r="G143" s="10"/>
      <c r="H143" s="24"/>
    </row>
    <row r="144" spans="1:12">
      <c r="A144" s="8"/>
      <c r="D144" s="9"/>
      <c r="E144" s="9"/>
      <c r="F144" s="9" t="s">
        <v>75</v>
      </c>
      <c r="G144" s="9"/>
      <c r="H144" s="92"/>
    </row>
    <row r="145" spans="1:14">
      <c r="A145" s="8"/>
      <c r="B145" s="260" t="s">
        <v>77</v>
      </c>
      <c r="C145" s="260"/>
      <c r="D145" s="260"/>
      <c r="E145" s="260"/>
      <c r="F145" s="22">
        <f>SUM(F146:F154)+10+10</f>
        <v>120</v>
      </c>
      <c r="G145" s="4" t="s">
        <v>126</v>
      </c>
      <c r="H145" s="26">
        <f>F145+F117</f>
        <v>235</v>
      </c>
      <c r="I145" s="11" t="s">
        <v>479</v>
      </c>
    </row>
    <row r="146" spans="1:14">
      <c r="A146" s="8"/>
      <c r="B146" t="s">
        <v>309</v>
      </c>
      <c r="F146">
        <v>10</v>
      </c>
      <c r="G146" s="10"/>
      <c r="H146" s="24"/>
    </row>
    <row r="147" spans="1:14">
      <c r="A147" s="8"/>
      <c r="B147" t="s">
        <v>729</v>
      </c>
      <c r="G147" s="10"/>
      <c r="H147" s="24"/>
    </row>
    <row r="148" spans="1:14">
      <c r="A148" s="8"/>
      <c r="C148" t="s">
        <v>70</v>
      </c>
      <c r="F148">
        <v>10</v>
      </c>
      <c r="G148" s="10"/>
      <c r="H148" s="24"/>
    </row>
    <row r="149" spans="1:14">
      <c r="A149" s="8"/>
      <c r="C149" t="s">
        <v>71</v>
      </c>
      <c r="F149" t="s">
        <v>50</v>
      </c>
      <c r="G149" s="10"/>
      <c r="H149" s="24"/>
    </row>
    <row r="150" spans="1:14">
      <c r="A150" s="8"/>
      <c r="B150" t="s">
        <v>69</v>
      </c>
      <c r="F150">
        <v>10</v>
      </c>
      <c r="G150" s="10"/>
      <c r="H150" s="24"/>
    </row>
    <row r="151" spans="1:14">
      <c r="A151" s="8"/>
      <c r="B151" t="s">
        <v>279</v>
      </c>
      <c r="F151">
        <v>30</v>
      </c>
      <c r="G151" s="10"/>
      <c r="H151" s="24"/>
    </row>
    <row r="152" spans="1:14">
      <c r="A152" s="8"/>
      <c r="B152" t="s">
        <v>280</v>
      </c>
      <c r="F152">
        <v>30</v>
      </c>
      <c r="G152" s="10"/>
      <c r="H152" s="24"/>
    </row>
    <row r="153" spans="1:14">
      <c r="A153" s="8"/>
      <c r="B153" t="s">
        <v>273</v>
      </c>
      <c r="F153">
        <v>5</v>
      </c>
      <c r="G153" s="10"/>
      <c r="H153" s="24"/>
    </row>
    <row r="154" spans="1:14">
      <c r="A154" s="8"/>
      <c r="B154" t="s">
        <v>276</v>
      </c>
      <c r="F154">
        <v>5</v>
      </c>
      <c r="G154" s="10"/>
      <c r="H154" s="24"/>
    </row>
    <row r="155" spans="1:14">
      <c r="A155" s="8"/>
      <c r="B155" s="260" t="s">
        <v>79</v>
      </c>
      <c r="C155" s="260"/>
      <c r="D155" s="260"/>
      <c r="E155" s="260"/>
      <c r="F155" s="22">
        <f>SUM(F156:F164)+10+10</f>
        <v>120</v>
      </c>
      <c r="G155" s="19" t="s">
        <v>126</v>
      </c>
      <c r="H155" s="25">
        <f>F155+F117</f>
        <v>235</v>
      </c>
      <c r="I155" s="11" t="s">
        <v>479</v>
      </c>
      <c r="J155" s="9"/>
      <c r="K155" s="9"/>
      <c r="L155" s="9"/>
      <c r="M155" s="9"/>
      <c r="N155" s="9"/>
    </row>
    <row r="156" spans="1:14">
      <c r="A156" s="8"/>
      <c r="B156" t="s">
        <v>9</v>
      </c>
      <c r="F156">
        <v>10</v>
      </c>
      <c r="G156" s="10"/>
      <c r="J156" s="9"/>
      <c r="K156" s="9"/>
      <c r="L156" s="9"/>
      <c r="M156" s="9"/>
      <c r="N156" s="9"/>
    </row>
    <row r="157" spans="1:14">
      <c r="A157" s="8"/>
      <c r="B157" t="s">
        <v>259</v>
      </c>
      <c r="F157">
        <v>5</v>
      </c>
      <c r="G157" s="10"/>
      <c r="J157" s="9"/>
      <c r="K157" s="9"/>
      <c r="L157" s="9"/>
      <c r="M157" s="9"/>
      <c r="N157" s="9"/>
    </row>
    <row r="158" spans="1:14">
      <c r="A158" s="8"/>
      <c r="B158" t="s">
        <v>277</v>
      </c>
      <c r="F158">
        <v>30</v>
      </c>
      <c r="G158" s="10"/>
      <c r="J158" s="9"/>
      <c r="K158" s="9"/>
      <c r="L158" s="9"/>
      <c r="M158" s="9"/>
      <c r="N158" s="9"/>
    </row>
    <row r="159" spans="1:14">
      <c r="A159" s="8"/>
      <c r="B159" t="s">
        <v>266</v>
      </c>
      <c r="F159">
        <v>5</v>
      </c>
      <c r="G159" s="10"/>
      <c r="J159" s="9"/>
      <c r="K159" s="9"/>
      <c r="L159" s="9"/>
      <c r="M159" s="9"/>
      <c r="N159" s="9"/>
    </row>
    <row r="160" spans="1:14">
      <c r="A160" s="8"/>
      <c r="B160" t="s">
        <v>278</v>
      </c>
      <c r="G160" s="10"/>
      <c r="J160" s="9"/>
      <c r="K160" s="9"/>
      <c r="L160" s="9"/>
      <c r="M160" s="9"/>
      <c r="N160" s="9"/>
    </row>
    <row r="161" spans="1:14">
      <c r="A161" s="8"/>
      <c r="C161" t="s">
        <v>70</v>
      </c>
      <c r="F161">
        <v>30</v>
      </c>
      <c r="G161" s="10"/>
      <c r="J161" s="9"/>
      <c r="K161" s="9"/>
      <c r="L161" s="9"/>
      <c r="M161" s="9"/>
      <c r="N161" s="9"/>
    </row>
    <row r="162" spans="1:14">
      <c r="A162" s="8"/>
      <c r="C162" t="s">
        <v>71</v>
      </c>
      <c r="F162" t="s">
        <v>50</v>
      </c>
      <c r="G162" s="10"/>
      <c r="J162" s="9"/>
      <c r="K162" s="9"/>
      <c r="L162" s="9"/>
      <c r="M162" s="9"/>
      <c r="N162" s="9"/>
    </row>
    <row r="163" spans="1:14">
      <c r="A163" s="8"/>
      <c r="B163" t="s">
        <v>279</v>
      </c>
      <c r="F163">
        <v>10</v>
      </c>
      <c r="G163" s="10"/>
      <c r="J163" s="9"/>
      <c r="K163" s="9"/>
      <c r="L163" s="9"/>
      <c r="M163" s="9"/>
      <c r="N163" s="9"/>
    </row>
    <row r="164" spans="1:14">
      <c r="A164" s="8"/>
      <c r="B164" t="s">
        <v>272</v>
      </c>
      <c r="F164">
        <v>10</v>
      </c>
      <c r="G164" s="10"/>
      <c r="J164" s="9"/>
      <c r="K164" s="9"/>
      <c r="L164" s="9"/>
      <c r="M164" s="9"/>
      <c r="N164" s="9"/>
    </row>
    <row r="165" spans="1:14">
      <c r="A165" s="8"/>
      <c r="B165" s="9"/>
      <c r="C165" s="9"/>
      <c r="D165" s="9"/>
      <c r="E165" s="9"/>
      <c r="F165" s="9"/>
      <c r="G165" s="10"/>
      <c r="J165" s="9"/>
      <c r="K165" s="9"/>
      <c r="L165" s="9"/>
      <c r="M165" s="9"/>
      <c r="N165" s="9"/>
    </row>
    <row r="166" spans="1:14">
      <c r="A166" s="8"/>
      <c r="B166" s="11" t="s">
        <v>82</v>
      </c>
      <c r="C166" s="9"/>
      <c r="D166" s="9"/>
      <c r="E166" s="9"/>
      <c r="F166" s="22">
        <f>SUM(F167:F190)+H194</f>
        <v>320</v>
      </c>
      <c r="G166" s="19" t="s">
        <v>126</v>
      </c>
      <c r="I166">
        <f>320-F166</f>
        <v>0</v>
      </c>
      <c r="J166" s="9"/>
      <c r="K166" s="9"/>
      <c r="L166" s="9"/>
      <c r="M166" s="9"/>
      <c r="N166" s="9"/>
    </row>
    <row r="167" spans="1:14">
      <c r="A167" s="8"/>
      <c r="B167" s="46" t="s">
        <v>306</v>
      </c>
      <c r="C167" s="9"/>
      <c r="D167" s="9"/>
      <c r="E167" s="9"/>
      <c r="F167" s="9">
        <v>10</v>
      </c>
      <c r="G167" s="10"/>
      <c r="J167" s="9"/>
      <c r="K167" s="9"/>
      <c r="L167" s="9"/>
      <c r="M167" s="9"/>
      <c r="N167" s="9"/>
    </row>
    <row r="168" spans="1:14">
      <c r="A168" s="8"/>
      <c r="B168" s="46" t="s">
        <v>258</v>
      </c>
      <c r="C168" s="9"/>
      <c r="D168" s="9"/>
      <c r="E168" s="9"/>
      <c r="F168" s="46">
        <v>10</v>
      </c>
      <c r="G168" s="10"/>
      <c r="J168" s="9"/>
      <c r="K168" s="9"/>
      <c r="L168" s="9"/>
      <c r="M168" s="9"/>
      <c r="N168" s="9"/>
    </row>
    <row r="169" spans="1:14">
      <c r="A169" s="8"/>
      <c r="B169" s="46" t="s">
        <v>259</v>
      </c>
      <c r="C169" s="9"/>
      <c r="D169" s="9"/>
      <c r="E169" s="9"/>
      <c r="F169" s="46">
        <v>10</v>
      </c>
      <c r="G169" s="10"/>
      <c r="J169" s="9"/>
      <c r="K169" s="9"/>
      <c r="L169" s="9"/>
      <c r="M169" s="9"/>
      <c r="N169" s="9"/>
    </row>
    <row r="170" spans="1:14">
      <c r="A170" s="8"/>
      <c r="B170" s="46" t="s">
        <v>468</v>
      </c>
      <c r="C170" s="9"/>
      <c r="D170" s="9"/>
      <c r="E170" s="9"/>
      <c r="F170" s="46">
        <v>10</v>
      </c>
      <c r="G170" s="10"/>
      <c r="J170" s="9"/>
      <c r="K170" s="9"/>
      <c r="L170" s="9"/>
      <c r="M170" s="9"/>
      <c r="N170" s="9"/>
    </row>
    <row r="171" spans="1:14">
      <c r="A171" s="8"/>
      <c r="B171" s="46" t="s">
        <v>260</v>
      </c>
      <c r="C171" s="9"/>
      <c r="D171" s="9"/>
      <c r="E171" s="9"/>
      <c r="F171" s="46">
        <v>10</v>
      </c>
      <c r="G171" s="10"/>
      <c r="J171" s="9"/>
      <c r="K171" s="9"/>
      <c r="L171" s="9"/>
      <c r="M171" s="9"/>
      <c r="N171" s="9"/>
    </row>
    <row r="172" spans="1:14">
      <c r="A172" s="8"/>
      <c r="B172" s="46" t="s">
        <v>263</v>
      </c>
      <c r="C172" s="9"/>
      <c r="D172" s="9"/>
      <c r="E172" s="9"/>
      <c r="F172" s="46">
        <v>10</v>
      </c>
      <c r="G172" s="10"/>
      <c r="J172" s="9"/>
      <c r="K172" s="9"/>
      <c r="L172" s="9"/>
      <c r="M172" s="9"/>
      <c r="N172" s="9"/>
    </row>
    <row r="173" spans="1:14">
      <c r="A173" s="8"/>
      <c r="B173" s="46" t="s">
        <v>474</v>
      </c>
      <c r="C173" s="9"/>
      <c r="D173" s="9"/>
      <c r="E173" s="9"/>
      <c r="F173" s="46">
        <v>0</v>
      </c>
      <c r="G173" s="10"/>
      <c r="J173" s="9"/>
      <c r="K173" s="9"/>
      <c r="L173" s="9"/>
      <c r="M173" s="9"/>
      <c r="N173" s="9"/>
    </row>
    <row r="174" spans="1:14">
      <c r="A174" s="8"/>
      <c r="B174" s="46" t="s">
        <v>267</v>
      </c>
      <c r="C174" s="9"/>
      <c r="D174" s="9"/>
      <c r="E174" s="9"/>
      <c r="F174" s="46">
        <v>10</v>
      </c>
      <c r="G174" s="10"/>
      <c r="J174" s="9"/>
      <c r="K174" s="9"/>
      <c r="L174" s="9"/>
      <c r="M174" s="9"/>
      <c r="N174" s="9"/>
    </row>
    <row r="175" spans="1:14">
      <c r="A175" s="8"/>
      <c r="B175" s="46" t="s">
        <v>31</v>
      </c>
      <c r="C175" s="9"/>
      <c r="D175" s="9"/>
      <c r="E175" s="9"/>
      <c r="F175" s="46">
        <v>10</v>
      </c>
      <c r="G175" s="10"/>
      <c r="J175" s="9"/>
      <c r="K175" s="9"/>
      <c r="L175" s="9"/>
      <c r="M175" s="9"/>
      <c r="N175" s="9"/>
    </row>
    <row r="176" spans="1:14">
      <c r="A176" s="8"/>
      <c r="B176" s="46" t="s">
        <v>268</v>
      </c>
      <c r="C176" s="9"/>
      <c r="D176" s="9"/>
      <c r="E176" s="9"/>
      <c r="F176" s="46">
        <v>5</v>
      </c>
      <c r="G176" s="10"/>
      <c r="J176" s="9"/>
      <c r="K176" s="9"/>
      <c r="L176" s="9"/>
      <c r="M176" s="9"/>
      <c r="N176" s="9"/>
    </row>
    <row r="177" spans="1:14">
      <c r="A177" s="8"/>
      <c r="B177" s="46" t="s">
        <v>472</v>
      </c>
      <c r="C177" s="9"/>
      <c r="D177" s="9"/>
      <c r="E177" s="9"/>
      <c r="F177" s="46"/>
      <c r="G177" s="10"/>
      <c r="J177" s="9"/>
      <c r="K177" s="9"/>
      <c r="L177" s="9"/>
      <c r="M177" s="9"/>
      <c r="N177" s="9"/>
    </row>
    <row r="178" spans="1:14">
      <c r="A178" s="8"/>
      <c r="B178" s="46"/>
      <c r="C178" s="9" t="s">
        <v>84</v>
      </c>
      <c r="D178" s="9"/>
      <c r="E178" s="9"/>
      <c r="F178" s="46">
        <v>10</v>
      </c>
      <c r="G178" s="10"/>
      <c r="J178" s="9"/>
      <c r="K178" s="9"/>
      <c r="L178" s="9"/>
      <c r="M178" s="9"/>
      <c r="N178" s="9"/>
    </row>
    <row r="179" spans="1:14">
      <c r="A179" s="8"/>
      <c r="B179" s="46"/>
      <c r="C179" s="9" t="s">
        <v>475</v>
      </c>
      <c r="D179" s="9"/>
      <c r="E179" s="9"/>
      <c r="F179" s="46">
        <v>0</v>
      </c>
      <c r="G179" s="10"/>
      <c r="J179" s="9"/>
      <c r="K179" s="9"/>
      <c r="L179" s="9"/>
      <c r="M179" s="9"/>
      <c r="N179" s="9"/>
    </row>
    <row r="180" spans="1:14">
      <c r="A180" s="8"/>
      <c r="B180" s="46"/>
      <c r="C180" s="9" t="s">
        <v>88</v>
      </c>
      <c r="D180" s="9"/>
      <c r="E180" s="9"/>
      <c r="F180" s="46">
        <v>0</v>
      </c>
      <c r="G180" s="10"/>
      <c r="J180" s="9"/>
      <c r="K180" s="9"/>
      <c r="L180" s="9"/>
      <c r="M180" s="9"/>
      <c r="N180" s="9"/>
    </row>
    <row r="181" spans="1:14">
      <c r="A181" s="8"/>
      <c r="B181" s="46"/>
      <c r="C181" s="46" t="s">
        <v>85</v>
      </c>
      <c r="D181" s="9"/>
      <c r="E181" s="9"/>
      <c r="F181" s="46">
        <v>10</v>
      </c>
      <c r="G181" s="10"/>
      <c r="J181" s="9"/>
      <c r="K181" s="9"/>
      <c r="L181" s="9"/>
      <c r="M181" s="9"/>
      <c r="N181" s="9"/>
    </row>
    <row r="182" spans="1:14">
      <c r="A182" s="8"/>
      <c r="B182" s="46"/>
      <c r="C182" s="46" t="s">
        <v>87</v>
      </c>
      <c r="D182" s="9"/>
      <c r="E182" s="9"/>
      <c r="F182" s="46">
        <v>10</v>
      </c>
      <c r="G182" s="10"/>
      <c r="J182" s="9"/>
      <c r="K182" s="9"/>
      <c r="L182" s="9"/>
      <c r="M182" s="9"/>
      <c r="N182" s="9"/>
    </row>
    <row r="183" spans="1:14">
      <c r="A183" s="8"/>
      <c r="B183" s="46"/>
      <c r="C183" s="46" t="s">
        <v>86</v>
      </c>
      <c r="D183" s="9"/>
      <c r="E183" s="9"/>
      <c r="F183" s="46">
        <v>10</v>
      </c>
      <c r="G183" s="10"/>
      <c r="J183" s="9"/>
      <c r="K183" s="9"/>
      <c r="L183" s="9"/>
      <c r="M183" s="9"/>
      <c r="N183" s="9"/>
    </row>
    <row r="184" spans="1:14">
      <c r="A184" s="8"/>
      <c r="B184" s="46"/>
      <c r="C184" s="46" t="s">
        <v>215</v>
      </c>
      <c r="D184" s="9"/>
      <c r="E184" s="9"/>
      <c r="F184" s="46">
        <v>10</v>
      </c>
      <c r="G184" s="10"/>
      <c r="J184" s="9"/>
      <c r="K184" s="9"/>
      <c r="L184" s="9"/>
      <c r="M184" s="9"/>
      <c r="N184" s="9"/>
    </row>
    <row r="185" spans="1:14">
      <c r="A185" s="8"/>
      <c r="B185" s="46" t="s">
        <v>273</v>
      </c>
      <c r="C185" s="9"/>
      <c r="D185" s="9"/>
      <c r="E185" s="9"/>
      <c r="F185" s="46">
        <v>10</v>
      </c>
      <c r="G185" s="10"/>
      <c r="J185" s="9"/>
      <c r="K185" s="9"/>
      <c r="L185" s="9"/>
      <c r="M185" s="9"/>
      <c r="N185" s="9"/>
    </row>
    <row r="186" spans="1:14">
      <c r="A186" s="8"/>
      <c r="B186" s="46" t="s">
        <v>270</v>
      </c>
      <c r="C186" s="9"/>
      <c r="D186" s="9"/>
      <c r="E186" s="9"/>
      <c r="F186" s="46">
        <v>10</v>
      </c>
      <c r="G186" s="10"/>
      <c r="J186" s="9"/>
      <c r="K186" s="9"/>
      <c r="L186" s="9"/>
      <c r="M186" s="9"/>
      <c r="N186" s="9"/>
    </row>
    <row r="187" spans="1:14">
      <c r="A187" s="8"/>
      <c r="B187" s="46" t="s">
        <v>469</v>
      </c>
      <c r="C187" s="9"/>
      <c r="D187" s="9"/>
      <c r="E187" s="9"/>
      <c r="F187" s="46">
        <v>10</v>
      </c>
      <c r="G187" s="10"/>
      <c r="J187" s="9"/>
      <c r="K187" s="9"/>
      <c r="L187" s="9"/>
      <c r="M187" s="9"/>
      <c r="N187" s="9"/>
    </row>
    <row r="188" spans="1:14">
      <c r="A188" s="8"/>
      <c r="B188" s="46" t="s">
        <v>470</v>
      </c>
      <c r="C188" s="9"/>
      <c r="D188" s="9"/>
      <c r="E188" s="9"/>
      <c r="F188" s="46">
        <v>10</v>
      </c>
      <c r="G188" s="10"/>
    </row>
    <row r="189" spans="1:14">
      <c r="A189" s="8"/>
      <c r="B189" s="46" t="s">
        <v>276</v>
      </c>
      <c r="C189" s="9"/>
      <c r="D189" s="9"/>
      <c r="E189" s="9"/>
      <c r="F189" s="46">
        <v>10</v>
      </c>
      <c r="G189" s="10"/>
    </row>
    <row r="190" spans="1:14">
      <c r="A190" s="8"/>
      <c r="B190" s="46" t="s">
        <v>52</v>
      </c>
      <c r="C190" s="9"/>
      <c r="D190" s="9"/>
      <c r="E190" s="9"/>
      <c r="F190" s="46">
        <v>10</v>
      </c>
      <c r="G190" s="10"/>
    </row>
    <row r="191" spans="1:14">
      <c r="A191" s="8"/>
      <c r="B191" s="9" t="s">
        <v>89</v>
      </c>
      <c r="C191" s="9"/>
      <c r="D191" s="9"/>
      <c r="E191" s="9"/>
      <c r="F191" s="9" t="s">
        <v>90</v>
      </c>
      <c r="G191" s="10"/>
      <c r="H191">
        <v>90</v>
      </c>
    </row>
    <row r="192" spans="1:14">
      <c r="A192" s="8"/>
      <c r="B192" s="9"/>
      <c r="C192" s="9"/>
      <c r="D192" s="9"/>
      <c r="E192" s="9"/>
      <c r="F192" s="9" t="s">
        <v>1335</v>
      </c>
      <c r="G192" s="10"/>
      <c r="H192">
        <v>20</v>
      </c>
    </row>
    <row r="193" spans="1:14">
      <c r="A193" s="8"/>
      <c r="B193" s="9"/>
      <c r="C193" s="9"/>
      <c r="D193" s="9"/>
      <c r="E193" s="9"/>
      <c r="F193" s="9" t="s">
        <v>1336</v>
      </c>
      <c r="G193" s="10"/>
      <c r="H193">
        <v>15</v>
      </c>
    </row>
    <row r="194" spans="1:14">
      <c r="A194" s="8"/>
      <c r="B194" s="9"/>
      <c r="C194" s="9"/>
      <c r="D194" s="9"/>
      <c r="E194" s="9"/>
      <c r="F194" s="9"/>
      <c r="G194" s="10"/>
      <c r="H194">
        <f>SUM(H191:H193)</f>
        <v>125</v>
      </c>
      <c r="I194" s="23"/>
    </row>
    <row r="195" spans="1:14">
      <c r="A195" s="8"/>
      <c r="B195" s="11" t="s">
        <v>92</v>
      </c>
      <c r="C195" s="11"/>
      <c r="D195" s="11"/>
      <c r="E195" s="11"/>
      <c r="F195" s="4">
        <f>SUM(F196:F210)+10+10+10+40+40+50</f>
        <v>320</v>
      </c>
      <c r="G195" s="4" t="s">
        <v>126</v>
      </c>
      <c r="H195" s="8"/>
    </row>
    <row r="196" spans="1:14">
      <c r="A196" s="8"/>
      <c r="B196" s="46" t="s">
        <v>9</v>
      </c>
      <c r="F196">
        <v>20</v>
      </c>
      <c r="G196" s="10"/>
      <c r="J196" s="9"/>
      <c r="K196" s="9"/>
      <c r="L196" s="9"/>
      <c r="M196" s="9"/>
      <c r="N196" s="9"/>
    </row>
    <row r="197" spans="1:14">
      <c r="A197" s="8"/>
      <c r="B197" s="46" t="s">
        <v>10</v>
      </c>
      <c r="F197">
        <v>20</v>
      </c>
      <c r="G197" s="10"/>
      <c r="J197" s="9"/>
      <c r="K197" s="9"/>
      <c r="L197" s="9"/>
      <c r="M197" s="9"/>
      <c r="N197" s="9"/>
    </row>
    <row r="198" spans="1:14">
      <c r="A198" s="8"/>
      <c r="B198" s="46" t="s">
        <v>11</v>
      </c>
      <c r="F198" t="s">
        <v>93</v>
      </c>
      <c r="G198" s="10"/>
      <c r="J198" s="9"/>
      <c r="K198" s="9"/>
      <c r="L198" s="9"/>
      <c r="M198" s="9"/>
      <c r="N198" s="9"/>
    </row>
    <row r="199" spans="1:14">
      <c r="A199" s="8"/>
      <c r="B199" s="46" t="s">
        <v>267</v>
      </c>
      <c r="F199">
        <v>10</v>
      </c>
      <c r="G199" s="10"/>
      <c r="J199" s="9"/>
      <c r="K199" s="9"/>
      <c r="L199" s="9"/>
      <c r="M199" s="9"/>
      <c r="N199" s="9"/>
    </row>
    <row r="200" spans="1:14">
      <c r="A200" s="8"/>
      <c r="B200" s="46" t="s">
        <v>471</v>
      </c>
      <c r="G200" s="10"/>
      <c r="J200" s="9"/>
      <c r="K200" s="9"/>
      <c r="L200" s="9"/>
      <c r="M200" s="9"/>
      <c r="N200" s="9"/>
    </row>
    <row r="201" spans="1:14">
      <c r="A201" s="8"/>
      <c r="C201" t="s">
        <v>94</v>
      </c>
      <c r="G201" s="10"/>
      <c r="J201" s="9"/>
      <c r="K201" s="9"/>
      <c r="L201" s="9"/>
      <c r="M201" s="9"/>
      <c r="N201" s="9"/>
    </row>
    <row r="202" spans="1:14">
      <c r="A202" s="8"/>
      <c r="D202" t="s">
        <v>95</v>
      </c>
      <c r="F202">
        <v>60</v>
      </c>
      <c r="G202" s="10"/>
      <c r="J202" s="9"/>
      <c r="K202" s="9"/>
      <c r="L202" s="9"/>
      <c r="M202" s="9"/>
      <c r="N202" s="9"/>
    </row>
    <row r="203" spans="1:14">
      <c r="A203" s="8"/>
      <c r="D203" t="s">
        <v>96</v>
      </c>
      <c r="F203" t="s">
        <v>97</v>
      </c>
      <c r="G203" s="10"/>
      <c r="J203" s="9"/>
      <c r="K203" s="9"/>
      <c r="L203" s="9"/>
      <c r="M203" s="9"/>
      <c r="N203" s="9"/>
    </row>
    <row r="204" spans="1:14">
      <c r="A204" s="8"/>
      <c r="C204" t="s">
        <v>473</v>
      </c>
      <c r="F204">
        <v>0</v>
      </c>
      <c r="G204" s="10"/>
      <c r="J204" s="9"/>
      <c r="K204" s="9"/>
      <c r="L204" s="9"/>
      <c r="M204" s="9"/>
      <c r="N204" s="9"/>
    </row>
    <row r="205" spans="1:14">
      <c r="A205" s="8"/>
      <c r="C205" t="s">
        <v>101</v>
      </c>
      <c r="F205">
        <v>0</v>
      </c>
      <c r="G205" s="10"/>
      <c r="J205" s="9"/>
      <c r="K205" s="9"/>
      <c r="L205" s="9"/>
      <c r="M205" s="9"/>
      <c r="N205" s="9"/>
    </row>
    <row r="206" spans="1:14">
      <c r="A206" s="8"/>
      <c r="C206" t="s">
        <v>98</v>
      </c>
      <c r="G206" s="10"/>
      <c r="J206" s="9"/>
      <c r="K206" s="9"/>
      <c r="L206" s="9"/>
      <c r="M206" s="9"/>
      <c r="N206" s="9"/>
    </row>
    <row r="207" spans="1:14">
      <c r="A207" s="8"/>
      <c r="D207" t="s">
        <v>95</v>
      </c>
      <c r="F207">
        <v>40</v>
      </c>
      <c r="G207" s="10"/>
      <c r="J207" s="9"/>
      <c r="K207" s="9"/>
      <c r="L207" s="9"/>
      <c r="M207" s="9"/>
      <c r="N207" s="9"/>
    </row>
    <row r="208" spans="1:14">
      <c r="A208" s="8"/>
      <c r="D208" t="s">
        <v>96</v>
      </c>
      <c r="F208" t="s">
        <v>97</v>
      </c>
      <c r="G208" s="10"/>
      <c r="J208" s="9"/>
      <c r="K208" s="9"/>
      <c r="L208" s="9"/>
      <c r="M208" s="9"/>
      <c r="N208" s="9"/>
    </row>
    <row r="209" spans="1:14">
      <c r="A209" s="8"/>
      <c r="C209" t="s">
        <v>99</v>
      </c>
      <c r="F209" t="s">
        <v>100</v>
      </c>
      <c r="G209" s="10"/>
      <c r="J209" s="9"/>
      <c r="K209" s="9"/>
      <c r="L209" s="9"/>
      <c r="M209" s="9"/>
      <c r="N209" s="9"/>
    </row>
    <row r="210" spans="1:14">
      <c r="A210" s="8"/>
      <c r="B210" t="s">
        <v>265</v>
      </c>
      <c r="F210">
        <v>10</v>
      </c>
      <c r="G210" s="10"/>
      <c r="J210" s="9"/>
      <c r="K210" s="9"/>
      <c r="L210" s="9"/>
      <c r="M210" s="9"/>
      <c r="N210" s="9"/>
    </row>
    <row r="211" spans="1:14">
      <c r="A211" s="8"/>
      <c r="B211" s="9"/>
      <c r="C211" s="9"/>
      <c r="D211" s="9"/>
      <c r="E211" s="9"/>
      <c r="F211" s="9"/>
      <c r="G211" s="10"/>
    </row>
    <row r="212" spans="1:14">
      <c r="A212" s="8"/>
      <c r="B212" s="11" t="s">
        <v>103</v>
      </c>
      <c r="C212" s="9"/>
      <c r="D212" s="9"/>
      <c r="E212" s="9"/>
      <c r="F212" s="22">
        <f>SUM(F213:F223)+40+40+30+30+10+10+10+10+20</f>
        <v>320</v>
      </c>
      <c r="G212" s="19" t="s">
        <v>126</v>
      </c>
    </row>
    <row r="213" spans="1:14">
      <c r="A213" s="8"/>
      <c r="B213" s="9" t="s">
        <v>9</v>
      </c>
      <c r="C213" s="9"/>
      <c r="D213" s="9"/>
      <c r="E213" s="9"/>
      <c r="F213" s="9">
        <v>30</v>
      </c>
      <c r="G213" s="10"/>
    </row>
    <row r="214" spans="1:14">
      <c r="A214" s="8"/>
      <c r="B214" s="9" t="s">
        <v>259</v>
      </c>
      <c r="C214" s="9"/>
      <c r="D214" s="9"/>
      <c r="E214" s="9"/>
      <c r="F214" s="9">
        <v>10</v>
      </c>
      <c r="G214" s="10"/>
    </row>
    <row r="215" spans="1:14">
      <c r="A215" s="8"/>
      <c r="B215" s="46" t="s">
        <v>260</v>
      </c>
      <c r="C215" s="9"/>
      <c r="D215" s="9"/>
      <c r="E215" s="9"/>
      <c r="F215" s="9">
        <v>10</v>
      </c>
      <c r="G215" s="10"/>
    </row>
    <row r="216" spans="1:14">
      <c r="A216" s="8"/>
      <c r="B216" s="46" t="s">
        <v>263</v>
      </c>
      <c r="C216" s="9"/>
      <c r="D216" s="9"/>
      <c r="E216" s="9"/>
      <c r="F216" s="46">
        <v>20</v>
      </c>
      <c r="G216" s="10"/>
    </row>
    <row r="217" spans="1:14">
      <c r="A217" s="8"/>
      <c r="B217" s="46" t="s">
        <v>10</v>
      </c>
      <c r="C217" s="9"/>
      <c r="D217" s="9"/>
      <c r="E217" s="9"/>
      <c r="F217" s="46">
        <v>20</v>
      </c>
      <c r="G217" s="10"/>
    </row>
    <row r="218" spans="1:14">
      <c r="A218" s="8"/>
      <c r="B218" s="46" t="s">
        <v>104</v>
      </c>
      <c r="C218" s="9"/>
      <c r="D218" s="9"/>
      <c r="E218" s="9"/>
      <c r="F218" s="9"/>
      <c r="G218" s="10"/>
    </row>
    <row r="219" spans="1:14">
      <c r="A219" s="8"/>
      <c r="B219" s="9"/>
      <c r="C219" s="9" t="s">
        <v>105</v>
      </c>
      <c r="D219" s="9"/>
      <c r="E219" s="9"/>
      <c r="F219" s="9" t="s">
        <v>106</v>
      </c>
      <c r="G219" s="10"/>
    </row>
    <row r="220" spans="1:14">
      <c r="A220" s="8"/>
      <c r="B220" s="9"/>
      <c r="C220" s="9" t="s">
        <v>107</v>
      </c>
      <c r="D220" s="9"/>
      <c r="E220" s="9"/>
      <c r="F220" s="9" t="s">
        <v>108</v>
      </c>
      <c r="G220" s="10"/>
    </row>
    <row r="221" spans="1:14">
      <c r="A221" s="8"/>
      <c r="B221" s="9"/>
      <c r="C221" s="9" t="s">
        <v>109</v>
      </c>
      <c r="D221" s="9"/>
      <c r="E221" s="9"/>
      <c r="F221" s="9" t="s">
        <v>110</v>
      </c>
      <c r="G221" s="10"/>
    </row>
    <row r="222" spans="1:14">
      <c r="A222" s="8"/>
      <c r="B222" s="9"/>
      <c r="C222" s="46" t="s">
        <v>111</v>
      </c>
      <c r="D222" s="9"/>
      <c r="E222" s="9"/>
      <c r="F222" s="46" t="s">
        <v>102</v>
      </c>
      <c r="G222" s="10"/>
    </row>
    <row r="223" spans="1:14">
      <c r="A223" s="8"/>
      <c r="B223" s="9" t="s">
        <v>272</v>
      </c>
      <c r="C223" s="9"/>
      <c r="D223" s="9"/>
      <c r="E223" s="9"/>
      <c r="F223" s="9">
        <v>30</v>
      </c>
      <c r="G223" s="10"/>
    </row>
    <row r="224" spans="1:14">
      <c r="A224" s="8"/>
      <c r="B224" s="9"/>
      <c r="C224" s="9"/>
      <c r="D224" s="9"/>
      <c r="E224" s="9"/>
      <c r="F224" s="9"/>
      <c r="G224" s="10"/>
    </row>
    <row r="225" spans="1:20">
      <c r="A225" s="8"/>
      <c r="B225" s="11" t="s">
        <v>112</v>
      </c>
      <c r="C225" s="11"/>
      <c r="D225" s="11"/>
      <c r="E225" s="11"/>
      <c r="F225" s="4">
        <f>SUM(F226:F236)</f>
        <v>150</v>
      </c>
      <c r="G225" s="19" t="s">
        <v>126</v>
      </c>
      <c r="I225" s="11" t="s">
        <v>728</v>
      </c>
      <c r="M225" s="4">
        <f>SUM(M226:M246)+20</f>
        <v>240</v>
      </c>
      <c r="N225" s="4" t="s">
        <v>126</v>
      </c>
    </row>
    <row r="226" spans="1:20">
      <c r="A226" s="8"/>
      <c r="B226" t="s">
        <v>263</v>
      </c>
      <c r="F226">
        <v>10</v>
      </c>
      <c r="G226" s="10"/>
      <c r="I226" t="s">
        <v>113</v>
      </c>
      <c r="M226">
        <v>10</v>
      </c>
      <c r="P226" s="9"/>
      <c r="Q226" s="9"/>
      <c r="R226" s="9"/>
      <c r="S226" s="9"/>
      <c r="T226" s="9"/>
    </row>
    <row r="227" spans="1:20">
      <c r="A227" s="8"/>
      <c r="B227" t="s">
        <v>287</v>
      </c>
      <c r="F227">
        <v>20</v>
      </c>
      <c r="G227" s="10"/>
      <c r="I227" t="s">
        <v>81</v>
      </c>
      <c r="M227">
        <v>0</v>
      </c>
      <c r="P227" s="9"/>
      <c r="Q227" s="9"/>
      <c r="R227" s="9"/>
      <c r="S227" s="9"/>
      <c r="T227" s="9"/>
    </row>
    <row r="228" spans="1:20">
      <c r="A228" s="8"/>
      <c r="B228" t="s">
        <v>288</v>
      </c>
      <c r="G228" s="10"/>
      <c r="I228" t="s">
        <v>263</v>
      </c>
      <c r="M228">
        <v>10</v>
      </c>
      <c r="P228" s="9"/>
      <c r="Q228" s="9"/>
      <c r="R228" s="9"/>
      <c r="S228" s="9"/>
      <c r="T228" s="9"/>
    </row>
    <row r="229" spans="1:20">
      <c r="A229" s="8"/>
      <c r="C229" t="s">
        <v>229</v>
      </c>
      <c r="F229">
        <v>10</v>
      </c>
      <c r="G229" s="10"/>
      <c r="I229" t="s">
        <v>114</v>
      </c>
      <c r="M229">
        <v>0</v>
      </c>
      <c r="P229" s="9"/>
      <c r="Q229" s="9"/>
      <c r="R229" s="9"/>
      <c r="S229" s="9"/>
      <c r="T229" s="9"/>
    </row>
    <row r="230" spans="1:20">
      <c r="A230" s="8"/>
      <c r="B230" t="s">
        <v>26</v>
      </c>
      <c r="F230">
        <v>20</v>
      </c>
      <c r="G230" s="10"/>
      <c r="I230" t="s">
        <v>119</v>
      </c>
      <c r="M230">
        <v>10</v>
      </c>
      <c r="P230" s="9"/>
      <c r="Q230" s="9"/>
      <c r="R230" s="9"/>
      <c r="S230" s="9"/>
      <c r="T230" s="9"/>
    </row>
    <row r="231" spans="1:20">
      <c r="A231" s="8"/>
      <c r="B231" t="s">
        <v>268</v>
      </c>
      <c r="F231">
        <v>5</v>
      </c>
      <c r="G231" s="10"/>
      <c r="I231" t="s">
        <v>115</v>
      </c>
      <c r="M231">
        <v>10</v>
      </c>
      <c r="P231" s="9"/>
      <c r="Q231" s="9"/>
      <c r="R231" s="9"/>
      <c r="S231" s="9"/>
      <c r="T231" s="9"/>
    </row>
    <row r="232" spans="1:20">
      <c r="A232" s="8"/>
      <c r="B232" t="s">
        <v>116</v>
      </c>
      <c r="F232">
        <v>40</v>
      </c>
      <c r="G232" s="10"/>
      <c r="I232" t="s">
        <v>267</v>
      </c>
      <c r="M232">
        <v>10</v>
      </c>
      <c r="P232" s="9"/>
      <c r="Q232" s="9"/>
      <c r="R232" s="9"/>
      <c r="S232" s="9"/>
      <c r="T232" s="9"/>
    </row>
    <row r="233" spans="1:20">
      <c r="A233" s="8"/>
      <c r="B233" t="s">
        <v>309</v>
      </c>
      <c r="F233">
        <v>20</v>
      </c>
      <c r="G233" s="10"/>
      <c r="I233" s="9" t="s">
        <v>55</v>
      </c>
      <c r="J233" s="9"/>
      <c r="K233" s="9"/>
      <c r="L233" s="9"/>
      <c r="M233" s="9">
        <v>30</v>
      </c>
      <c r="P233" s="9"/>
      <c r="Q233" s="9"/>
      <c r="R233" s="9"/>
      <c r="S233" s="9"/>
      <c r="T233" s="9"/>
    </row>
    <row r="234" spans="1:20">
      <c r="A234" s="8"/>
      <c r="B234" t="s">
        <v>120</v>
      </c>
      <c r="F234">
        <v>20</v>
      </c>
      <c r="G234" s="10"/>
      <c r="I234" t="s">
        <v>288</v>
      </c>
      <c r="P234" s="9"/>
      <c r="Q234" s="9"/>
      <c r="R234" s="9"/>
      <c r="S234" s="9"/>
      <c r="T234" s="9"/>
    </row>
    <row r="235" spans="1:20">
      <c r="A235" s="8"/>
      <c r="B235" t="s">
        <v>42</v>
      </c>
      <c r="G235" s="10"/>
      <c r="J235" t="s">
        <v>56</v>
      </c>
      <c r="M235">
        <v>0</v>
      </c>
      <c r="P235" s="9"/>
      <c r="Q235" s="9"/>
      <c r="R235" s="9"/>
      <c r="S235" s="9"/>
      <c r="T235" s="9"/>
    </row>
    <row r="236" spans="1:20">
      <c r="A236" s="8"/>
      <c r="C236" t="s">
        <v>45</v>
      </c>
      <c r="F236">
        <v>5</v>
      </c>
      <c r="G236" s="10"/>
      <c r="J236" t="s">
        <v>229</v>
      </c>
      <c r="M236">
        <v>10</v>
      </c>
    </row>
    <row r="237" spans="1:20" ht="15.75" thickBot="1">
      <c r="A237" s="8"/>
      <c r="B237" s="9"/>
      <c r="C237" s="9"/>
      <c r="D237" s="9"/>
      <c r="E237" s="9"/>
      <c r="F237" s="9"/>
      <c r="G237" s="10"/>
      <c r="I237" s="9" t="s">
        <v>24</v>
      </c>
      <c r="J237" s="9"/>
      <c r="K237" s="9"/>
      <c r="L237" s="9"/>
      <c r="M237" s="9">
        <v>10</v>
      </c>
      <c r="P237" s="9"/>
      <c r="Q237" s="9"/>
      <c r="R237" s="9"/>
      <c r="S237" s="9"/>
      <c r="T237" s="9"/>
    </row>
    <row r="238" spans="1:20">
      <c r="A238" s="8"/>
      <c r="B238" s="27" t="s">
        <v>59</v>
      </c>
      <c r="C238" s="28"/>
      <c r="D238" s="28"/>
      <c r="E238" s="28"/>
      <c r="F238" s="90" t="s">
        <v>477</v>
      </c>
      <c r="G238" s="91" t="s">
        <v>126</v>
      </c>
      <c r="I238" t="s">
        <v>26</v>
      </c>
      <c r="M238">
        <v>20</v>
      </c>
      <c r="P238" s="9"/>
      <c r="Q238" s="9"/>
      <c r="R238" s="9"/>
      <c r="S238" s="9"/>
      <c r="T238" s="9"/>
    </row>
    <row r="239" spans="1:20">
      <c r="A239" s="8"/>
      <c r="B239" s="29" t="s">
        <v>123</v>
      </c>
      <c r="C239" s="9"/>
      <c r="D239" s="9"/>
      <c r="E239" s="9"/>
      <c r="F239" s="9"/>
      <c r="G239" s="10"/>
      <c r="I239" t="s">
        <v>268</v>
      </c>
      <c r="M239">
        <v>5</v>
      </c>
    </row>
    <row r="240" spans="1:20">
      <c r="A240" s="8"/>
      <c r="B240" s="29" t="s">
        <v>7</v>
      </c>
      <c r="C240" s="9"/>
      <c r="D240" s="9"/>
      <c r="E240" s="9"/>
      <c r="F240" s="9"/>
      <c r="G240" s="10"/>
      <c r="I240" s="9" t="s">
        <v>27</v>
      </c>
      <c r="J240" s="9"/>
      <c r="K240" s="9"/>
      <c r="L240" s="9"/>
      <c r="M240" s="9" t="s">
        <v>102</v>
      </c>
      <c r="P240" s="9"/>
      <c r="Q240" s="9"/>
      <c r="R240" s="9"/>
      <c r="S240" s="9"/>
      <c r="T240" s="9"/>
    </row>
    <row r="241" spans="1:20" ht="15.75" thickBot="1">
      <c r="A241" s="8"/>
      <c r="B241" s="30" t="s">
        <v>124</v>
      </c>
      <c r="C241" s="31"/>
      <c r="D241" s="31"/>
      <c r="E241" s="31"/>
      <c r="F241" s="31"/>
      <c r="G241" s="37"/>
      <c r="I241" t="s">
        <v>116</v>
      </c>
      <c r="M241">
        <v>40</v>
      </c>
      <c r="P241" s="9"/>
      <c r="Q241" s="9"/>
      <c r="R241" s="9"/>
      <c r="S241" s="9"/>
      <c r="T241" s="9"/>
    </row>
    <row r="242" spans="1:20" ht="15.75" thickBot="1">
      <c r="A242" s="8"/>
      <c r="B242" s="34"/>
      <c r="C242" s="34"/>
      <c r="D242" s="34"/>
      <c r="E242" s="34"/>
      <c r="F242" s="34"/>
      <c r="G242" s="35"/>
      <c r="I242" t="s">
        <v>309</v>
      </c>
      <c r="M242">
        <v>20</v>
      </c>
      <c r="P242" s="9"/>
      <c r="Q242" s="9"/>
      <c r="R242" s="9"/>
      <c r="S242" s="9"/>
      <c r="T242" s="9"/>
    </row>
    <row r="243" spans="1:20">
      <c r="A243" s="32"/>
      <c r="B243" s="11" t="s">
        <v>125</v>
      </c>
      <c r="C243" s="9"/>
      <c r="D243" s="9"/>
      <c r="E243" s="9"/>
      <c r="F243" s="89" t="s">
        <v>476</v>
      </c>
      <c r="G243" s="19" t="s">
        <v>126</v>
      </c>
      <c r="I243" t="s">
        <v>120</v>
      </c>
      <c r="M243">
        <v>20</v>
      </c>
      <c r="P243" s="9"/>
      <c r="Q243" s="9"/>
      <c r="R243" s="9"/>
      <c r="S243" s="9"/>
      <c r="T243" s="9"/>
    </row>
    <row r="244" spans="1:20">
      <c r="A244" s="32"/>
      <c r="B244" s="9" t="s">
        <v>61</v>
      </c>
      <c r="C244" s="9"/>
      <c r="D244" s="9"/>
      <c r="E244" s="9"/>
      <c r="F244" s="9"/>
      <c r="G244" s="10"/>
      <c r="I244" t="s">
        <v>289</v>
      </c>
      <c r="M244">
        <v>5</v>
      </c>
      <c r="P244" s="9"/>
      <c r="Q244" s="9"/>
      <c r="R244" s="9"/>
      <c r="S244" s="9"/>
      <c r="T244" s="9"/>
    </row>
    <row r="245" spans="1:20">
      <c r="A245" s="32"/>
      <c r="B245" s="9" t="s">
        <v>7</v>
      </c>
      <c r="C245" s="9"/>
      <c r="D245" s="9"/>
      <c r="E245" s="9"/>
      <c r="F245" s="9"/>
      <c r="G245" s="10"/>
      <c r="I245" t="s">
        <v>118</v>
      </c>
      <c r="M245">
        <v>10</v>
      </c>
      <c r="P245" s="9"/>
      <c r="Q245" s="9"/>
      <c r="R245" s="9"/>
      <c r="S245" s="9"/>
      <c r="T245" s="9"/>
    </row>
    <row r="246" spans="1:20" ht="15.75" thickBot="1">
      <c r="A246" s="33"/>
      <c r="B246" s="15" t="s">
        <v>66</v>
      </c>
      <c r="C246" s="15"/>
      <c r="D246" s="15"/>
      <c r="E246" s="15"/>
      <c r="F246" s="15"/>
      <c r="G246" s="16"/>
      <c r="I246" t="s">
        <v>52</v>
      </c>
      <c r="M246">
        <v>0</v>
      </c>
      <c r="P246" s="9"/>
      <c r="Q246" s="9"/>
      <c r="R246" s="9"/>
      <c r="S246" s="9"/>
      <c r="T246" s="9"/>
    </row>
    <row r="247" spans="1:20" ht="16.5" thickTop="1" thickBot="1"/>
    <row r="248" spans="1:20" ht="24" thickTop="1">
      <c r="A248" s="5">
        <v>5</v>
      </c>
      <c r="B248" s="256" t="s">
        <v>128</v>
      </c>
      <c r="C248" s="256"/>
      <c r="D248" s="256"/>
      <c r="E248" s="256"/>
      <c r="F248" s="256"/>
      <c r="G248" s="258"/>
    </row>
    <row r="249" spans="1:20" ht="15" customHeight="1">
      <c r="A249" s="63"/>
      <c r="B249" s="66" t="s">
        <v>972</v>
      </c>
      <c r="C249" s="64"/>
      <c r="D249" s="64"/>
      <c r="E249" s="64"/>
      <c r="F249" s="64"/>
      <c r="G249" s="65"/>
    </row>
    <row r="250" spans="1:20" ht="15" customHeight="1">
      <c r="A250" s="63"/>
      <c r="B250" s="149" t="s">
        <v>1139</v>
      </c>
      <c r="C250" s="149"/>
      <c r="D250" s="149"/>
      <c r="E250" s="149"/>
      <c r="F250" s="149"/>
      <c r="G250" s="156"/>
      <c r="H250" s="111"/>
      <c r="I250" s="111"/>
    </row>
    <row r="251" spans="1:20" ht="15" customHeight="1">
      <c r="A251" s="63"/>
      <c r="B251" s="149" t="s">
        <v>1144</v>
      </c>
      <c r="C251" s="149"/>
      <c r="D251" s="149"/>
      <c r="E251" s="149"/>
      <c r="F251" s="149"/>
      <c r="G251" s="156"/>
      <c r="H251" s="111"/>
      <c r="I251" s="111"/>
    </row>
    <row r="252" spans="1:20" ht="15" customHeight="1">
      <c r="A252" s="63"/>
      <c r="B252" s="149"/>
      <c r="C252" s="149"/>
      <c r="D252" s="149"/>
      <c r="E252" s="149"/>
      <c r="F252" s="149"/>
      <c r="G252" s="156"/>
      <c r="H252" s="111"/>
      <c r="I252" s="111"/>
    </row>
    <row r="253" spans="1:20" ht="15" customHeight="1">
      <c r="A253" s="63"/>
      <c r="B253" s="66" t="s">
        <v>1256</v>
      </c>
      <c r="C253" s="149"/>
      <c r="D253" s="149"/>
      <c r="E253" s="149"/>
      <c r="F253" s="149"/>
      <c r="G253" s="156"/>
      <c r="H253" s="111"/>
      <c r="I253" s="111"/>
    </row>
    <row r="254" spans="1:20" ht="15" customHeight="1">
      <c r="A254" s="63"/>
      <c r="B254" s="150" t="s">
        <v>152</v>
      </c>
      <c r="C254" s="149"/>
      <c r="D254" s="150" t="s">
        <v>536</v>
      </c>
      <c r="E254" s="149"/>
      <c r="F254" s="149"/>
      <c r="G254" s="156"/>
      <c r="H254" s="111"/>
      <c r="I254" s="111"/>
    </row>
    <row r="255" spans="1:20" ht="15" customHeight="1">
      <c r="A255" s="63"/>
      <c r="B255" s="149" t="s">
        <v>187</v>
      </c>
      <c r="C255" s="149"/>
      <c r="D255" t="s">
        <v>1154</v>
      </c>
      <c r="E255" s="149"/>
      <c r="F255" s="149"/>
      <c r="G255" s="156"/>
      <c r="H255" s="111"/>
      <c r="I255" s="111"/>
    </row>
    <row r="256" spans="1:20" ht="15" customHeight="1">
      <c r="A256" s="63"/>
      <c r="B256" s="149" t="s">
        <v>1140</v>
      </c>
      <c r="C256" s="149"/>
      <c r="D256" s="50" t="s">
        <v>508</v>
      </c>
      <c r="E256" s="149"/>
      <c r="F256" s="149"/>
      <c r="G256" s="156"/>
      <c r="H256" s="111"/>
      <c r="I256" s="111"/>
    </row>
    <row r="257" spans="1:9" ht="15" customHeight="1">
      <c r="A257" s="63"/>
      <c r="B257" s="149" t="s">
        <v>1141</v>
      </c>
      <c r="C257" s="149"/>
      <c r="D257" s="50" t="s">
        <v>509</v>
      </c>
      <c r="E257" s="149"/>
      <c r="F257" s="149"/>
      <c r="G257" s="156"/>
      <c r="H257" s="111"/>
      <c r="I257" s="111"/>
    </row>
    <row r="258" spans="1:9" ht="15" customHeight="1">
      <c r="A258" s="63"/>
      <c r="B258" s="149" t="s">
        <v>1142</v>
      </c>
      <c r="C258" s="149"/>
      <c r="D258" s="50" t="s">
        <v>510</v>
      </c>
      <c r="E258" s="149"/>
      <c r="F258" s="149"/>
      <c r="G258" s="156"/>
      <c r="H258" s="111"/>
      <c r="I258" s="111"/>
    </row>
    <row r="259" spans="1:9" ht="15" customHeight="1">
      <c r="A259" s="63"/>
      <c r="B259" s="149" t="s">
        <v>1143</v>
      </c>
      <c r="C259" s="149"/>
      <c r="D259" s="50" t="s">
        <v>511</v>
      </c>
      <c r="E259" s="149"/>
      <c r="F259" s="149"/>
      <c r="G259" s="156"/>
      <c r="H259" s="111"/>
      <c r="I259" s="111"/>
    </row>
    <row r="260" spans="1:9" ht="15" customHeight="1">
      <c r="A260" s="63"/>
      <c r="B260" s="149"/>
      <c r="C260" s="149"/>
      <c r="D260" s="149"/>
      <c r="E260" s="149"/>
      <c r="F260" s="149"/>
      <c r="G260" s="156"/>
      <c r="H260" s="111"/>
      <c r="I260" s="111"/>
    </row>
    <row r="261" spans="1:9" ht="15" customHeight="1">
      <c r="A261" s="63"/>
      <c r="B261" s="66" t="s">
        <v>1257</v>
      </c>
      <c r="C261" s="149"/>
      <c r="D261" s="149"/>
      <c r="E261" s="149"/>
      <c r="F261" s="149"/>
      <c r="G261" s="156"/>
      <c r="H261" s="111"/>
      <c r="I261" s="111"/>
    </row>
    <row r="262" spans="1:9" ht="15" customHeight="1">
      <c r="A262" s="63"/>
      <c r="B262" s="150" t="s">
        <v>1146</v>
      </c>
      <c r="C262" s="149"/>
      <c r="D262" s="149"/>
      <c r="E262" s="149"/>
      <c r="F262" s="149"/>
      <c r="G262" s="156"/>
      <c r="H262" s="111"/>
      <c r="I262" s="111"/>
    </row>
    <row r="263" spans="1:9" ht="15" customHeight="1">
      <c r="A263" s="63"/>
      <c r="B263" s="149"/>
      <c r="C263" s="149" t="s">
        <v>202</v>
      </c>
      <c r="D263" s="149"/>
      <c r="E263" s="149"/>
      <c r="F263" s="149">
        <v>-10</v>
      </c>
      <c r="G263" s="156"/>
      <c r="H263" s="111"/>
      <c r="I263" s="111"/>
    </row>
    <row r="264" spans="1:9" ht="15" customHeight="1">
      <c r="A264" s="63"/>
      <c r="B264" s="149"/>
      <c r="C264" s="149" t="s">
        <v>203</v>
      </c>
      <c r="D264" s="149"/>
      <c r="E264" s="149"/>
      <c r="F264" s="149">
        <v>-5</v>
      </c>
      <c r="G264" s="156"/>
      <c r="H264" s="111"/>
      <c r="I264" s="111"/>
    </row>
    <row r="265" spans="1:9" ht="15" customHeight="1">
      <c r="A265" s="63"/>
      <c r="B265" s="149"/>
      <c r="C265" s="149" t="s">
        <v>197</v>
      </c>
      <c r="D265" s="149"/>
      <c r="E265" s="149"/>
      <c r="F265" s="149">
        <v>-10</v>
      </c>
      <c r="G265" s="156"/>
      <c r="H265" s="111"/>
      <c r="I265" s="111"/>
    </row>
    <row r="266" spans="1:9" ht="15" customHeight="1">
      <c r="A266" s="63"/>
      <c r="B266" s="149"/>
      <c r="C266" s="149" t="s">
        <v>198</v>
      </c>
      <c r="D266" s="149"/>
      <c r="E266" s="149"/>
      <c r="F266" s="149">
        <v>-5</v>
      </c>
      <c r="G266" s="156"/>
      <c r="H266" s="111"/>
      <c r="I266" s="111"/>
    </row>
    <row r="267" spans="1:9" ht="15" customHeight="1">
      <c r="A267" s="63"/>
      <c r="B267" s="149"/>
      <c r="C267" s="149" t="s">
        <v>200</v>
      </c>
      <c r="D267" s="149"/>
      <c r="E267" s="149"/>
      <c r="F267" s="149">
        <v>5</v>
      </c>
      <c r="G267" s="156"/>
      <c r="H267" s="111"/>
      <c r="I267" s="111"/>
    </row>
    <row r="268" spans="1:9" ht="15" customHeight="1">
      <c r="A268" s="63"/>
      <c r="B268" s="149"/>
      <c r="C268" s="150" t="s">
        <v>1156</v>
      </c>
      <c r="D268" s="149"/>
      <c r="E268" s="149"/>
      <c r="F268" s="149">
        <v>10</v>
      </c>
      <c r="G268" s="156"/>
      <c r="H268" s="111"/>
      <c r="I268" s="111"/>
    </row>
    <row r="269" spans="1:9" ht="15" customHeight="1" thickBot="1">
      <c r="A269" s="160"/>
      <c r="B269" s="158"/>
      <c r="C269" s="158"/>
      <c r="D269" s="158"/>
      <c r="E269" s="158"/>
      <c r="F269" s="158"/>
      <c r="G269" s="159"/>
      <c r="H269" s="111"/>
      <c r="I269" s="111"/>
    </row>
    <row r="270" spans="1:9" ht="15" customHeight="1">
      <c r="A270" s="63"/>
      <c r="B270" s="66" t="s">
        <v>1147</v>
      </c>
      <c r="C270" s="149"/>
      <c r="D270" s="149"/>
      <c r="E270" s="149"/>
      <c r="F270" s="149"/>
      <c r="G270" s="156"/>
      <c r="H270" s="111"/>
      <c r="I270" s="111"/>
    </row>
    <row r="271" spans="1:9" ht="15" customHeight="1">
      <c r="A271" s="63"/>
      <c r="B271" s="149" t="s">
        <v>1139</v>
      </c>
      <c r="C271" s="149"/>
      <c r="D271" s="149"/>
      <c r="E271" s="149"/>
      <c r="F271" s="149"/>
      <c r="G271" s="156"/>
      <c r="H271" s="111"/>
      <c r="I271" s="111"/>
    </row>
    <row r="272" spans="1:9" ht="15" customHeight="1">
      <c r="A272" s="63"/>
      <c r="B272" s="149" t="s">
        <v>1153</v>
      </c>
      <c r="C272" s="149"/>
      <c r="D272" s="149"/>
      <c r="E272" s="149"/>
      <c r="F272" s="149"/>
      <c r="G272" s="156"/>
      <c r="H272" s="111"/>
      <c r="I272" s="111"/>
    </row>
    <row r="273" spans="1:9" ht="15" customHeight="1">
      <c r="A273" s="63"/>
      <c r="B273" s="149"/>
      <c r="C273" s="149"/>
      <c r="D273" s="149"/>
      <c r="E273" s="149"/>
      <c r="F273" s="149"/>
      <c r="G273" s="156"/>
      <c r="H273" s="111"/>
      <c r="I273" s="111"/>
    </row>
    <row r="274" spans="1:9" ht="15" customHeight="1">
      <c r="A274" s="63"/>
      <c r="B274" s="66" t="s">
        <v>1254</v>
      </c>
      <c r="C274" s="149"/>
      <c r="D274" s="149"/>
      <c r="E274" s="149"/>
      <c r="F274" s="149"/>
      <c r="G274" s="156"/>
      <c r="H274" s="111"/>
      <c r="I274" s="111"/>
    </row>
    <row r="275" spans="1:9" ht="15" customHeight="1">
      <c r="A275" s="63"/>
      <c r="B275" s="153" t="s">
        <v>152</v>
      </c>
      <c r="C275" s="153"/>
      <c r="D275" s="153" t="s">
        <v>186</v>
      </c>
      <c r="E275" s="151"/>
      <c r="F275" s="151"/>
      <c r="G275" s="157"/>
      <c r="H275" s="152"/>
      <c r="I275" s="111"/>
    </row>
    <row r="276" spans="1:9" ht="15" customHeight="1">
      <c r="A276" s="63"/>
      <c r="B276" s="151" t="s">
        <v>999</v>
      </c>
      <c r="C276" s="151"/>
      <c r="D276" s="151" t="s">
        <v>1157</v>
      </c>
      <c r="E276" s="151"/>
      <c r="F276" s="151"/>
      <c r="G276" s="157"/>
      <c r="H276" s="152"/>
      <c r="I276" s="111"/>
    </row>
    <row r="277" spans="1:9" ht="15" customHeight="1">
      <c r="A277" s="63"/>
      <c r="B277" s="151"/>
      <c r="C277" s="151"/>
      <c r="D277" s="151" t="s">
        <v>1158</v>
      </c>
      <c r="E277" s="151"/>
      <c r="F277" s="151"/>
      <c r="G277" s="157"/>
      <c r="H277" s="152"/>
      <c r="I277" s="111"/>
    </row>
    <row r="278" spans="1:9" ht="15" customHeight="1">
      <c r="A278" s="63"/>
      <c r="B278" s="151" t="s">
        <v>1000</v>
      </c>
      <c r="C278" s="151"/>
      <c r="D278" s="151" t="s">
        <v>1149</v>
      </c>
      <c r="E278" s="151"/>
      <c r="F278" s="151"/>
      <c r="G278" s="157"/>
      <c r="H278" s="152"/>
      <c r="I278" s="111"/>
    </row>
    <row r="279" spans="1:9" ht="15" customHeight="1">
      <c r="A279" s="63"/>
      <c r="B279" s="151"/>
      <c r="C279" s="151"/>
      <c r="D279" s="151" t="s">
        <v>1159</v>
      </c>
      <c r="E279" s="151"/>
      <c r="F279" s="151"/>
      <c r="G279" s="157"/>
      <c r="H279" s="152"/>
      <c r="I279" s="111"/>
    </row>
    <row r="280" spans="1:9" ht="15" customHeight="1">
      <c r="A280" s="63"/>
      <c r="B280" s="151" t="s">
        <v>1001</v>
      </c>
      <c r="C280" s="151"/>
      <c r="D280" s="151" t="s">
        <v>1160</v>
      </c>
      <c r="E280" s="151"/>
      <c r="F280" s="151"/>
      <c r="G280" s="157"/>
      <c r="H280" s="152"/>
      <c r="I280" s="111"/>
    </row>
    <row r="281" spans="1:9" ht="15" customHeight="1">
      <c r="A281" s="63"/>
      <c r="B281" s="151" t="s">
        <v>1148</v>
      </c>
      <c r="C281" s="151"/>
      <c r="D281" s="151" t="s">
        <v>1150</v>
      </c>
      <c r="E281" s="151"/>
      <c r="F281" s="151"/>
      <c r="G281" s="157"/>
      <c r="H281" s="152"/>
      <c r="I281" s="111"/>
    </row>
    <row r="282" spans="1:9" ht="15" customHeight="1">
      <c r="A282" s="63"/>
      <c r="B282" s="151"/>
      <c r="C282" s="151"/>
      <c r="D282" s="151"/>
      <c r="E282" s="151"/>
      <c r="F282" s="151"/>
      <c r="G282" s="157"/>
      <c r="H282" s="152"/>
      <c r="I282" s="111"/>
    </row>
    <row r="283" spans="1:9" ht="15" customHeight="1">
      <c r="A283" s="63"/>
      <c r="B283" s="154" t="s">
        <v>1255</v>
      </c>
      <c r="C283" s="151"/>
      <c r="D283" s="151"/>
      <c r="E283" s="151"/>
      <c r="F283" s="151"/>
      <c r="G283" s="157"/>
      <c r="H283" s="152"/>
      <c r="I283" s="111"/>
    </row>
    <row r="284" spans="1:9" ht="15" customHeight="1">
      <c r="A284" s="63"/>
      <c r="B284" s="153" t="s">
        <v>1151</v>
      </c>
      <c r="C284" s="151"/>
      <c r="D284" s="151"/>
      <c r="E284" s="151"/>
      <c r="F284" s="151"/>
      <c r="G284" s="157"/>
      <c r="H284" s="152"/>
      <c r="I284" s="111"/>
    </row>
    <row r="285" spans="1:9" ht="15" customHeight="1">
      <c r="A285" s="63"/>
      <c r="B285" s="151" t="s">
        <v>1155</v>
      </c>
      <c r="C285" s="151"/>
      <c r="D285" s="151"/>
      <c r="E285" s="151"/>
      <c r="F285" s="151" t="s">
        <v>517</v>
      </c>
      <c r="G285" s="157"/>
      <c r="H285" s="152"/>
      <c r="I285" s="111"/>
    </row>
    <row r="286" spans="1:9" ht="15" customHeight="1">
      <c r="A286" s="63"/>
      <c r="B286" s="151" t="s">
        <v>508</v>
      </c>
      <c r="C286" s="151"/>
      <c r="D286" s="151"/>
      <c r="E286" s="151"/>
      <c r="F286" s="151" t="s">
        <v>207</v>
      </c>
      <c r="G286" s="157"/>
      <c r="H286" s="152"/>
      <c r="I286" s="111"/>
    </row>
    <row r="287" spans="1:9" ht="15" customHeight="1">
      <c r="A287" s="63"/>
      <c r="B287" s="151" t="s">
        <v>509</v>
      </c>
      <c r="C287" s="151"/>
      <c r="D287" s="151"/>
      <c r="E287" s="151"/>
      <c r="F287" s="151" t="s">
        <v>207</v>
      </c>
      <c r="G287" s="157"/>
      <c r="H287" s="152"/>
      <c r="I287" s="111"/>
    </row>
    <row r="288" spans="1:9" ht="15" customHeight="1">
      <c r="A288" s="63"/>
      <c r="B288" s="151" t="s">
        <v>510</v>
      </c>
      <c r="C288" s="151"/>
      <c r="D288" s="151"/>
      <c r="E288" s="151"/>
      <c r="F288" s="151" t="s">
        <v>496</v>
      </c>
      <c r="G288" s="157"/>
      <c r="H288" s="152"/>
      <c r="I288" s="111"/>
    </row>
    <row r="289" spans="1:9" ht="15" customHeight="1">
      <c r="A289" s="63"/>
      <c r="B289" s="151" t="s">
        <v>511</v>
      </c>
      <c r="C289" s="151"/>
      <c r="D289" s="151"/>
      <c r="E289" s="151"/>
      <c r="F289" s="151" t="s">
        <v>205</v>
      </c>
      <c r="G289" s="157"/>
      <c r="H289" s="152"/>
      <c r="I289" s="111"/>
    </row>
    <row r="290" spans="1:9" ht="15" customHeight="1">
      <c r="A290" s="63"/>
      <c r="B290" s="153" t="s">
        <v>446</v>
      </c>
      <c r="C290" s="151"/>
      <c r="D290" s="151"/>
      <c r="E290" s="151"/>
      <c r="F290" s="151"/>
      <c r="G290" s="157"/>
      <c r="H290" s="152"/>
      <c r="I290" s="111"/>
    </row>
    <row r="291" spans="1:9" ht="15" customHeight="1">
      <c r="A291" s="63"/>
      <c r="B291" s="151" t="s">
        <v>197</v>
      </c>
      <c r="C291" s="151"/>
      <c r="D291" s="151"/>
      <c r="E291" s="151"/>
      <c r="F291" s="151" t="s">
        <v>207</v>
      </c>
      <c r="G291" s="157"/>
      <c r="H291" s="152"/>
      <c r="I291" s="111"/>
    </row>
    <row r="292" spans="1:9" ht="15" customHeight="1">
      <c r="A292" s="63"/>
      <c r="B292" s="151" t="s">
        <v>198</v>
      </c>
      <c r="C292" s="151"/>
      <c r="D292" s="151"/>
      <c r="E292" s="151"/>
      <c r="F292" s="151" t="s">
        <v>516</v>
      </c>
      <c r="G292" s="157"/>
      <c r="H292" s="152"/>
      <c r="I292" s="111"/>
    </row>
    <row r="293" spans="1:9" ht="15" customHeight="1">
      <c r="A293" s="63"/>
      <c r="B293" s="151" t="s">
        <v>200</v>
      </c>
      <c r="C293" s="151"/>
      <c r="D293" s="151"/>
      <c r="E293" s="151"/>
      <c r="F293" s="151" t="s">
        <v>206</v>
      </c>
      <c r="G293" s="157"/>
      <c r="H293" s="152"/>
      <c r="I293" s="111"/>
    </row>
    <row r="294" spans="1:9" ht="15" customHeight="1" thickBot="1">
      <c r="A294" s="14"/>
      <c r="B294" s="155" t="s">
        <v>1179</v>
      </c>
      <c r="C294" s="15"/>
      <c r="D294" s="15"/>
      <c r="E294" s="15"/>
      <c r="F294" s="54" t="s">
        <v>205</v>
      </c>
      <c r="G294" s="16"/>
    </row>
    <row r="295" spans="1:9" ht="15" customHeight="1" thickTop="1" thickBot="1">
      <c r="B295" s="153"/>
    </row>
    <row r="296" spans="1:9" ht="24" thickTop="1">
      <c r="A296" s="5">
        <v>6</v>
      </c>
      <c r="B296" s="256" t="s">
        <v>135</v>
      </c>
      <c r="C296" s="256"/>
      <c r="D296" s="256"/>
      <c r="E296" s="256"/>
      <c r="F296" s="256"/>
      <c r="G296" s="258"/>
    </row>
    <row r="297" spans="1:9">
      <c r="A297" s="8"/>
      <c r="B297" s="11" t="s">
        <v>33</v>
      </c>
      <c r="C297" s="9"/>
      <c r="D297" s="9"/>
      <c r="E297" s="9"/>
      <c r="F297" s="22">
        <f>SUM(F303:F305)</f>
        <v>75</v>
      </c>
      <c r="G297" s="19" t="s">
        <v>126</v>
      </c>
    </row>
    <row r="298" spans="1:9">
      <c r="A298" s="8"/>
      <c r="B298" s="9" t="s">
        <v>129</v>
      </c>
      <c r="C298" s="9"/>
      <c r="D298" s="9"/>
      <c r="E298" s="9"/>
      <c r="F298" s="9"/>
      <c r="G298" s="10"/>
    </row>
    <row r="299" spans="1:9">
      <c r="A299" s="8"/>
      <c r="B299" s="9" t="s">
        <v>35</v>
      </c>
      <c r="C299" s="9"/>
      <c r="D299" s="9"/>
      <c r="E299" s="9"/>
      <c r="F299" s="9"/>
      <c r="G299" s="10"/>
    </row>
    <row r="300" spans="1:9">
      <c r="A300" s="8"/>
      <c r="B300" s="9" t="s">
        <v>36</v>
      </c>
      <c r="C300" s="9"/>
      <c r="D300" s="9"/>
      <c r="E300" s="9"/>
      <c r="F300" s="9"/>
      <c r="G300" s="10"/>
    </row>
    <row r="301" spans="1:9">
      <c r="A301" s="8"/>
      <c r="B301" s="9"/>
      <c r="C301" s="9"/>
      <c r="D301" s="9"/>
      <c r="E301" s="9"/>
      <c r="F301" s="9"/>
      <c r="G301" s="10"/>
    </row>
    <row r="302" spans="1:9">
      <c r="A302" s="8"/>
      <c r="B302" s="11" t="s">
        <v>130</v>
      </c>
      <c r="C302" s="9"/>
      <c r="D302" s="9"/>
      <c r="E302" s="9"/>
      <c r="F302" s="9"/>
      <c r="G302" s="10"/>
    </row>
    <row r="303" spans="1:9">
      <c r="A303" s="8"/>
      <c r="B303" s="9" t="s">
        <v>131</v>
      </c>
      <c r="C303" s="9"/>
      <c r="D303" s="9"/>
      <c r="E303" s="9"/>
      <c r="F303" s="9">
        <v>40</v>
      </c>
      <c r="G303" s="10"/>
    </row>
    <row r="304" spans="1:9">
      <c r="A304" s="8"/>
      <c r="B304" s="46" t="s">
        <v>9</v>
      </c>
      <c r="C304" s="9"/>
      <c r="D304" s="9"/>
      <c r="E304" s="9"/>
      <c r="F304" s="9">
        <v>15</v>
      </c>
      <c r="G304" s="10"/>
    </row>
    <row r="305" spans="1:7">
      <c r="A305" s="8"/>
      <c r="B305" s="9" t="s">
        <v>23</v>
      </c>
      <c r="C305" s="9"/>
      <c r="D305" s="9"/>
      <c r="E305" s="9"/>
      <c r="F305" s="9">
        <v>20</v>
      </c>
      <c r="G305" s="10"/>
    </row>
    <row r="306" spans="1:7">
      <c r="A306" s="8"/>
      <c r="B306" s="9"/>
      <c r="C306" s="9"/>
      <c r="D306" s="9"/>
      <c r="E306" s="9"/>
      <c r="F306" s="9"/>
      <c r="G306" s="10"/>
    </row>
    <row r="307" spans="1:7">
      <c r="A307" s="8"/>
      <c r="B307" s="38" t="s">
        <v>125</v>
      </c>
      <c r="C307" s="39"/>
      <c r="D307" s="39"/>
      <c r="E307" s="39"/>
      <c r="F307" s="87" t="s">
        <v>476</v>
      </c>
      <c r="G307" s="86" t="s">
        <v>126</v>
      </c>
    </row>
    <row r="308" spans="1:7">
      <c r="A308" s="8"/>
      <c r="B308" s="40" t="s">
        <v>6</v>
      </c>
      <c r="C308" s="9"/>
      <c r="D308" s="9"/>
      <c r="E308" s="9"/>
      <c r="F308" s="9"/>
      <c r="G308" s="10"/>
    </row>
    <row r="309" spans="1:7">
      <c r="A309" s="8"/>
      <c r="B309" s="40" t="s">
        <v>7</v>
      </c>
      <c r="C309" s="9"/>
      <c r="D309" s="9"/>
      <c r="E309" s="9"/>
      <c r="F309" s="9"/>
      <c r="G309" s="10"/>
    </row>
    <row r="310" spans="1:7">
      <c r="A310" s="8"/>
      <c r="B310" s="41" t="s">
        <v>66</v>
      </c>
      <c r="C310" s="42"/>
      <c r="D310" s="42"/>
      <c r="E310" s="42"/>
      <c r="F310" s="42"/>
      <c r="G310" s="44"/>
    </row>
    <row r="311" spans="1:7">
      <c r="A311" s="8"/>
      <c r="B311" s="9"/>
      <c r="C311" s="9"/>
      <c r="D311" s="9"/>
      <c r="E311" s="9"/>
      <c r="F311" s="9"/>
      <c r="G311" s="10"/>
    </row>
    <row r="312" spans="1:7">
      <c r="A312" s="8"/>
      <c r="B312" s="38" t="s">
        <v>132</v>
      </c>
      <c r="C312" s="39"/>
      <c r="D312" s="39"/>
      <c r="E312" s="39"/>
      <c r="F312" s="39"/>
      <c r="G312" s="43"/>
    </row>
    <row r="313" spans="1:7" ht="15.75" thickBot="1">
      <c r="A313" s="14"/>
      <c r="B313" s="45" t="s">
        <v>133</v>
      </c>
      <c r="C313" s="15"/>
      <c r="D313" s="15"/>
      <c r="E313" s="15"/>
      <c r="F313" s="15"/>
      <c r="G313" s="16"/>
    </row>
    <row r="314" spans="1:7" ht="16.5" thickTop="1" thickBot="1"/>
    <row r="315" spans="1:7" ht="24" thickTop="1">
      <c r="A315" s="5">
        <v>7</v>
      </c>
      <c r="B315" s="256" t="s">
        <v>134</v>
      </c>
      <c r="C315" s="256"/>
      <c r="D315" s="256"/>
      <c r="E315" s="256"/>
      <c r="F315" s="256"/>
      <c r="G315" s="258"/>
    </row>
    <row r="316" spans="1:7">
      <c r="A316" s="8"/>
      <c r="B316" s="11" t="s">
        <v>33</v>
      </c>
      <c r="C316" s="9"/>
      <c r="D316" s="9"/>
      <c r="E316" s="9"/>
      <c r="F316" s="22">
        <f>SUM(F322:F327)</f>
        <v>75</v>
      </c>
      <c r="G316" s="19" t="s">
        <v>126</v>
      </c>
    </row>
    <row r="317" spans="1:7">
      <c r="A317" s="8"/>
      <c r="B317" s="9" t="s">
        <v>61</v>
      </c>
      <c r="C317" s="9"/>
      <c r="D317" s="9"/>
      <c r="E317" s="9"/>
      <c r="F317" s="9"/>
      <c r="G317" s="10"/>
    </row>
    <row r="318" spans="1:7">
      <c r="A318" s="8"/>
      <c r="B318" s="9" t="s">
        <v>35</v>
      </c>
      <c r="C318" s="9"/>
      <c r="D318" s="9"/>
      <c r="E318" s="9"/>
      <c r="F318" s="9"/>
      <c r="G318" s="10"/>
    </row>
    <row r="319" spans="1:7">
      <c r="A319" s="8"/>
      <c r="B319" s="9" t="s">
        <v>36</v>
      </c>
      <c r="C319" s="9"/>
      <c r="D319" s="9"/>
      <c r="E319" s="9"/>
      <c r="F319" s="9"/>
      <c r="G319" s="10"/>
    </row>
    <row r="320" spans="1:7">
      <c r="A320" s="8"/>
      <c r="B320" s="9"/>
      <c r="C320" s="9"/>
      <c r="D320" s="9"/>
      <c r="E320" s="9"/>
      <c r="F320" s="9"/>
      <c r="G320" s="10"/>
    </row>
    <row r="321" spans="1:7">
      <c r="A321" s="8"/>
      <c r="B321" s="11" t="s">
        <v>136</v>
      </c>
      <c r="C321" s="9"/>
      <c r="D321" s="9"/>
      <c r="E321" s="9"/>
      <c r="F321" s="9"/>
      <c r="G321" s="10"/>
    </row>
    <row r="322" spans="1:7">
      <c r="A322" s="8"/>
      <c r="B322" s="46" t="s">
        <v>23</v>
      </c>
      <c r="C322" s="9"/>
      <c r="D322" s="9"/>
      <c r="E322" s="9"/>
      <c r="F322" s="9">
        <v>10</v>
      </c>
      <c r="G322" s="10"/>
    </row>
    <row r="323" spans="1:7">
      <c r="A323" s="8"/>
      <c r="B323" s="46" t="s">
        <v>24</v>
      </c>
      <c r="C323" s="9"/>
      <c r="D323" s="9"/>
      <c r="E323" s="9"/>
      <c r="F323" s="9">
        <v>10</v>
      </c>
      <c r="G323" s="10"/>
    </row>
    <row r="324" spans="1:7">
      <c r="A324" s="8"/>
      <c r="B324" s="9" t="s">
        <v>122</v>
      </c>
      <c r="C324" s="9"/>
      <c r="D324" s="9"/>
      <c r="E324" s="9"/>
      <c r="F324" s="9"/>
      <c r="G324" s="10"/>
    </row>
    <row r="325" spans="1:7">
      <c r="A325" s="8"/>
      <c r="B325" s="9"/>
      <c r="C325" s="9" t="s">
        <v>43</v>
      </c>
      <c r="D325" s="9"/>
      <c r="E325" s="9"/>
      <c r="F325" s="9">
        <v>5</v>
      </c>
      <c r="G325" s="10"/>
    </row>
    <row r="326" spans="1:7">
      <c r="A326" s="8"/>
      <c r="B326" s="9"/>
      <c r="C326" s="9" t="s">
        <v>45</v>
      </c>
      <c r="D326" s="9"/>
      <c r="E326" s="9"/>
      <c r="F326" s="9">
        <v>10</v>
      </c>
      <c r="G326" s="10"/>
    </row>
    <row r="327" spans="1:7">
      <c r="A327" s="8"/>
      <c r="B327" s="46" t="s">
        <v>69</v>
      </c>
      <c r="C327" s="9"/>
      <c r="D327" s="9"/>
      <c r="E327" s="9"/>
      <c r="F327" s="46">
        <v>40</v>
      </c>
      <c r="G327" s="10"/>
    </row>
    <row r="328" spans="1:7">
      <c r="A328" s="8"/>
      <c r="B328" s="46"/>
      <c r="C328" s="9"/>
      <c r="D328" s="9"/>
      <c r="E328" s="9"/>
      <c r="F328" s="46"/>
      <c r="G328" s="10"/>
    </row>
    <row r="329" spans="1:7">
      <c r="A329" s="8"/>
      <c r="B329" s="38" t="s">
        <v>125</v>
      </c>
      <c r="C329" s="39"/>
      <c r="D329" s="39"/>
      <c r="E329" s="39"/>
      <c r="F329" s="87" t="s">
        <v>476</v>
      </c>
      <c r="G329" s="88" t="s">
        <v>126</v>
      </c>
    </row>
    <row r="330" spans="1:7">
      <c r="A330" s="8"/>
      <c r="B330" s="40" t="s">
        <v>6</v>
      </c>
      <c r="C330" s="9"/>
      <c r="D330" s="9"/>
      <c r="E330" s="9"/>
      <c r="F330" s="9"/>
      <c r="G330" s="10"/>
    </row>
    <row r="331" spans="1:7">
      <c r="A331" s="8"/>
      <c r="B331" s="40" t="s">
        <v>7</v>
      </c>
      <c r="C331" s="9"/>
      <c r="D331" s="9"/>
      <c r="E331" s="9"/>
      <c r="F331" s="9"/>
      <c r="G331" s="10"/>
    </row>
    <row r="332" spans="1:7">
      <c r="A332" s="8"/>
      <c r="B332" s="41" t="s">
        <v>66</v>
      </c>
      <c r="C332" s="42"/>
      <c r="D332" s="42"/>
      <c r="E332" s="42"/>
      <c r="F332" s="42"/>
      <c r="G332" s="44"/>
    </row>
    <row r="333" spans="1:7">
      <c r="A333" s="8"/>
      <c r="B333" s="9"/>
      <c r="C333" s="9"/>
      <c r="D333" s="9"/>
      <c r="E333" s="9"/>
      <c r="F333" s="9"/>
      <c r="G333" s="10"/>
    </row>
    <row r="334" spans="1:7">
      <c r="A334" s="8"/>
      <c r="B334" s="38" t="s">
        <v>132</v>
      </c>
      <c r="C334" s="39"/>
      <c r="D334" s="39"/>
      <c r="E334" s="39"/>
      <c r="F334" s="39"/>
      <c r="G334" s="43"/>
    </row>
    <row r="335" spans="1:7" ht="15.75" thickBot="1">
      <c r="A335" s="14"/>
      <c r="B335" s="45" t="s">
        <v>133</v>
      </c>
      <c r="C335" s="15"/>
      <c r="D335" s="15"/>
      <c r="E335" s="15"/>
      <c r="F335" s="15"/>
      <c r="G335" s="16"/>
    </row>
    <row r="336" spans="1:7" ht="16.5" thickTop="1" thickBot="1"/>
    <row r="337" spans="1:11" ht="24" thickTop="1">
      <c r="A337" s="5">
        <v>8</v>
      </c>
      <c r="B337" s="256" t="s">
        <v>480</v>
      </c>
      <c r="C337" s="256"/>
      <c r="D337" s="256"/>
      <c r="E337" s="256"/>
      <c r="F337" s="256"/>
      <c r="G337" s="258"/>
    </row>
    <row r="338" spans="1:11">
      <c r="B338" s="1" t="s">
        <v>481</v>
      </c>
      <c r="G338" s="10"/>
    </row>
    <row r="339" spans="1:11">
      <c r="B339" t="s">
        <v>482</v>
      </c>
      <c r="G339" s="10"/>
    </row>
    <row r="340" spans="1:11">
      <c r="B340" t="s">
        <v>483</v>
      </c>
      <c r="G340" s="10"/>
    </row>
    <row r="341" spans="1:11">
      <c r="B341" t="s">
        <v>184</v>
      </c>
      <c r="G341" s="10"/>
    </row>
    <row r="342" spans="1:11">
      <c r="G342" s="10"/>
    </row>
    <row r="343" spans="1:11">
      <c r="B343" s="267" t="s">
        <v>484</v>
      </c>
      <c r="C343" s="267"/>
      <c r="D343" s="267"/>
      <c r="E343" s="267"/>
      <c r="F343" s="267"/>
      <c r="G343" s="10"/>
    </row>
    <row r="344" spans="1:11">
      <c r="B344" s="3" t="s">
        <v>485</v>
      </c>
      <c r="F344" s="50"/>
      <c r="G344" s="57"/>
      <c r="H344" s="50"/>
      <c r="I344" s="50"/>
      <c r="J344" s="50"/>
      <c r="K344" s="50"/>
    </row>
    <row r="345" spans="1:11">
      <c r="B345" t="s">
        <v>487</v>
      </c>
      <c r="F345" s="50" t="s">
        <v>488</v>
      </c>
      <c r="G345" s="57"/>
      <c r="H345" s="50"/>
      <c r="I345" s="50"/>
      <c r="J345" s="50"/>
      <c r="K345" s="50"/>
    </row>
    <row r="346" spans="1:11">
      <c r="B346" t="s">
        <v>486</v>
      </c>
      <c r="F346" s="50" t="s">
        <v>488</v>
      </c>
      <c r="G346" s="57"/>
      <c r="H346" s="50"/>
      <c r="I346" s="50"/>
      <c r="J346" s="50"/>
      <c r="K346" s="50"/>
    </row>
    <row r="347" spans="1:11">
      <c r="B347" t="s">
        <v>200</v>
      </c>
      <c r="F347" s="50" t="s">
        <v>489</v>
      </c>
      <c r="G347" s="57"/>
      <c r="H347" s="50"/>
      <c r="I347" s="50"/>
      <c r="J347" s="50"/>
      <c r="K347" s="50"/>
    </row>
    <row r="348" spans="1:11">
      <c r="B348" s="3" t="s">
        <v>490</v>
      </c>
      <c r="F348" s="50"/>
      <c r="G348" s="57"/>
      <c r="H348" s="50"/>
      <c r="I348" s="50"/>
      <c r="J348" s="50"/>
      <c r="K348" s="50"/>
    </row>
    <row r="349" spans="1:11">
      <c r="B349" t="s">
        <v>491</v>
      </c>
      <c r="F349" s="50" t="s">
        <v>488</v>
      </c>
      <c r="G349" s="57"/>
      <c r="H349" s="50"/>
      <c r="I349" s="50"/>
      <c r="J349" s="50"/>
      <c r="K349" s="50"/>
    </row>
    <row r="350" spans="1:11">
      <c r="B350" t="s">
        <v>492</v>
      </c>
      <c r="F350" s="50" t="s">
        <v>496</v>
      </c>
      <c r="G350" s="57"/>
      <c r="H350" s="50"/>
      <c r="I350" s="50"/>
      <c r="J350" s="50"/>
      <c r="K350" s="50"/>
    </row>
    <row r="351" spans="1:11">
      <c r="B351" t="s">
        <v>493</v>
      </c>
      <c r="F351" s="50" t="s">
        <v>489</v>
      </c>
      <c r="G351" s="57"/>
      <c r="H351" s="50"/>
      <c r="I351" s="50"/>
      <c r="J351" s="50"/>
      <c r="K351" s="50"/>
    </row>
    <row r="352" spans="1:11">
      <c r="B352" t="s">
        <v>494</v>
      </c>
      <c r="F352" s="50" t="s">
        <v>497</v>
      </c>
      <c r="G352" s="57"/>
      <c r="H352" s="50"/>
      <c r="I352" s="50"/>
      <c r="J352" s="50"/>
      <c r="K352" s="50"/>
    </row>
    <row r="353" spans="1:11">
      <c r="B353" t="s">
        <v>495</v>
      </c>
      <c r="F353" s="50" t="s">
        <v>498</v>
      </c>
      <c r="G353" s="57"/>
      <c r="H353" s="50"/>
      <c r="I353" s="50"/>
      <c r="J353" s="50"/>
      <c r="K353" s="50"/>
    </row>
    <row r="354" spans="1:11" ht="15.75" thickBot="1">
      <c r="A354" s="31"/>
      <c r="B354" s="31"/>
      <c r="C354" s="31"/>
      <c r="D354" s="31"/>
      <c r="E354" s="31"/>
      <c r="F354" s="55"/>
      <c r="G354" s="81"/>
      <c r="H354" s="50"/>
      <c r="I354" s="50"/>
      <c r="J354" s="50"/>
      <c r="K354" s="50"/>
    </row>
    <row r="355" spans="1:11">
      <c r="B355" s="1" t="s">
        <v>501</v>
      </c>
      <c r="F355" s="50"/>
      <c r="G355" s="57"/>
      <c r="H355" s="50"/>
      <c r="I355" s="50"/>
      <c r="J355" s="50"/>
      <c r="K355" s="50"/>
    </row>
    <row r="356" spans="1:11">
      <c r="B356" t="s">
        <v>502</v>
      </c>
      <c r="F356" s="50"/>
      <c r="G356" s="57"/>
      <c r="H356" s="50"/>
      <c r="I356" s="50"/>
      <c r="J356" s="50"/>
      <c r="K356" s="50"/>
    </row>
    <row r="357" spans="1:11">
      <c r="B357" t="s">
        <v>195</v>
      </c>
      <c r="F357" s="50"/>
      <c r="G357" s="57"/>
      <c r="H357" s="50"/>
      <c r="I357" s="50"/>
      <c r="J357" s="50"/>
      <c r="K357" s="50"/>
    </row>
    <row r="358" spans="1:11">
      <c r="F358" s="50"/>
      <c r="G358" s="57"/>
      <c r="H358" s="50"/>
      <c r="I358" s="50"/>
      <c r="J358" s="50"/>
      <c r="K358" s="50"/>
    </row>
    <row r="359" spans="1:11">
      <c r="B359" s="1" t="s">
        <v>499</v>
      </c>
      <c r="F359" s="50"/>
      <c r="G359" s="57"/>
      <c r="H359" s="50"/>
      <c r="I359" s="50"/>
      <c r="J359" s="50"/>
      <c r="K359" s="50"/>
    </row>
    <row r="360" spans="1:11">
      <c r="B360" s="3" t="s">
        <v>152</v>
      </c>
      <c r="C360" s="3"/>
      <c r="D360" s="3" t="s">
        <v>500</v>
      </c>
      <c r="F360" s="50"/>
      <c r="G360" s="57"/>
      <c r="H360" s="50"/>
      <c r="I360" s="50"/>
      <c r="J360" s="50"/>
      <c r="K360" s="50"/>
    </row>
    <row r="361" spans="1:11">
      <c r="B361" t="s">
        <v>503</v>
      </c>
      <c r="D361" t="s">
        <v>581</v>
      </c>
      <c r="F361" s="50"/>
      <c r="G361" s="57"/>
      <c r="H361" s="50"/>
      <c r="I361" s="50"/>
      <c r="J361" s="50"/>
      <c r="K361" s="50"/>
    </row>
    <row r="362" spans="1:11">
      <c r="B362" s="50" t="s">
        <v>504</v>
      </c>
      <c r="C362" s="50"/>
      <c r="D362" s="50" t="s">
        <v>508</v>
      </c>
      <c r="E362" s="50"/>
      <c r="F362" s="50"/>
      <c r="G362" s="57"/>
      <c r="H362" s="50"/>
      <c r="I362" s="50"/>
      <c r="J362" s="50"/>
      <c r="K362" s="50"/>
    </row>
    <row r="363" spans="1:11">
      <c r="B363" s="50" t="s">
        <v>505</v>
      </c>
      <c r="C363" s="50"/>
      <c r="D363" s="50" t="s">
        <v>509</v>
      </c>
      <c r="E363" s="50"/>
      <c r="F363" s="50"/>
      <c r="G363" s="57"/>
      <c r="H363" s="50"/>
      <c r="I363" s="50"/>
      <c r="J363" s="50"/>
      <c r="K363" s="50"/>
    </row>
    <row r="364" spans="1:11">
      <c r="B364" s="50" t="s">
        <v>506</v>
      </c>
      <c r="C364" s="50"/>
      <c r="D364" s="50" t="s">
        <v>510</v>
      </c>
      <c r="E364" s="50"/>
      <c r="F364" s="50"/>
      <c r="G364" s="57"/>
      <c r="H364" s="50"/>
      <c r="I364" s="50"/>
      <c r="J364" s="50"/>
      <c r="K364" s="50"/>
    </row>
    <row r="365" spans="1:11">
      <c r="B365" s="50" t="s">
        <v>507</v>
      </c>
      <c r="C365" s="50"/>
      <c r="D365" s="50" t="s">
        <v>511</v>
      </c>
      <c r="E365" s="50"/>
      <c r="F365" s="50"/>
      <c r="G365" s="57"/>
      <c r="H365" s="50"/>
      <c r="I365" s="50"/>
      <c r="J365" s="50"/>
      <c r="K365" s="50"/>
    </row>
    <row r="366" spans="1:11" ht="15.75" thickBot="1">
      <c r="A366" s="31"/>
      <c r="B366" s="55"/>
      <c r="C366" s="55"/>
      <c r="D366" s="55"/>
      <c r="E366" s="55"/>
      <c r="F366" s="55"/>
      <c r="G366" s="81"/>
      <c r="H366" s="50"/>
      <c r="I366" s="50"/>
      <c r="J366" s="50"/>
      <c r="K366" s="50"/>
    </row>
    <row r="367" spans="1:11">
      <c r="B367" s="93" t="s">
        <v>512</v>
      </c>
      <c r="C367" s="50"/>
      <c r="D367" s="50"/>
      <c r="E367" s="50"/>
      <c r="F367" s="50"/>
      <c r="G367" s="57"/>
      <c r="H367" s="50"/>
      <c r="I367" s="50"/>
      <c r="J367" s="50"/>
      <c r="K367" s="50"/>
    </row>
    <row r="368" spans="1:11">
      <c r="B368" s="94" t="s">
        <v>485</v>
      </c>
      <c r="C368" s="50"/>
      <c r="D368" s="50"/>
      <c r="E368" s="50"/>
      <c r="F368" s="50"/>
      <c r="G368" s="57"/>
      <c r="H368" s="50"/>
      <c r="I368" s="50"/>
      <c r="J368" s="50"/>
      <c r="K368" s="50"/>
    </row>
    <row r="369" spans="1:11">
      <c r="B369" s="50"/>
      <c r="C369" s="50" t="s">
        <v>202</v>
      </c>
      <c r="D369" s="50"/>
      <c r="E369" s="50"/>
      <c r="F369" s="50" t="s">
        <v>207</v>
      </c>
      <c r="G369" s="57"/>
      <c r="H369" s="50"/>
      <c r="I369" s="50"/>
      <c r="J369" s="50"/>
      <c r="K369" s="50"/>
    </row>
    <row r="370" spans="1:11">
      <c r="B370" s="50"/>
      <c r="C370" s="50" t="s">
        <v>203</v>
      </c>
      <c r="D370" s="50"/>
      <c r="E370" s="50"/>
      <c r="F370" s="50" t="s">
        <v>516</v>
      </c>
      <c r="G370" s="57"/>
      <c r="H370" s="50"/>
      <c r="I370" s="50"/>
      <c r="J370" s="50"/>
      <c r="K370" s="50"/>
    </row>
    <row r="371" spans="1:11">
      <c r="B371" s="50"/>
      <c r="C371" s="50" t="s">
        <v>197</v>
      </c>
      <c r="D371" s="50"/>
      <c r="E371" s="50"/>
      <c r="F371" s="50" t="s">
        <v>207</v>
      </c>
      <c r="G371" s="57"/>
      <c r="H371" s="50"/>
      <c r="I371" s="50"/>
      <c r="J371" s="50"/>
      <c r="K371" s="50"/>
    </row>
    <row r="372" spans="1:11">
      <c r="B372" s="50"/>
      <c r="C372" s="50" t="s">
        <v>198</v>
      </c>
      <c r="D372" s="50"/>
      <c r="E372" s="50"/>
      <c r="F372" s="50" t="s">
        <v>516</v>
      </c>
      <c r="G372" s="57"/>
      <c r="H372" s="50"/>
      <c r="I372" s="50"/>
      <c r="J372" s="50"/>
      <c r="K372" s="50"/>
    </row>
    <row r="373" spans="1:11">
      <c r="B373" s="94" t="s">
        <v>513</v>
      </c>
      <c r="C373" s="50"/>
      <c r="D373" s="50"/>
      <c r="E373" s="50"/>
      <c r="F373" s="50"/>
      <c r="G373" s="57"/>
      <c r="H373" s="50"/>
      <c r="I373" s="50"/>
      <c r="J373" s="50"/>
      <c r="K373" s="50"/>
    </row>
    <row r="374" spans="1:11">
      <c r="B374" s="50"/>
      <c r="C374" s="50" t="s">
        <v>514</v>
      </c>
      <c r="D374" s="50"/>
      <c r="E374" s="50"/>
      <c r="F374" s="50" t="s">
        <v>517</v>
      </c>
      <c r="G374" s="57"/>
      <c r="H374" s="50"/>
      <c r="I374" s="50"/>
      <c r="J374" s="50"/>
      <c r="K374" s="50"/>
    </row>
    <row r="375" spans="1:11">
      <c r="B375" s="50"/>
      <c r="C375" s="50" t="s">
        <v>515</v>
      </c>
      <c r="D375" s="50"/>
      <c r="E375" s="50"/>
      <c r="F375" s="50" t="s">
        <v>207</v>
      </c>
      <c r="G375" s="57"/>
      <c r="H375" s="50"/>
      <c r="I375" s="50"/>
      <c r="J375" s="50"/>
      <c r="K375" s="50"/>
    </row>
    <row r="376" spans="1:11" ht="15.75" thickBot="1">
      <c r="A376" s="31"/>
      <c r="B376" s="55"/>
      <c r="C376" s="55"/>
      <c r="D376" s="55"/>
      <c r="E376" s="55"/>
      <c r="F376" s="55"/>
      <c r="G376" s="81"/>
      <c r="H376" s="50"/>
      <c r="I376" s="50"/>
      <c r="J376" s="50"/>
      <c r="K376" s="50"/>
    </row>
    <row r="377" spans="1:11">
      <c r="B377" s="93" t="s">
        <v>518</v>
      </c>
      <c r="C377" s="50"/>
      <c r="D377" s="50"/>
      <c r="E377" s="50"/>
      <c r="F377" s="50"/>
      <c r="G377" s="57"/>
      <c r="H377" s="50"/>
      <c r="I377" s="50"/>
      <c r="J377" s="50"/>
      <c r="K377" s="50"/>
    </row>
    <row r="378" spans="1:11">
      <c r="B378" s="50" t="s">
        <v>502</v>
      </c>
      <c r="C378" s="50"/>
      <c r="D378" s="50"/>
      <c r="E378" s="50"/>
      <c r="F378" s="50"/>
      <c r="G378" s="57"/>
      <c r="H378" s="50"/>
      <c r="I378" s="50"/>
      <c r="J378" s="50"/>
      <c r="K378" s="50"/>
    </row>
    <row r="379" spans="1:11">
      <c r="B379" s="50" t="s">
        <v>195</v>
      </c>
      <c r="C379" s="50"/>
      <c r="D379" s="50"/>
      <c r="E379" s="50"/>
      <c r="F379" s="50"/>
      <c r="G379" s="57"/>
      <c r="H379" s="50"/>
      <c r="I379" s="50"/>
      <c r="J379" s="50"/>
      <c r="K379" s="50"/>
    </row>
    <row r="380" spans="1:11">
      <c r="B380" s="50"/>
      <c r="C380" s="50"/>
      <c r="D380" s="50"/>
      <c r="E380" s="50"/>
      <c r="F380" s="50"/>
      <c r="G380" s="57"/>
      <c r="H380" s="50"/>
      <c r="I380" s="50"/>
      <c r="J380" s="50"/>
      <c r="K380" s="50"/>
    </row>
    <row r="381" spans="1:11">
      <c r="B381" s="93" t="s">
        <v>519</v>
      </c>
      <c r="C381" s="50"/>
      <c r="D381" s="50"/>
      <c r="E381" s="50"/>
      <c r="F381" s="50"/>
      <c r="G381" s="57"/>
      <c r="H381" s="50"/>
      <c r="I381" s="50"/>
      <c r="J381" s="50"/>
      <c r="K381" s="50"/>
    </row>
    <row r="382" spans="1:11">
      <c r="B382" s="94" t="s">
        <v>152</v>
      </c>
      <c r="C382" s="94"/>
      <c r="D382" s="94" t="s">
        <v>520</v>
      </c>
      <c r="E382" s="50"/>
      <c r="F382" s="50"/>
      <c r="G382" s="57"/>
      <c r="H382" s="50"/>
      <c r="I382" s="50"/>
      <c r="J382" s="50"/>
      <c r="K382" s="50"/>
    </row>
    <row r="383" spans="1:11">
      <c r="B383" s="50" t="s">
        <v>503</v>
      </c>
      <c r="C383" s="50"/>
      <c r="D383" s="50" t="s">
        <v>525</v>
      </c>
      <c r="E383" s="50"/>
      <c r="F383" s="50"/>
      <c r="G383" s="57"/>
      <c r="H383" s="50"/>
      <c r="I383" s="50"/>
      <c r="J383" s="50"/>
      <c r="K383" s="50"/>
    </row>
    <row r="384" spans="1:11">
      <c r="B384" s="50" t="s">
        <v>521</v>
      </c>
      <c r="C384" s="50"/>
      <c r="D384" s="50" t="s">
        <v>526</v>
      </c>
      <c r="E384" s="50"/>
      <c r="F384" s="50"/>
      <c r="G384" s="57"/>
      <c r="H384" s="50"/>
      <c r="I384" s="50"/>
      <c r="J384" s="50"/>
      <c r="K384" s="50"/>
    </row>
    <row r="385" spans="1:11">
      <c r="B385" s="50" t="s">
        <v>522</v>
      </c>
      <c r="C385" s="50"/>
      <c r="D385" s="50" t="s">
        <v>527</v>
      </c>
      <c r="E385" s="50"/>
      <c r="F385" s="50"/>
      <c r="G385" s="57"/>
      <c r="H385" s="50"/>
      <c r="I385" s="50"/>
      <c r="J385" s="50"/>
      <c r="K385" s="50"/>
    </row>
    <row r="386" spans="1:11">
      <c r="B386" s="50" t="s">
        <v>523</v>
      </c>
      <c r="C386" s="50"/>
      <c r="D386" s="50" t="s">
        <v>528</v>
      </c>
      <c r="E386" s="50"/>
      <c r="F386" s="50"/>
      <c r="G386" s="57"/>
      <c r="H386" s="50"/>
      <c r="I386" s="50"/>
      <c r="J386" s="50"/>
      <c r="K386" s="50"/>
    </row>
    <row r="387" spans="1:11">
      <c r="B387" s="50" t="s">
        <v>524</v>
      </c>
      <c r="C387" s="50"/>
      <c r="D387" s="50" t="s">
        <v>529</v>
      </c>
      <c r="E387" s="50"/>
      <c r="F387" s="50"/>
      <c r="G387" s="57"/>
      <c r="H387" s="50"/>
      <c r="I387" s="50"/>
      <c r="J387" s="50"/>
      <c r="K387" s="50"/>
    </row>
    <row r="388" spans="1:11">
      <c r="B388" s="50"/>
      <c r="C388" s="50"/>
      <c r="D388" s="50"/>
      <c r="E388" s="50"/>
      <c r="F388" s="50"/>
      <c r="G388" s="57"/>
      <c r="H388" s="50"/>
      <c r="I388" s="50"/>
      <c r="J388" s="50"/>
      <c r="K388" s="50"/>
    </row>
    <row r="389" spans="1:11">
      <c r="B389" s="93" t="s">
        <v>530</v>
      </c>
      <c r="C389" s="50"/>
      <c r="D389" s="50"/>
      <c r="E389" s="50"/>
      <c r="F389" s="50"/>
      <c r="G389" s="57"/>
      <c r="H389" s="50"/>
      <c r="I389" s="50"/>
      <c r="J389" s="50"/>
      <c r="K389" s="50"/>
    </row>
    <row r="390" spans="1:11">
      <c r="B390" s="50" t="s">
        <v>487</v>
      </c>
      <c r="C390" s="50"/>
      <c r="D390" s="50"/>
      <c r="E390" s="50"/>
      <c r="F390" s="50" t="s">
        <v>207</v>
      </c>
      <c r="G390" s="57"/>
      <c r="H390" s="50"/>
      <c r="I390" s="50"/>
      <c r="J390" s="50"/>
      <c r="K390" s="50"/>
    </row>
    <row r="391" spans="1:11">
      <c r="B391" s="50" t="s">
        <v>197</v>
      </c>
      <c r="C391" s="50"/>
      <c r="D391" s="50"/>
      <c r="E391" s="50"/>
      <c r="F391" s="50" t="s">
        <v>207</v>
      </c>
      <c r="G391" s="57"/>
      <c r="H391" s="50"/>
      <c r="I391" s="50"/>
      <c r="J391" s="50"/>
      <c r="K391" s="50"/>
    </row>
    <row r="392" spans="1:11">
      <c r="B392" s="50" t="s">
        <v>198</v>
      </c>
      <c r="C392" s="50"/>
      <c r="D392" s="50"/>
      <c r="E392" s="50"/>
      <c r="F392" s="50" t="s">
        <v>516</v>
      </c>
      <c r="G392" s="57"/>
      <c r="H392" s="50"/>
      <c r="I392" s="50"/>
      <c r="J392" s="50"/>
      <c r="K392" s="50"/>
    </row>
    <row r="393" spans="1:11" ht="15.75" thickBot="1">
      <c r="A393" s="31"/>
      <c r="B393" s="55"/>
      <c r="C393" s="55"/>
      <c r="D393" s="55"/>
      <c r="E393" s="55"/>
      <c r="F393" s="55"/>
      <c r="G393" s="57"/>
      <c r="H393" s="123"/>
      <c r="I393" s="54"/>
      <c r="J393" s="54"/>
      <c r="K393" s="50"/>
    </row>
    <row r="394" spans="1:11">
      <c r="B394" s="93" t="s">
        <v>531</v>
      </c>
      <c r="C394" s="50"/>
      <c r="D394" s="50"/>
      <c r="E394" s="50"/>
      <c r="F394" s="50"/>
      <c r="G394" s="125"/>
      <c r="H394" s="50"/>
      <c r="I394" s="50"/>
      <c r="J394" s="57"/>
      <c r="K394" s="50"/>
    </row>
    <row r="395" spans="1:11">
      <c r="B395" s="50" t="s">
        <v>533</v>
      </c>
      <c r="C395" s="50"/>
      <c r="D395" s="50"/>
      <c r="E395" s="50"/>
      <c r="F395" s="50"/>
      <c r="G395" s="50"/>
      <c r="H395" s="50"/>
      <c r="I395" s="50"/>
      <c r="J395" s="57"/>
      <c r="K395" s="50"/>
    </row>
    <row r="396" spans="1:11">
      <c r="B396" s="50" t="s">
        <v>534</v>
      </c>
      <c r="C396" s="50"/>
      <c r="D396" s="50"/>
      <c r="E396" s="50"/>
      <c r="F396" s="50"/>
      <c r="G396" s="50"/>
      <c r="H396" s="50"/>
      <c r="I396" s="50"/>
      <c r="J396" s="57"/>
      <c r="K396" s="50"/>
    </row>
    <row r="397" spans="1:11">
      <c r="B397" s="50" t="s">
        <v>532</v>
      </c>
      <c r="C397" s="50"/>
      <c r="D397" s="50"/>
      <c r="E397" s="50"/>
      <c r="F397" s="50"/>
      <c r="G397" s="50"/>
      <c r="H397" s="50"/>
      <c r="I397" s="50"/>
      <c r="J397" s="57"/>
      <c r="K397" s="50"/>
    </row>
    <row r="398" spans="1:11">
      <c r="B398" s="50" t="s">
        <v>1177</v>
      </c>
      <c r="C398" s="50"/>
      <c r="D398" s="50"/>
      <c r="E398" s="50"/>
      <c r="F398" s="50"/>
      <c r="G398" s="50"/>
      <c r="H398" s="50"/>
      <c r="I398" s="50"/>
      <c r="J398" s="57"/>
      <c r="K398" s="50"/>
    </row>
    <row r="399" spans="1:11">
      <c r="B399" s="50"/>
      <c r="C399" s="50"/>
      <c r="D399" s="50"/>
      <c r="E399" s="50"/>
      <c r="F399" s="50"/>
      <c r="G399" s="50"/>
      <c r="H399" s="50"/>
      <c r="I399" s="50"/>
      <c r="J399" s="57"/>
      <c r="K399" s="50"/>
    </row>
    <row r="400" spans="1:11">
      <c r="B400" s="265" t="s">
        <v>535</v>
      </c>
      <c r="C400" s="265"/>
      <c r="D400" s="265"/>
      <c r="E400" s="265"/>
      <c r="F400" s="265"/>
      <c r="G400" s="265"/>
      <c r="H400" s="265"/>
      <c r="I400" s="265"/>
      <c r="J400" s="266"/>
      <c r="K400" s="50"/>
    </row>
    <row r="401" spans="2:11">
      <c r="B401" s="9"/>
      <c r="C401" s="53"/>
      <c r="D401" s="53"/>
      <c r="E401" s="53"/>
      <c r="F401" s="262" t="s">
        <v>547</v>
      </c>
      <c r="G401" s="262"/>
      <c r="H401" s="262"/>
      <c r="I401" s="262"/>
      <c r="J401" s="263"/>
      <c r="K401" s="50"/>
    </row>
    <row r="402" spans="2:11">
      <c r="B402" s="94" t="s">
        <v>536</v>
      </c>
      <c r="C402" s="50"/>
      <c r="D402" s="50"/>
      <c r="E402" s="50"/>
      <c r="F402" s="162" t="s">
        <v>540</v>
      </c>
      <c r="G402" s="162" t="s">
        <v>548</v>
      </c>
      <c r="H402" s="162" t="s">
        <v>549</v>
      </c>
      <c r="I402" s="162" t="s">
        <v>550</v>
      </c>
      <c r="J402" s="128" t="s">
        <v>551</v>
      </c>
      <c r="K402" s="50"/>
    </row>
    <row r="403" spans="2:11">
      <c r="B403" s="50" t="s">
        <v>537</v>
      </c>
      <c r="C403" s="50"/>
      <c r="D403" s="50"/>
      <c r="E403" s="50"/>
      <c r="F403" s="95" t="s">
        <v>553</v>
      </c>
      <c r="G403" s="95" t="s">
        <v>552</v>
      </c>
      <c r="H403" s="95" t="s">
        <v>559</v>
      </c>
      <c r="I403" s="95" t="s">
        <v>561</v>
      </c>
      <c r="J403" s="122" t="s">
        <v>561</v>
      </c>
      <c r="K403" s="50"/>
    </row>
    <row r="404" spans="2:11">
      <c r="B404" s="50" t="s">
        <v>508</v>
      </c>
      <c r="C404" s="50"/>
      <c r="D404" s="50"/>
      <c r="E404" s="50"/>
      <c r="F404" s="95" t="s">
        <v>541</v>
      </c>
      <c r="G404" s="95" t="s">
        <v>554</v>
      </c>
      <c r="H404" s="95" t="s">
        <v>504</v>
      </c>
      <c r="I404" s="95" t="s">
        <v>562</v>
      </c>
      <c r="J404" s="122" t="s">
        <v>561</v>
      </c>
      <c r="K404" s="50"/>
    </row>
    <row r="405" spans="2:11">
      <c r="B405" s="50" t="s">
        <v>509</v>
      </c>
      <c r="C405" s="50"/>
      <c r="D405" s="50"/>
      <c r="E405" s="50"/>
      <c r="F405" s="95" t="s">
        <v>542</v>
      </c>
      <c r="G405" s="95" t="s">
        <v>555</v>
      </c>
      <c r="H405" s="95" t="s">
        <v>505</v>
      </c>
      <c r="I405" s="95" t="s">
        <v>504</v>
      </c>
      <c r="J405" s="122" t="s">
        <v>562</v>
      </c>
      <c r="K405" s="50"/>
    </row>
    <row r="406" spans="2:11">
      <c r="B406" s="50" t="s">
        <v>510</v>
      </c>
      <c r="C406" s="50"/>
      <c r="D406" s="50"/>
      <c r="E406" s="50"/>
      <c r="F406" s="95" t="s">
        <v>543</v>
      </c>
      <c r="G406" s="95" t="s">
        <v>556</v>
      </c>
      <c r="H406" s="95" t="s">
        <v>506</v>
      </c>
      <c r="I406" s="95" t="s">
        <v>563</v>
      </c>
      <c r="J406" s="122" t="s">
        <v>565</v>
      </c>
      <c r="K406" s="50"/>
    </row>
    <row r="407" spans="2:11">
      <c r="B407" s="50" t="s">
        <v>511</v>
      </c>
      <c r="C407" s="50"/>
      <c r="D407" s="50"/>
      <c r="E407" s="50"/>
      <c r="F407" s="95" t="s">
        <v>544</v>
      </c>
      <c r="G407" s="95" t="s">
        <v>557</v>
      </c>
      <c r="H407" s="95" t="s">
        <v>560</v>
      </c>
      <c r="I407" s="95" t="s">
        <v>564</v>
      </c>
      <c r="J407" s="122" t="s">
        <v>564</v>
      </c>
      <c r="K407" s="50"/>
    </row>
    <row r="408" spans="2:11">
      <c r="B408" s="50" t="s">
        <v>538</v>
      </c>
      <c r="C408" s="50"/>
      <c r="D408" s="50"/>
      <c r="E408" s="50"/>
      <c r="F408" s="95" t="s">
        <v>545</v>
      </c>
      <c r="G408" s="95" t="s">
        <v>545</v>
      </c>
      <c r="H408" s="95" t="s">
        <v>545</v>
      </c>
      <c r="I408" s="95" t="s">
        <v>558</v>
      </c>
      <c r="J408" s="122" t="s">
        <v>558</v>
      </c>
      <c r="K408" s="50"/>
    </row>
    <row r="409" spans="2:11">
      <c r="B409" s="50" t="s">
        <v>539</v>
      </c>
      <c r="C409" s="50"/>
      <c r="D409" s="50"/>
      <c r="E409" s="50"/>
      <c r="F409" s="95" t="s">
        <v>546</v>
      </c>
      <c r="G409" s="95" t="s">
        <v>558</v>
      </c>
      <c r="H409" s="95" t="s">
        <v>558</v>
      </c>
      <c r="I409" s="95" t="s">
        <v>561</v>
      </c>
      <c r="J409" s="122" t="s">
        <v>561</v>
      </c>
      <c r="K409" s="50"/>
    </row>
    <row r="410" spans="2:11">
      <c r="B410" s="50"/>
      <c r="C410" s="50"/>
      <c r="D410" s="50"/>
      <c r="E410" s="50"/>
      <c r="F410" s="50"/>
      <c r="G410" s="50"/>
      <c r="H410" s="50"/>
      <c r="I410" s="50"/>
      <c r="J410" s="57"/>
      <c r="K410" s="50"/>
    </row>
    <row r="411" spans="2:11">
      <c r="B411" s="264" t="s">
        <v>566</v>
      </c>
      <c r="C411" s="264"/>
      <c r="D411" s="264"/>
      <c r="E411" s="264"/>
      <c r="F411" s="264"/>
      <c r="G411" s="264"/>
      <c r="H411" s="264"/>
      <c r="I411" s="264"/>
      <c r="J411" s="57"/>
      <c r="K411" s="50"/>
    </row>
    <row r="412" spans="2:11">
      <c r="B412" s="94" t="s">
        <v>567</v>
      </c>
      <c r="C412" s="50"/>
      <c r="D412" s="50"/>
      <c r="E412" s="50"/>
      <c r="F412" s="50"/>
      <c r="G412" s="94" t="s">
        <v>568</v>
      </c>
      <c r="H412" s="50"/>
      <c r="I412" s="50"/>
      <c r="J412" s="57"/>
      <c r="K412" s="50"/>
    </row>
    <row r="413" spans="2:11">
      <c r="B413" s="50" t="s">
        <v>197</v>
      </c>
      <c r="C413" s="50"/>
      <c r="D413" s="50" t="s">
        <v>207</v>
      </c>
      <c r="E413" s="50"/>
      <c r="F413" s="50"/>
      <c r="G413" s="50" t="s">
        <v>525</v>
      </c>
      <c r="H413" s="50"/>
      <c r="I413" s="50" t="s">
        <v>517</v>
      </c>
      <c r="J413" s="57"/>
      <c r="K413" s="50"/>
    </row>
    <row r="414" spans="2:11">
      <c r="B414" s="50" t="s">
        <v>198</v>
      </c>
      <c r="C414" s="50"/>
      <c r="D414" s="50" t="s">
        <v>516</v>
      </c>
      <c r="E414" s="50"/>
      <c r="F414" s="50"/>
      <c r="G414" s="50" t="s">
        <v>526</v>
      </c>
      <c r="H414" s="50"/>
      <c r="I414" s="50" t="s">
        <v>207</v>
      </c>
      <c r="J414" s="57"/>
      <c r="K414" s="50"/>
    </row>
    <row r="415" spans="2:11">
      <c r="B415" s="50" t="s">
        <v>200</v>
      </c>
      <c r="C415" s="50"/>
      <c r="D415" s="50" t="s">
        <v>206</v>
      </c>
      <c r="E415" s="50"/>
      <c r="F415" s="50"/>
      <c r="G415" s="50" t="s">
        <v>527</v>
      </c>
      <c r="H415" s="50"/>
      <c r="I415" s="50" t="s">
        <v>570</v>
      </c>
      <c r="J415" s="57"/>
      <c r="K415" s="50"/>
    </row>
    <row r="416" spans="2:11">
      <c r="B416" s="50"/>
      <c r="C416" s="50"/>
      <c r="D416" s="50"/>
      <c r="E416" s="50"/>
      <c r="F416" s="50"/>
      <c r="G416" s="50" t="s">
        <v>569</v>
      </c>
      <c r="H416" s="50"/>
      <c r="I416" s="50" t="s">
        <v>205</v>
      </c>
      <c r="J416" s="57"/>
      <c r="K416" s="50"/>
    </row>
    <row r="417" spans="1:11" ht="15.75" thickBot="1">
      <c r="A417" s="31"/>
      <c r="B417" s="55"/>
      <c r="C417" s="55"/>
      <c r="D417" s="55"/>
      <c r="E417" s="55"/>
      <c r="F417" s="55"/>
      <c r="G417" s="55" t="s">
        <v>529</v>
      </c>
      <c r="H417" s="55"/>
      <c r="I417" s="55" t="s">
        <v>204</v>
      </c>
      <c r="J417" s="81"/>
      <c r="K417" s="50"/>
    </row>
    <row r="418" spans="1:11">
      <c r="B418" s="93" t="s">
        <v>571</v>
      </c>
      <c r="C418" s="50"/>
      <c r="D418" s="50"/>
      <c r="E418" s="50"/>
      <c r="F418" s="50"/>
      <c r="G418" s="50"/>
      <c r="H418" s="50"/>
      <c r="I418" s="50"/>
      <c r="J418" s="124"/>
      <c r="K418" s="50"/>
    </row>
    <row r="419" spans="1:11">
      <c r="B419" s="50" t="s">
        <v>34</v>
      </c>
      <c r="C419" s="50"/>
      <c r="D419" s="50"/>
      <c r="E419" s="50"/>
      <c r="F419" s="50"/>
      <c r="G419" s="50"/>
      <c r="H419" s="50"/>
      <c r="I419" s="50"/>
      <c r="J419" s="57"/>
      <c r="K419" s="50"/>
    </row>
    <row r="420" spans="1:11">
      <c r="B420" s="50" t="s">
        <v>7</v>
      </c>
      <c r="C420" s="50"/>
      <c r="D420" s="50"/>
      <c r="E420" s="50"/>
      <c r="F420" s="50"/>
      <c r="G420" s="50"/>
      <c r="H420" s="50"/>
      <c r="I420" s="50"/>
      <c r="J420" s="57"/>
      <c r="K420" s="50"/>
    </row>
    <row r="421" spans="1:11">
      <c r="B421" s="50" t="s">
        <v>572</v>
      </c>
      <c r="C421" s="50"/>
      <c r="D421" s="50"/>
      <c r="E421" s="50"/>
      <c r="F421" s="50"/>
      <c r="G421" s="50"/>
      <c r="H421" s="50"/>
      <c r="I421" s="50"/>
      <c r="J421" s="57"/>
      <c r="K421" s="50"/>
    </row>
    <row r="422" spans="1:11">
      <c r="B422" s="50"/>
      <c r="C422" s="50"/>
      <c r="D422" s="50"/>
      <c r="E422" s="50"/>
      <c r="F422" s="50"/>
      <c r="G422" s="50"/>
      <c r="H422" s="50"/>
      <c r="I422" s="50"/>
      <c r="J422" s="57"/>
      <c r="K422" s="50"/>
    </row>
    <row r="423" spans="1:11">
      <c r="B423" s="93" t="s">
        <v>573</v>
      </c>
      <c r="C423" s="50"/>
      <c r="D423" s="50"/>
      <c r="E423" s="50"/>
      <c r="F423" s="50"/>
      <c r="G423" s="50"/>
      <c r="H423" s="50"/>
      <c r="I423" s="50"/>
      <c r="J423" s="57"/>
      <c r="K423" s="50"/>
    </row>
    <row r="424" spans="1:11">
      <c r="B424" s="94" t="s">
        <v>443</v>
      </c>
      <c r="C424" s="50"/>
      <c r="D424" s="50"/>
      <c r="E424" s="50"/>
      <c r="F424" s="50"/>
      <c r="G424" s="50"/>
      <c r="H424" s="50"/>
      <c r="I424" s="50"/>
      <c r="J424" s="57"/>
      <c r="K424" s="50"/>
    </row>
    <row r="425" spans="1:11">
      <c r="B425" s="50" t="s">
        <v>574</v>
      </c>
      <c r="C425" s="50"/>
      <c r="D425" s="50"/>
      <c r="E425" s="50"/>
      <c r="F425" s="50"/>
      <c r="G425" s="50" t="s">
        <v>445</v>
      </c>
      <c r="H425" s="50"/>
      <c r="I425" s="50"/>
      <c r="J425" s="57"/>
      <c r="K425" s="50"/>
    </row>
    <row r="426" spans="1:11">
      <c r="B426" s="50" t="s">
        <v>580</v>
      </c>
      <c r="C426" s="50"/>
      <c r="D426" s="50"/>
      <c r="E426" s="50"/>
      <c r="F426" s="50"/>
      <c r="G426" s="50" t="s">
        <v>577</v>
      </c>
      <c r="H426" s="50"/>
      <c r="I426" s="50"/>
      <c r="J426" s="57"/>
      <c r="K426" s="50"/>
    </row>
    <row r="427" spans="1:11">
      <c r="B427" s="50" t="s">
        <v>575</v>
      </c>
      <c r="C427" s="50"/>
      <c r="D427" s="50"/>
      <c r="E427" s="50"/>
      <c r="F427" s="50"/>
      <c r="G427" s="50" t="s">
        <v>579</v>
      </c>
      <c r="H427" s="50"/>
      <c r="I427" s="50"/>
      <c r="J427" s="57"/>
      <c r="K427" s="50"/>
    </row>
    <row r="428" spans="1:11">
      <c r="B428" s="50" t="s">
        <v>576</v>
      </c>
      <c r="C428" s="50"/>
      <c r="D428" s="50"/>
      <c r="E428" s="50"/>
      <c r="F428" s="50"/>
      <c r="G428" s="50" t="s">
        <v>578</v>
      </c>
      <c r="H428" s="50"/>
      <c r="I428" s="50"/>
      <c r="J428" s="57"/>
      <c r="K428" s="50"/>
    </row>
    <row r="429" spans="1:11">
      <c r="B429" s="50"/>
      <c r="C429" s="50"/>
      <c r="D429" s="50"/>
      <c r="E429" s="50"/>
      <c r="F429" s="50"/>
      <c r="G429" s="94" t="s">
        <v>131</v>
      </c>
      <c r="H429" s="50"/>
      <c r="I429" s="50"/>
      <c r="J429" s="57"/>
      <c r="K429" s="50"/>
    </row>
    <row r="430" spans="1:11">
      <c r="B430" s="50" t="s">
        <v>582</v>
      </c>
      <c r="C430" s="50"/>
      <c r="D430" s="50"/>
      <c r="E430" s="50"/>
      <c r="F430" s="50"/>
      <c r="G430" s="50" t="s">
        <v>585</v>
      </c>
      <c r="H430" s="50"/>
      <c r="I430" s="50"/>
      <c r="J430" s="57"/>
      <c r="K430" s="50"/>
    </row>
    <row r="431" spans="1:11">
      <c r="B431" s="50" t="s">
        <v>583</v>
      </c>
      <c r="C431" s="50"/>
      <c r="D431" s="50"/>
      <c r="E431" s="50"/>
      <c r="F431" s="50"/>
      <c r="G431" s="50" t="s">
        <v>584</v>
      </c>
      <c r="H431" s="50"/>
      <c r="I431" s="50"/>
      <c r="J431" s="57"/>
      <c r="K431" s="50"/>
    </row>
    <row r="432" spans="1:11">
      <c r="B432" s="94" t="s">
        <v>485</v>
      </c>
      <c r="C432" s="50"/>
      <c r="D432" s="50"/>
      <c r="E432" s="50"/>
      <c r="F432" s="50"/>
      <c r="G432" s="50"/>
      <c r="H432" s="50"/>
      <c r="I432" s="50"/>
      <c r="J432" s="57"/>
      <c r="K432" s="50"/>
    </row>
    <row r="433" spans="1:11">
      <c r="B433" s="50" t="s">
        <v>202</v>
      </c>
      <c r="C433" s="50"/>
      <c r="D433" s="50"/>
      <c r="E433" s="50"/>
      <c r="F433" s="50"/>
      <c r="G433" s="50" t="s">
        <v>447</v>
      </c>
      <c r="H433" s="50"/>
      <c r="I433" s="50"/>
      <c r="J433" s="57"/>
      <c r="K433" s="50"/>
    </row>
    <row r="434" spans="1:11">
      <c r="B434" s="50" t="s">
        <v>203</v>
      </c>
      <c r="C434" s="50"/>
      <c r="D434" s="50"/>
      <c r="E434" s="50"/>
      <c r="F434" s="50"/>
      <c r="G434" s="50" t="s">
        <v>445</v>
      </c>
      <c r="H434" s="50"/>
      <c r="I434" s="50"/>
      <c r="J434" s="57"/>
      <c r="K434" s="50"/>
    </row>
    <row r="435" spans="1:11">
      <c r="B435" s="50" t="s">
        <v>197</v>
      </c>
      <c r="C435" s="50"/>
      <c r="D435" s="50"/>
      <c r="E435" s="50"/>
      <c r="F435" s="50"/>
      <c r="G435" s="50" t="s">
        <v>447</v>
      </c>
      <c r="H435" s="50"/>
      <c r="I435" s="50"/>
      <c r="J435" s="57"/>
      <c r="K435" s="50"/>
    </row>
    <row r="436" spans="1:11">
      <c r="B436" s="50" t="s">
        <v>198</v>
      </c>
      <c r="C436" s="50"/>
      <c r="D436" s="50"/>
      <c r="E436" s="50"/>
      <c r="F436" s="50"/>
      <c r="G436" s="50" t="s">
        <v>445</v>
      </c>
      <c r="H436" s="50"/>
      <c r="I436" s="50"/>
      <c r="J436" s="57"/>
      <c r="K436" s="50"/>
    </row>
    <row r="437" spans="1:11">
      <c r="B437" s="94" t="s">
        <v>513</v>
      </c>
      <c r="C437" s="50"/>
      <c r="D437" s="50"/>
      <c r="E437" s="50"/>
      <c r="F437" s="50"/>
      <c r="G437" s="50" t="s">
        <v>585</v>
      </c>
      <c r="H437" s="50"/>
      <c r="I437" s="50"/>
      <c r="J437" s="57"/>
      <c r="K437" s="50"/>
    </row>
    <row r="438" spans="1:11" ht="15.75" thickBot="1">
      <c r="A438" s="15"/>
      <c r="B438" s="54" t="s">
        <v>1131</v>
      </c>
      <c r="C438" s="54"/>
      <c r="D438" s="54"/>
      <c r="E438" s="54"/>
      <c r="F438" s="54"/>
      <c r="G438" s="54" t="s">
        <v>584</v>
      </c>
      <c r="H438" s="54"/>
      <c r="I438" s="54"/>
      <c r="J438" s="58"/>
      <c r="K438" s="50"/>
    </row>
    <row r="439" spans="1:11" ht="16.5" thickTop="1" thickBot="1">
      <c r="B439" s="50"/>
      <c r="C439" s="50"/>
      <c r="D439" s="50"/>
      <c r="E439" s="50"/>
      <c r="F439" s="50"/>
      <c r="G439" s="50"/>
      <c r="H439" s="50"/>
      <c r="I439" s="50"/>
      <c r="J439" s="50"/>
      <c r="K439" s="50"/>
    </row>
    <row r="440" spans="1:11" ht="24" thickTop="1">
      <c r="A440" s="5">
        <v>9</v>
      </c>
      <c r="B440" s="256" t="s">
        <v>452</v>
      </c>
      <c r="C440" s="256"/>
      <c r="D440" s="256"/>
      <c r="E440" s="256"/>
      <c r="F440" s="256"/>
      <c r="G440" s="258"/>
      <c r="H440" s="119"/>
      <c r="I440" s="120"/>
      <c r="J440" s="50"/>
      <c r="K440" s="50"/>
    </row>
    <row r="441" spans="1:11">
      <c r="A441" s="8"/>
      <c r="B441" s="53" t="s">
        <v>586</v>
      </c>
      <c r="C441" s="53"/>
      <c r="D441" s="53"/>
      <c r="E441" s="53"/>
      <c r="F441" s="53"/>
      <c r="G441" s="53"/>
      <c r="H441" s="53"/>
      <c r="I441" s="57"/>
      <c r="J441" s="50"/>
      <c r="K441" s="50"/>
    </row>
    <row r="442" spans="1:11">
      <c r="A442" s="8"/>
      <c r="B442" s="53"/>
      <c r="C442" s="53"/>
      <c r="D442" s="53"/>
      <c r="E442" s="53"/>
      <c r="F442" s="53"/>
      <c r="G442" s="53"/>
      <c r="H442" s="53"/>
      <c r="I442" s="57"/>
      <c r="J442" s="50"/>
      <c r="K442" s="50"/>
    </row>
    <row r="443" spans="1:11">
      <c r="A443" s="8"/>
      <c r="B443" s="265" t="s">
        <v>587</v>
      </c>
      <c r="C443" s="265"/>
      <c r="D443" s="265"/>
      <c r="E443" s="265"/>
      <c r="F443" s="265"/>
      <c r="G443" s="53"/>
      <c r="H443" s="53"/>
      <c r="I443" s="57"/>
      <c r="J443" s="50"/>
      <c r="K443" s="50"/>
    </row>
    <row r="444" spans="1:11">
      <c r="A444" s="8"/>
      <c r="B444" s="53" t="s">
        <v>588</v>
      </c>
      <c r="C444" s="53"/>
      <c r="D444" s="53"/>
      <c r="E444" s="53"/>
      <c r="F444" s="53" t="s">
        <v>454</v>
      </c>
      <c r="G444" s="53"/>
      <c r="H444" s="53"/>
      <c r="I444" s="57"/>
      <c r="J444" s="50"/>
      <c r="K444" s="50"/>
    </row>
    <row r="445" spans="1:11">
      <c r="A445" s="8"/>
      <c r="B445" s="121" t="s">
        <v>589</v>
      </c>
      <c r="C445" s="53"/>
      <c r="D445" s="53"/>
      <c r="E445" s="53"/>
      <c r="F445" s="53"/>
      <c r="G445" s="53"/>
      <c r="H445" s="53"/>
      <c r="I445" s="57"/>
      <c r="J445" s="50"/>
      <c r="K445" s="50"/>
    </row>
    <row r="446" spans="1:11">
      <c r="A446" s="8"/>
      <c r="B446" s="53" t="s">
        <v>590</v>
      </c>
      <c r="C446" s="53"/>
      <c r="D446" s="53"/>
      <c r="E446" s="53"/>
      <c r="F446" s="53" t="s">
        <v>591</v>
      </c>
      <c r="G446" s="53" t="s">
        <v>1185</v>
      </c>
      <c r="H446" s="53"/>
      <c r="I446" s="57"/>
      <c r="J446" s="50"/>
      <c r="K446" s="50"/>
    </row>
    <row r="447" spans="1:11">
      <c r="A447" s="8"/>
      <c r="B447" s="53" t="s">
        <v>592</v>
      </c>
      <c r="C447" s="53"/>
      <c r="D447" s="53"/>
      <c r="E447" s="53"/>
      <c r="F447" s="53"/>
      <c r="G447" s="53"/>
      <c r="H447" s="53"/>
      <c r="I447" s="57"/>
      <c r="J447" s="50"/>
      <c r="K447" s="50"/>
    </row>
    <row r="448" spans="1:11">
      <c r="A448" s="8"/>
      <c r="B448" s="53"/>
      <c r="C448" s="84" t="s">
        <v>593</v>
      </c>
      <c r="D448" s="84"/>
      <c r="E448" s="84"/>
      <c r="F448" s="84" t="s">
        <v>596</v>
      </c>
      <c r="G448" s="53"/>
      <c r="H448" s="53"/>
      <c r="I448" s="57"/>
      <c r="J448" s="50"/>
      <c r="K448" s="50"/>
    </row>
    <row r="449" spans="1:11">
      <c r="A449" s="8"/>
      <c r="B449" s="53"/>
      <c r="C449" s="53" t="s">
        <v>214</v>
      </c>
      <c r="D449" s="53"/>
      <c r="E449" s="53"/>
      <c r="F449" s="53" t="s">
        <v>597</v>
      </c>
      <c r="G449" s="53"/>
      <c r="H449" s="53"/>
      <c r="I449" s="57"/>
      <c r="J449" s="50"/>
      <c r="K449" s="50"/>
    </row>
    <row r="450" spans="1:11">
      <c r="A450" s="8"/>
      <c r="B450" s="53"/>
      <c r="C450" s="53" t="s">
        <v>595</v>
      </c>
      <c r="D450" s="53"/>
      <c r="E450" s="53"/>
      <c r="F450" s="53" t="s">
        <v>597</v>
      </c>
      <c r="G450" s="53"/>
      <c r="H450" s="53"/>
      <c r="I450" s="57"/>
      <c r="J450" s="50"/>
      <c r="K450" s="50"/>
    </row>
    <row r="451" spans="1:11">
      <c r="A451" s="8"/>
      <c r="B451" s="53"/>
      <c r="C451" s="53" t="s">
        <v>594</v>
      </c>
      <c r="D451" s="53"/>
      <c r="E451" s="53"/>
      <c r="F451" s="53" t="s">
        <v>597</v>
      </c>
      <c r="G451" s="53"/>
      <c r="H451" s="53"/>
      <c r="I451" s="57"/>
      <c r="J451" s="50"/>
      <c r="K451" s="50"/>
    </row>
    <row r="452" spans="1:11">
      <c r="A452" s="8"/>
      <c r="B452" s="53"/>
      <c r="C452" s="53" t="s">
        <v>227</v>
      </c>
      <c r="D452" s="53"/>
      <c r="E452" s="53"/>
      <c r="F452" s="53" t="s">
        <v>596</v>
      </c>
      <c r="G452" s="53"/>
      <c r="H452" s="53"/>
      <c r="I452" s="57"/>
      <c r="J452" s="50"/>
      <c r="K452" s="50"/>
    </row>
    <row r="453" spans="1:11">
      <c r="A453" s="8"/>
      <c r="B453" s="53" t="s">
        <v>598</v>
      </c>
      <c r="C453" s="53"/>
      <c r="D453" s="53"/>
      <c r="E453" s="53"/>
      <c r="F453" s="53" t="s">
        <v>602</v>
      </c>
      <c r="G453" s="53"/>
      <c r="H453" s="53"/>
      <c r="I453" s="57"/>
      <c r="J453" s="50"/>
      <c r="K453" s="50"/>
    </row>
    <row r="454" spans="1:11">
      <c r="A454" s="8"/>
      <c r="B454" s="53" t="s">
        <v>599</v>
      </c>
      <c r="C454" s="53"/>
      <c r="D454" s="53"/>
      <c r="E454" s="53"/>
      <c r="F454" s="53" t="s">
        <v>244</v>
      </c>
      <c r="G454" s="53"/>
      <c r="H454" s="53"/>
      <c r="I454" s="57"/>
      <c r="J454" s="50"/>
      <c r="K454" s="50"/>
    </row>
    <row r="455" spans="1:11">
      <c r="A455" s="8"/>
      <c r="B455" s="53" t="s">
        <v>600</v>
      </c>
      <c r="C455" s="53"/>
      <c r="D455" s="53"/>
      <c r="E455" s="53"/>
      <c r="F455" s="53" t="s">
        <v>244</v>
      </c>
      <c r="G455" s="53"/>
      <c r="H455" s="53"/>
      <c r="I455" s="57"/>
      <c r="J455" s="50"/>
      <c r="K455" s="50"/>
    </row>
    <row r="456" spans="1:11" ht="15.75" thickBot="1">
      <c r="A456" s="14"/>
      <c r="B456" s="54" t="s">
        <v>601</v>
      </c>
      <c r="C456" s="54"/>
      <c r="D456" s="54"/>
      <c r="E456" s="54"/>
      <c r="F456" s="54" t="s">
        <v>244</v>
      </c>
      <c r="G456" s="54"/>
      <c r="H456" s="54"/>
      <c r="I456" s="58"/>
      <c r="J456" s="50"/>
      <c r="K456" s="50"/>
    </row>
    <row r="457" spans="1:11" ht="15.75" thickTop="1">
      <c r="B457" s="50"/>
      <c r="C457" s="50"/>
      <c r="D457" s="50"/>
      <c r="E457" s="50"/>
      <c r="F457" s="50"/>
      <c r="G457" s="50"/>
      <c r="H457" s="50"/>
      <c r="I457" s="50"/>
      <c r="J457" s="50"/>
      <c r="K457" s="50"/>
    </row>
    <row r="458" spans="1:11">
      <c r="B458" s="50"/>
      <c r="C458" s="50"/>
      <c r="D458" s="50"/>
      <c r="E458" s="50"/>
      <c r="F458" s="50"/>
      <c r="G458" s="50"/>
      <c r="H458" s="50"/>
      <c r="I458" s="50"/>
      <c r="J458" s="50"/>
      <c r="K458" s="50"/>
    </row>
    <row r="459" spans="1:11">
      <c r="B459" s="50"/>
      <c r="C459" s="50"/>
      <c r="D459" s="50"/>
      <c r="E459" s="50"/>
      <c r="F459" s="50"/>
      <c r="G459" s="50"/>
      <c r="H459" s="50"/>
      <c r="I459" s="50"/>
      <c r="J459" s="50"/>
      <c r="K459" s="50"/>
    </row>
    <row r="460" spans="1:11">
      <c r="B460" s="50"/>
      <c r="C460" s="50"/>
      <c r="D460" s="50"/>
      <c r="E460" s="50"/>
      <c r="F460" s="50"/>
      <c r="G460" s="50"/>
      <c r="H460" s="50"/>
      <c r="I460" s="50"/>
      <c r="J460" s="50"/>
      <c r="K460" s="50"/>
    </row>
    <row r="461" spans="1:11">
      <c r="B461" s="50"/>
      <c r="C461" s="50"/>
      <c r="D461" s="50"/>
      <c r="E461" s="50"/>
      <c r="F461" s="50"/>
      <c r="G461" s="50"/>
      <c r="H461" s="50"/>
      <c r="I461" s="50"/>
      <c r="J461" s="50"/>
      <c r="K461" s="50"/>
    </row>
    <row r="462" spans="1:11">
      <c r="B462" s="50"/>
      <c r="C462" s="50"/>
      <c r="D462" s="50"/>
      <c r="E462" s="50"/>
      <c r="F462" s="50"/>
      <c r="G462" s="50"/>
      <c r="H462" s="50"/>
      <c r="I462" s="50"/>
      <c r="J462" s="50"/>
      <c r="K462" s="50"/>
    </row>
    <row r="463" spans="1:11">
      <c r="B463" s="50"/>
      <c r="C463" s="50"/>
      <c r="D463" s="50"/>
      <c r="E463" s="50"/>
      <c r="F463" s="50"/>
      <c r="G463" s="50"/>
      <c r="H463" s="50"/>
      <c r="I463" s="50"/>
      <c r="J463" s="50"/>
      <c r="K463" s="50"/>
    </row>
    <row r="464" spans="1:11">
      <c r="B464" s="50"/>
      <c r="C464" s="50"/>
      <c r="D464" s="50"/>
      <c r="E464" s="50"/>
      <c r="F464" s="50"/>
      <c r="G464" s="50"/>
      <c r="H464" s="50"/>
      <c r="I464" s="50"/>
      <c r="J464" s="50"/>
      <c r="K464" s="50"/>
    </row>
    <row r="465" spans="2:11">
      <c r="B465" s="50"/>
      <c r="C465" s="50"/>
      <c r="D465" s="50"/>
      <c r="E465" s="50"/>
      <c r="F465" s="50"/>
      <c r="G465" s="50"/>
      <c r="H465" s="50"/>
      <c r="I465" s="50"/>
      <c r="J465" s="50"/>
      <c r="K465" s="50"/>
    </row>
    <row r="466" spans="2:11">
      <c r="B466" s="50"/>
      <c r="C466" s="50"/>
      <c r="D466" s="50"/>
      <c r="E466" s="50"/>
      <c r="F466" s="50"/>
      <c r="G466" s="50"/>
      <c r="H466" s="50"/>
      <c r="I466" s="50"/>
      <c r="J466" s="50"/>
      <c r="K466" s="50"/>
    </row>
    <row r="467" spans="2:11">
      <c r="B467" s="50"/>
      <c r="C467" s="50"/>
      <c r="D467" s="50"/>
      <c r="E467" s="50"/>
      <c r="F467" s="50"/>
      <c r="G467" s="50"/>
      <c r="H467" s="50"/>
      <c r="I467" s="50"/>
      <c r="J467" s="50"/>
      <c r="K467" s="50"/>
    </row>
    <row r="468" spans="2:11">
      <c r="B468" s="50"/>
      <c r="C468" s="50"/>
      <c r="D468" s="50"/>
      <c r="E468" s="50"/>
      <c r="F468" s="50"/>
      <c r="G468" s="50"/>
      <c r="H468" s="50"/>
      <c r="I468" s="50"/>
      <c r="J468" s="50"/>
      <c r="K468" s="50"/>
    </row>
    <row r="469" spans="2:11">
      <c r="B469" s="50"/>
      <c r="C469" s="50"/>
      <c r="D469" s="50"/>
      <c r="E469" s="50"/>
      <c r="F469" s="50"/>
      <c r="G469" s="50"/>
      <c r="H469" s="50"/>
      <c r="I469" s="50"/>
      <c r="J469" s="50"/>
      <c r="K469" s="50"/>
    </row>
    <row r="470" spans="2:11">
      <c r="B470" s="50"/>
      <c r="C470" s="50"/>
      <c r="D470" s="50"/>
      <c r="E470" s="50"/>
      <c r="F470" s="50"/>
      <c r="G470" s="50"/>
      <c r="H470" s="50"/>
      <c r="I470" s="50"/>
      <c r="J470" s="50"/>
      <c r="K470" s="50"/>
    </row>
    <row r="471" spans="2:11">
      <c r="B471" s="50"/>
      <c r="C471" s="50"/>
      <c r="D471" s="50"/>
      <c r="E471" s="50"/>
      <c r="F471" s="50"/>
      <c r="G471" s="50"/>
      <c r="H471" s="50"/>
      <c r="I471" s="50"/>
      <c r="J471" s="50"/>
      <c r="K471" s="50"/>
    </row>
    <row r="472" spans="2:11">
      <c r="B472" s="50"/>
      <c r="C472" s="50"/>
      <c r="D472" s="50"/>
      <c r="E472" s="50"/>
      <c r="F472" s="50"/>
      <c r="G472" s="50"/>
      <c r="H472" s="50"/>
      <c r="I472" s="50"/>
      <c r="J472" s="50"/>
      <c r="K472" s="50"/>
    </row>
    <row r="473" spans="2:11">
      <c r="B473" s="50"/>
      <c r="C473" s="50"/>
      <c r="D473" s="50"/>
      <c r="E473" s="50"/>
      <c r="F473" s="50"/>
      <c r="G473" s="50"/>
      <c r="H473" s="50"/>
      <c r="I473" s="50"/>
      <c r="J473" s="50"/>
      <c r="K473" s="50"/>
    </row>
    <row r="474" spans="2:11">
      <c r="B474" s="50"/>
      <c r="C474" s="50"/>
      <c r="D474" s="50"/>
      <c r="E474" s="50"/>
      <c r="F474" s="50"/>
      <c r="G474" s="50"/>
      <c r="H474" s="50"/>
      <c r="I474" s="50"/>
      <c r="J474" s="50"/>
      <c r="K474" s="50"/>
    </row>
    <row r="475" spans="2:11">
      <c r="B475" s="50"/>
      <c r="C475" s="50"/>
      <c r="D475" s="50"/>
      <c r="E475" s="50"/>
      <c r="F475" s="50"/>
      <c r="G475" s="50"/>
      <c r="H475" s="50"/>
      <c r="I475" s="50"/>
      <c r="J475" s="50"/>
      <c r="K475" s="50"/>
    </row>
    <row r="476" spans="2:11">
      <c r="B476" s="50"/>
      <c r="C476" s="50"/>
      <c r="D476" s="50"/>
      <c r="E476" s="50"/>
      <c r="F476" s="50"/>
      <c r="G476" s="50"/>
      <c r="H476" s="50"/>
      <c r="I476" s="50"/>
      <c r="J476" s="50"/>
      <c r="K476" s="50"/>
    </row>
    <row r="477" spans="2:11">
      <c r="B477" s="50"/>
      <c r="C477" s="50"/>
      <c r="D477" s="50"/>
      <c r="E477" s="50"/>
      <c r="F477" s="50"/>
      <c r="G477" s="50"/>
      <c r="H477" s="50"/>
      <c r="I477" s="50"/>
      <c r="J477" s="50"/>
      <c r="K477" s="50"/>
    </row>
    <row r="478" spans="2:11">
      <c r="B478" s="50"/>
      <c r="C478" s="50"/>
      <c r="D478" s="50"/>
      <c r="E478" s="50"/>
      <c r="F478" s="50"/>
      <c r="G478" s="50"/>
      <c r="H478" s="50"/>
      <c r="I478" s="50"/>
      <c r="J478" s="50"/>
      <c r="K478" s="50"/>
    </row>
    <row r="479" spans="2:11">
      <c r="B479" s="50"/>
      <c r="C479" s="50"/>
      <c r="D479" s="50"/>
      <c r="E479" s="50"/>
      <c r="F479" s="50"/>
      <c r="G479" s="50"/>
      <c r="H479" s="50"/>
      <c r="I479" s="50"/>
      <c r="J479" s="50"/>
      <c r="K479" s="50"/>
    </row>
    <row r="480" spans="2:11">
      <c r="B480" s="50"/>
      <c r="C480" s="50"/>
      <c r="D480" s="50"/>
      <c r="E480" s="50"/>
      <c r="F480" s="50"/>
      <c r="G480" s="50"/>
      <c r="H480" s="50"/>
      <c r="I480" s="50"/>
      <c r="J480" s="50"/>
      <c r="K480" s="50"/>
    </row>
    <row r="481" spans="2:11">
      <c r="B481" s="50"/>
      <c r="C481" s="50"/>
      <c r="D481" s="50"/>
      <c r="E481" s="50"/>
      <c r="F481" s="50"/>
      <c r="G481" s="50"/>
      <c r="H481" s="50"/>
      <c r="I481" s="50"/>
      <c r="J481" s="50"/>
      <c r="K481" s="50"/>
    </row>
    <row r="482" spans="2:11">
      <c r="B482" s="50"/>
      <c r="C482" s="50"/>
      <c r="D482" s="50"/>
      <c r="E482" s="50"/>
      <c r="F482" s="50"/>
      <c r="G482" s="50"/>
      <c r="H482" s="50"/>
      <c r="I482" s="50"/>
      <c r="J482" s="50"/>
      <c r="K482" s="50"/>
    </row>
    <row r="483" spans="2:11">
      <c r="B483" s="50"/>
      <c r="C483" s="50"/>
      <c r="D483" s="50"/>
      <c r="E483" s="50"/>
      <c r="F483" s="50"/>
      <c r="G483" s="50"/>
      <c r="H483" s="50"/>
      <c r="I483" s="50"/>
      <c r="J483" s="50"/>
      <c r="K483" s="50"/>
    </row>
    <row r="484" spans="2:11">
      <c r="B484" s="50"/>
      <c r="C484" s="50"/>
      <c r="D484" s="50"/>
      <c r="E484" s="50"/>
      <c r="F484" s="50"/>
      <c r="G484" s="50"/>
      <c r="H484" s="50"/>
      <c r="I484" s="50"/>
      <c r="J484" s="50"/>
      <c r="K484" s="50"/>
    </row>
    <row r="485" spans="2:11">
      <c r="B485" s="50"/>
      <c r="C485" s="50"/>
      <c r="D485" s="50"/>
      <c r="E485" s="50"/>
      <c r="F485" s="50"/>
      <c r="G485" s="50"/>
      <c r="H485" s="50"/>
      <c r="I485" s="50"/>
      <c r="J485" s="50"/>
      <c r="K485" s="50"/>
    </row>
    <row r="486" spans="2:11">
      <c r="B486" s="50"/>
      <c r="C486" s="50"/>
      <c r="D486" s="50"/>
      <c r="E486" s="50"/>
      <c r="F486" s="50"/>
      <c r="G486" s="50"/>
      <c r="H486" s="50"/>
      <c r="I486" s="50"/>
      <c r="J486" s="50"/>
      <c r="K486" s="50"/>
    </row>
    <row r="487" spans="2:11">
      <c r="B487" s="50"/>
      <c r="C487" s="50"/>
      <c r="D487" s="50"/>
      <c r="E487" s="50"/>
      <c r="F487" s="50"/>
      <c r="G487" s="50"/>
      <c r="H487" s="50"/>
      <c r="I487" s="50"/>
      <c r="J487" s="50"/>
      <c r="K487" s="50"/>
    </row>
    <row r="488" spans="2:11">
      <c r="B488" s="50"/>
      <c r="C488" s="50"/>
      <c r="D488" s="50"/>
      <c r="E488" s="50"/>
      <c r="F488" s="50"/>
      <c r="G488" s="50"/>
      <c r="H488" s="50"/>
      <c r="I488" s="50"/>
      <c r="J488" s="50"/>
      <c r="K488" s="50"/>
    </row>
    <row r="489" spans="2:11">
      <c r="B489" s="50"/>
      <c r="C489" s="50"/>
      <c r="D489" s="50"/>
      <c r="E489" s="50"/>
      <c r="F489" s="50"/>
      <c r="G489" s="50"/>
      <c r="H489" s="50"/>
      <c r="I489" s="50"/>
      <c r="J489" s="50"/>
      <c r="K489" s="50"/>
    </row>
    <row r="490" spans="2:11">
      <c r="B490" s="50"/>
      <c r="C490" s="50"/>
      <c r="D490" s="50"/>
      <c r="E490" s="50"/>
      <c r="F490" s="50"/>
      <c r="G490" s="50"/>
      <c r="H490" s="50"/>
      <c r="I490" s="50"/>
      <c r="J490" s="50"/>
      <c r="K490" s="50"/>
    </row>
    <row r="491" spans="2:11">
      <c r="B491" s="50"/>
      <c r="C491" s="50"/>
      <c r="D491" s="50"/>
      <c r="E491" s="50"/>
      <c r="F491" s="50"/>
      <c r="G491" s="50"/>
      <c r="H491" s="50"/>
      <c r="I491" s="50"/>
      <c r="J491" s="50"/>
      <c r="K491" s="50"/>
    </row>
    <row r="492" spans="2:11">
      <c r="B492" s="50"/>
      <c r="C492" s="50"/>
      <c r="D492" s="50"/>
      <c r="E492" s="50"/>
      <c r="F492" s="50"/>
      <c r="G492" s="50"/>
      <c r="H492" s="50"/>
      <c r="I492" s="50"/>
      <c r="J492" s="50"/>
      <c r="K492" s="50"/>
    </row>
    <row r="493" spans="2:11">
      <c r="B493" s="50"/>
      <c r="C493" s="50"/>
      <c r="D493" s="50"/>
      <c r="E493" s="50"/>
      <c r="F493" s="50"/>
      <c r="G493" s="50"/>
      <c r="H493" s="50"/>
      <c r="I493" s="50"/>
      <c r="J493" s="50"/>
      <c r="K493" s="50"/>
    </row>
    <row r="494" spans="2:11">
      <c r="B494" s="50"/>
      <c r="C494" s="50"/>
      <c r="D494" s="50"/>
      <c r="E494" s="50"/>
      <c r="F494" s="50"/>
      <c r="G494" s="50"/>
      <c r="H494" s="50"/>
      <c r="I494" s="50"/>
      <c r="J494" s="50"/>
      <c r="K494" s="50"/>
    </row>
    <row r="495" spans="2:11">
      <c r="B495" s="50"/>
      <c r="C495" s="50"/>
      <c r="D495" s="50"/>
      <c r="E495" s="50"/>
      <c r="F495" s="50"/>
      <c r="G495" s="50"/>
      <c r="H495" s="50"/>
      <c r="I495" s="50"/>
      <c r="J495" s="50"/>
      <c r="K495" s="50"/>
    </row>
    <row r="496" spans="2:11">
      <c r="B496" s="50"/>
      <c r="C496" s="50"/>
      <c r="D496" s="50"/>
      <c r="E496" s="50"/>
      <c r="F496" s="50"/>
      <c r="G496" s="50"/>
      <c r="H496" s="50"/>
      <c r="I496" s="50"/>
      <c r="J496" s="50"/>
      <c r="K496" s="50"/>
    </row>
    <row r="497" spans="2:11">
      <c r="B497" s="50"/>
      <c r="C497" s="50"/>
      <c r="D497" s="50"/>
      <c r="E497" s="50"/>
      <c r="F497" s="50"/>
      <c r="G497" s="50"/>
      <c r="H497" s="50"/>
      <c r="I497" s="50"/>
      <c r="J497" s="50"/>
      <c r="K497" s="50"/>
    </row>
    <row r="498" spans="2:11">
      <c r="B498" s="50"/>
      <c r="C498" s="50"/>
      <c r="D498" s="50"/>
      <c r="E498" s="50"/>
      <c r="F498" s="50"/>
      <c r="G498" s="50"/>
      <c r="H498" s="50"/>
      <c r="I498" s="50"/>
      <c r="J498" s="50"/>
      <c r="K498" s="50"/>
    </row>
    <row r="499" spans="2:11">
      <c r="B499" s="50"/>
      <c r="C499" s="50"/>
      <c r="D499" s="50"/>
      <c r="E499" s="50"/>
      <c r="F499" s="50"/>
      <c r="G499" s="50"/>
      <c r="H499" s="50"/>
      <c r="I499" s="50"/>
      <c r="J499" s="50"/>
      <c r="K499" s="50"/>
    </row>
    <row r="500" spans="2:11">
      <c r="B500" s="50"/>
      <c r="C500" s="50"/>
      <c r="D500" s="50"/>
      <c r="E500" s="50"/>
      <c r="F500" s="50"/>
      <c r="G500" s="50"/>
      <c r="H500" s="50"/>
      <c r="I500" s="50"/>
      <c r="J500" s="50"/>
      <c r="K500" s="50"/>
    </row>
    <row r="501" spans="2:11">
      <c r="B501" s="50"/>
      <c r="C501" s="50"/>
      <c r="D501" s="50"/>
      <c r="E501" s="50"/>
      <c r="F501" s="50"/>
      <c r="G501" s="50"/>
      <c r="H501" s="50"/>
      <c r="I501" s="50"/>
      <c r="J501" s="50"/>
      <c r="K501" s="50"/>
    </row>
    <row r="502" spans="2:11">
      <c r="B502" s="50"/>
      <c r="C502" s="50"/>
      <c r="D502" s="50"/>
      <c r="E502" s="50"/>
      <c r="F502" s="50"/>
      <c r="G502" s="50"/>
      <c r="H502" s="50"/>
      <c r="I502" s="50"/>
      <c r="J502" s="50"/>
      <c r="K502" s="50"/>
    </row>
    <row r="503" spans="2:11">
      <c r="B503" s="50"/>
      <c r="C503" s="50"/>
      <c r="D503" s="50"/>
      <c r="E503" s="50"/>
      <c r="F503" s="50"/>
      <c r="G503" s="50"/>
      <c r="H503" s="50"/>
      <c r="I503" s="50"/>
      <c r="J503" s="50"/>
      <c r="K503" s="50"/>
    </row>
    <row r="504" spans="2:11">
      <c r="B504" s="50"/>
      <c r="C504" s="50"/>
      <c r="D504" s="50"/>
      <c r="E504" s="50"/>
      <c r="F504" s="50"/>
      <c r="G504" s="50"/>
      <c r="H504" s="50"/>
      <c r="I504" s="50"/>
      <c r="J504" s="50"/>
      <c r="K504" s="50"/>
    </row>
    <row r="505" spans="2:11">
      <c r="B505" s="50"/>
      <c r="C505" s="50"/>
      <c r="D505" s="50"/>
      <c r="E505" s="50"/>
      <c r="F505" s="50"/>
      <c r="G505" s="50"/>
      <c r="H505" s="50"/>
      <c r="I505" s="50"/>
      <c r="J505" s="50"/>
      <c r="K505" s="50"/>
    </row>
    <row r="506" spans="2:11">
      <c r="B506" s="50"/>
      <c r="C506" s="50"/>
      <c r="D506" s="50"/>
      <c r="E506" s="50"/>
      <c r="F506" s="50"/>
      <c r="G506" s="50"/>
      <c r="H506" s="50"/>
      <c r="I506" s="50"/>
      <c r="J506" s="50"/>
      <c r="K506" s="50"/>
    </row>
    <row r="507" spans="2:11">
      <c r="B507" s="50"/>
      <c r="C507" s="50"/>
      <c r="D507" s="50"/>
      <c r="E507" s="50"/>
      <c r="F507" s="50"/>
      <c r="G507" s="50"/>
      <c r="H507" s="50"/>
      <c r="I507" s="50"/>
      <c r="J507" s="50"/>
      <c r="K507" s="50"/>
    </row>
    <row r="508" spans="2:11">
      <c r="B508" s="50"/>
      <c r="C508" s="50"/>
      <c r="D508" s="50"/>
      <c r="E508" s="50"/>
      <c r="F508" s="50"/>
      <c r="G508" s="50"/>
      <c r="H508" s="50"/>
      <c r="I508" s="50"/>
      <c r="J508" s="50"/>
      <c r="K508" s="50"/>
    </row>
    <row r="509" spans="2:11">
      <c r="B509" s="50"/>
      <c r="C509" s="50"/>
      <c r="D509" s="50"/>
      <c r="E509" s="50"/>
      <c r="F509" s="50"/>
      <c r="G509" s="50"/>
      <c r="H509" s="50"/>
      <c r="I509" s="50"/>
      <c r="J509" s="50"/>
      <c r="K509" s="50"/>
    </row>
    <row r="510" spans="2:11">
      <c r="B510" s="50"/>
      <c r="C510" s="50"/>
      <c r="D510" s="50"/>
      <c r="E510" s="50"/>
      <c r="F510" s="50"/>
      <c r="G510" s="50"/>
      <c r="H510" s="50"/>
      <c r="I510" s="50"/>
      <c r="J510" s="50"/>
      <c r="K510" s="50"/>
    </row>
    <row r="511" spans="2:11">
      <c r="B511" s="50"/>
      <c r="C511" s="50"/>
      <c r="D511" s="50"/>
      <c r="E511" s="50"/>
      <c r="F511" s="50"/>
      <c r="G511" s="50"/>
      <c r="H511" s="50"/>
      <c r="I511" s="50"/>
      <c r="J511" s="50"/>
      <c r="K511" s="50"/>
    </row>
    <row r="512" spans="2:11">
      <c r="B512" s="50"/>
      <c r="C512" s="50"/>
      <c r="D512" s="50"/>
      <c r="E512" s="50"/>
      <c r="F512" s="50"/>
      <c r="G512" s="50"/>
      <c r="H512" s="50"/>
      <c r="I512" s="50"/>
      <c r="J512" s="50"/>
      <c r="K512" s="50"/>
    </row>
    <row r="513" spans="2:11">
      <c r="B513" s="50"/>
      <c r="C513" s="50"/>
      <c r="D513" s="50"/>
      <c r="E513" s="50"/>
      <c r="F513" s="50"/>
      <c r="G513" s="50"/>
      <c r="H513" s="50"/>
      <c r="I513" s="50"/>
      <c r="J513" s="50"/>
      <c r="K513" s="50"/>
    </row>
    <row r="514" spans="2:11">
      <c r="B514" s="50"/>
      <c r="C514" s="50"/>
      <c r="D514" s="50"/>
      <c r="E514" s="50"/>
      <c r="F514" s="50"/>
      <c r="G514" s="50"/>
      <c r="H514" s="50"/>
      <c r="I514" s="50"/>
      <c r="J514" s="50"/>
      <c r="K514" s="50"/>
    </row>
    <row r="515" spans="2:11">
      <c r="B515" s="50"/>
      <c r="C515" s="50"/>
      <c r="D515" s="50"/>
      <c r="E515" s="50"/>
      <c r="F515" s="50"/>
      <c r="G515" s="50"/>
      <c r="H515" s="50"/>
      <c r="I515" s="50"/>
      <c r="J515" s="50"/>
      <c r="K515" s="50"/>
    </row>
    <row r="516" spans="2:11">
      <c r="B516" s="50"/>
      <c r="C516" s="50"/>
      <c r="D516" s="50"/>
      <c r="E516" s="50"/>
      <c r="F516" s="50"/>
      <c r="G516" s="50"/>
      <c r="H516" s="50"/>
      <c r="I516" s="50"/>
      <c r="J516" s="50"/>
      <c r="K516" s="50"/>
    </row>
    <row r="517" spans="2:11">
      <c r="B517" s="50"/>
      <c r="C517" s="50"/>
      <c r="D517" s="50"/>
      <c r="E517" s="50"/>
      <c r="F517" s="50"/>
      <c r="G517" s="50"/>
      <c r="H517" s="50"/>
      <c r="I517" s="50"/>
      <c r="J517" s="50"/>
      <c r="K517" s="50"/>
    </row>
    <row r="518" spans="2:11">
      <c r="B518" s="50"/>
      <c r="C518" s="50"/>
      <c r="D518" s="50"/>
      <c r="E518" s="50"/>
      <c r="F518" s="50"/>
      <c r="G518" s="50"/>
      <c r="H518" s="50"/>
      <c r="I518" s="50"/>
      <c r="J518" s="50"/>
      <c r="K518" s="50"/>
    </row>
    <row r="519" spans="2:11">
      <c r="B519" s="50"/>
      <c r="C519" s="50"/>
      <c r="D519" s="50"/>
      <c r="E519" s="50"/>
      <c r="F519" s="50"/>
      <c r="G519" s="50"/>
      <c r="H519" s="50"/>
      <c r="I519" s="50"/>
      <c r="J519" s="50"/>
      <c r="K519" s="50"/>
    </row>
    <row r="520" spans="2:11">
      <c r="B520" s="50"/>
      <c r="C520" s="50"/>
      <c r="D520" s="50"/>
      <c r="E520" s="50"/>
      <c r="F520" s="50"/>
      <c r="G520" s="50"/>
      <c r="H520" s="50"/>
      <c r="I520" s="50"/>
      <c r="J520" s="50"/>
      <c r="K520" s="50"/>
    </row>
    <row r="521" spans="2:11">
      <c r="B521" s="50"/>
      <c r="C521" s="50"/>
      <c r="D521" s="50"/>
      <c r="E521" s="50"/>
      <c r="F521" s="50"/>
      <c r="G521" s="50"/>
      <c r="H521" s="50"/>
      <c r="I521" s="50"/>
      <c r="J521" s="50"/>
      <c r="K521" s="50"/>
    </row>
    <row r="522" spans="2:11">
      <c r="F522" s="50"/>
      <c r="G522" s="50"/>
      <c r="H522" s="50"/>
      <c r="I522" s="50"/>
      <c r="J522" s="50"/>
      <c r="K522" s="50"/>
    </row>
    <row r="523" spans="2:11">
      <c r="F523" s="50"/>
      <c r="G523" s="50"/>
      <c r="H523" s="50"/>
      <c r="I523" s="50"/>
      <c r="J523" s="50"/>
      <c r="K523" s="50"/>
    </row>
    <row r="524" spans="2:11">
      <c r="F524" s="50"/>
      <c r="G524" s="50"/>
      <c r="H524" s="50"/>
      <c r="I524" s="50"/>
      <c r="J524" s="50"/>
      <c r="K524" s="50"/>
    </row>
    <row r="525" spans="2:11">
      <c r="F525" s="50"/>
      <c r="G525" s="50"/>
      <c r="H525" s="50"/>
      <c r="I525" s="50"/>
      <c r="J525" s="50"/>
      <c r="K525" s="50"/>
    </row>
    <row r="526" spans="2:11">
      <c r="F526" s="50"/>
      <c r="G526" s="50"/>
      <c r="H526" s="50"/>
      <c r="I526" s="50"/>
      <c r="J526" s="50"/>
      <c r="K526" s="50"/>
    </row>
  </sheetData>
  <mergeCells count="22">
    <mergeCell ref="B411:I411"/>
    <mergeCell ref="B440:G440"/>
    <mergeCell ref="B443:F443"/>
    <mergeCell ref="B1:G1"/>
    <mergeCell ref="B8:F8"/>
    <mergeCell ref="B18:F18"/>
    <mergeCell ref="B337:G337"/>
    <mergeCell ref="B343:F343"/>
    <mergeCell ref="F401:J401"/>
    <mergeCell ref="B400:J400"/>
    <mergeCell ref="B117:E117"/>
    <mergeCell ref="B145:E145"/>
    <mergeCell ref="B155:E155"/>
    <mergeCell ref="B248:G248"/>
    <mergeCell ref="B296:G296"/>
    <mergeCell ref="B315:G315"/>
    <mergeCell ref="B115:F115"/>
    <mergeCell ref="B3:G3"/>
    <mergeCell ref="B50:G50"/>
    <mergeCell ref="B51:E51"/>
    <mergeCell ref="B108:G108"/>
    <mergeCell ref="B114:F114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41"/>
  <sheetViews>
    <sheetView topLeftCell="A109" workbookViewId="0">
      <selection activeCell="I163" sqref="I163"/>
    </sheetView>
  </sheetViews>
  <sheetFormatPr defaultRowHeight="15"/>
  <cols>
    <col min="5" max="5" width="20.5703125" customWidth="1"/>
    <col min="6" max="7" width="9.140625" customWidth="1"/>
    <col min="12" max="12" width="27.7109375" customWidth="1"/>
  </cols>
  <sheetData>
    <row r="1" spans="1:7" ht="24" thickTop="1">
      <c r="A1" s="5">
        <v>1</v>
      </c>
      <c r="B1" s="256" t="s">
        <v>463</v>
      </c>
      <c r="C1" s="256"/>
      <c r="D1" s="256"/>
      <c r="E1" s="256"/>
      <c r="F1" s="256"/>
      <c r="G1" s="258"/>
    </row>
    <row r="2" spans="1:7" ht="15.75" thickBot="1"/>
    <row r="3" spans="1:7" ht="24" thickTop="1">
      <c r="A3" s="5">
        <v>2</v>
      </c>
      <c r="B3" s="256" t="s">
        <v>140</v>
      </c>
      <c r="C3" s="256"/>
      <c r="D3" s="256"/>
      <c r="E3" s="256"/>
      <c r="F3" s="256"/>
      <c r="G3" s="258"/>
    </row>
    <row r="4" spans="1:7">
      <c r="A4" s="8"/>
      <c r="B4" s="25" t="s">
        <v>137</v>
      </c>
      <c r="C4" s="9"/>
      <c r="D4" s="9"/>
      <c r="E4" s="9"/>
      <c r="F4" s="9"/>
      <c r="G4" s="10"/>
    </row>
    <row r="5" spans="1:7">
      <c r="A5" s="8"/>
      <c r="B5" s="46" t="s">
        <v>123</v>
      </c>
      <c r="C5" s="9"/>
      <c r="D5" s="9"/>
      <c r="E5" s="9"/>
      <c r="F5" s="9"/>
      <c r="G5" s="10"/>
    </row>
    <row r="6" spans="1:7">
      <c r="A6" s="8"/>
      <c r="B6" s="46" t="s">
        <v>35</v>
      </c>
      <c r="C6" s="9"/>
      <c r="D6" s="9"/>
      <c r="E6" s="9"/>
      <c r="F6" s="9"/>
      <c r="G6" s="10"/>
    </row>
    <row r="7" spans="1:7">
      <c r="A7" s="8"/>
      <c r="B7" s="9"/>
      <c r="C7" s="9"/>
      <c r="D7" s="9"/>
      <c r="E7" s="9"/>
      <c r="F7" s="9"/>
      <c r="G7" s="10"/>
    </row>
    <row r="8" spans="1:7">
      <c r="A8" s="8"/>
      <c r="B8" s="268" t="s">
        <v>138</v>
      </c>
      <c r="C8" s="268"/>
      <c r="D8" s="268"/>
      <c r="E8" s="268"/>
      <c r="F8" s="268"/>
      <c r="G8" s="10"/>
    </row>
    <row r="9" spans="1:7">
      <c r="A9" s="8"/>
      <c r="B9" s="46" t="s">
        <v>142</v>
      </c>
      <c r="C9" s="9"/>
      <c r="D9" s="9"/>
      <c r="E9" s="9"/>
      <c r="F9" s="47">
        <v>40</v>
      </c>
      <c r="G9" s="10"/>
    </row>
    <row r="10" spans="1:7">
      <c r="A10" s="8"/>
      <c r="B10" s="46"/>
      <c r="D10" s="9"/>
      <c r="E10" s="48" t="s">
        <v>254</v>
      </c>
      <c r="G10" s="10"/>
    </row>
    <row r="11" spans="1:7">
      <c r="A11" s="8"/>
      <c r="B11" s="46" t="s">
        <v>464</v>
      </c>
      <c r="C11" s="9"/>
      <c r="D11" s="9"/>
      <c r="E11" s="9"/>
      <c r="F11" s="9">
        <v>10</v>
      </c>
      <c r="G11" s="10"/>
    </row>
    <row r="12" spans="1:7">
      <c r="A12" s="8"/>
      <c r="B12" s="9"/>
      <c r="C12" s="9"/>
      <c r="D12" s="9"/>
      <c r="E12" s="9"/>
      <c r="F12" s="9"/>
      <c r="G12" s="10"/>
    </row>
    <row r="13" spans="1:7">
      <c r="A13" s="8"/>
      <c r="B13" s="25" t="s">
        <v>0</v>
      </c>
      <c r="C13" s="9"/>
      <c r="D13" s="9"/>
      <c r="E13" s="9"/>
      <c r="F13" s="9"/>
      <c r="G13" s="10"/>
    </row>
    <row r="14" spans="1:7">
      <c r="A14" s="8"/>
      <c r="B14" s="9" t="s">
        <v>6</v>
      </c>
      <c r="C14" s="9"/>
      <c r="D14" s="9"/>
      <c r="E14" s="9"/>
      <c r="F14" s="9"/>
      <c r="G14" s="10"/>
    </row>
    <row r="15" spans="1:7">
      <c r="A15" s="8"/>
      <c r="B15" s="9" t="s">
        <v>7</v>
      </c>
      <c r="C15" s="9"/>
      <c r="D15" s="9"/>
      <c r="E15" s="9"/>
      <c r="F15" s="9"/>
      <c r="G15" s="10"/>
    </row>
    <row r="16" spans="1:7">
      <c r="A16" s="8"/>
      <c r="B16" s="9" t="s">
        <v>8</v>
      </c>
      <c r="C16" s="9"/>
      <c r="D16" s="9"/>
      <c r="E16" s="9"/>
      <c r="F16" s="9"/>
      <c r="G16" s="10"/>
    </row>
    <row r="17" spans="1:7">
      <c r="A17" s="8"/>
      <c r="B17" s="48"/>
      <c r="C17" s="9"/>
      <c r="D17" s="9"/>
      <c r="E17" s="9"/>
      <c r="F17" s="9"/>
      <c r="G17" s="10"/>
    </row>
    <row r="18" spans="1:7">
      <c r="A18" s="8"/>
      <c r="B18" s="261" t="s">
        <v>4</v>
      </c>
      <c r="C18" s="261"/>
      <c r="D18" s="261"/>
      <c r="E18" s="261"/>
      <c r="F18" s="261"/>
      <c r="G18" s="10"/>
    </row>
    <row r="19" spans="1:7">
      <c r="A19" s="8"/>
      <c r="B19" s="12" t="s">
        <v>5</v>
      </c>
      <c r="C19" s="9"/>
      <c r="D19" s="9"/>
      <c r="E19" s="9"/>
      <c r="F19" s="9"/>
      <c r="G19" s="10"/>
    </row>
    <row r="20" spans="1:7">
      <c r="A20" s="8"/>
      <c r="B20" s="9" t="s">
        <v>9</v>
      </c>
      <c r="C20" s="9"/>
      <c r="D20" s="9"/>
      <c r="E20" s="9"/>
      <c r="F20" s="9"/>
      <c r="G20" s="10"/>
    </row>
    <row r="21" spans="1:7">
      <c r="A21" s="8"/>
      <c r="B21" s="9" t="s">
        <v>10</v>
      </c>
      <c r="C21" s="9"/>
      <c r="D21" s="9"/>
      <c r="E21" s="9"/>
      <c r="F21" s="9"/>
      <c r="G21" s="10"/>
    </row>
    <row r="22" spans="1:7">
      <c r="A22" s="8"/>
      <c r="B22" s="9" t="s">
        <v>11</v>
      </c>
      <c r="C22" s="9"/>
      <c r="D22" s="9"/>
      <c r="E22" s="9"/>
      <c r="F22" s="9"/>
      <c r="G22" s="10"/>
    </row>
    <row r="23" spans="1:7">
      <c r="A23" s="8"/>
      <c r="B23" s="9" t="s">
        <v>12</v>
      </c>
      <c r="D23" s="9"/>
      <c r="E23" s="9"/>
      <c r="F23" s="9"/>
      <c r="G23" s="10"/>
    </row>
    <row r="24" spans="1:7">
      <c r="A24" s="8"/>
      <c r="B24" s="9" t="s">
        <v>13</v>
      </c>
      <c r="C24" s="9"/>
      <c r="D24" s="9"/>
      <c r="E24" s="9"/>
      <c r="F24" s="9"/>
      <c r="G24" s="10"/>
    </row>
    <row r="25" spans="1:7">
      <c r="A25" s="8"/>
      <c r="B25" s="9" t="s">
        <v>14</v>
      </c>
      <c r="C25" s="9"/>
      <c r="D25" s="9"/>
      <c r="E25" s="9"/>
      <c r="F25" s="9"/>
      <c r="G25" s="10"/>
    </row>
    <row r="26" spans="1:7">
      <c r="A26" s="8"/>
      <c r="B26" s="9" t="s">
        <v>15</v>
      </c>
      <c r="C26" s="9"/>
      <c r="D26" s="9"/>
      <c r="E26" s="9"/>
      <c r="F26" s="9"/>
      <c r="G26" s="10"/>
    </row>
    <row r="27" spans="1:7">
      <c r="A27" s="8"/>
      <c r="B27" s="9" t="s">
        <v>17</v>
      </c>
      <c r="C27" s="9"/>
      <c r="D27" s="9"/>
      <c r="E27" s="9"/>
      <c r="F27" s="9"/>
      <c r="G27" s="10"/>
    </row>
    <row r="28" spans="1:7">
      <c r="A28" s="8"/>
      <c r="B28" s="9" t="s">
        <v>16</v>
      </c>
      <c r="C28" s="9"/>
      <c r="D28" s="9"/>
      <c r="E28" s="9"/>
      <c r="F28" s="9"/>
      <c r="G28" s="10"/>
    </row>
    <row r="29" spans="1:7">
      <c r="A29" s="8"/>
      <c r="B29" s="12" t="s">
        <v>18</v>
      </c>
      <c r="C29" s="9"/>
      <c r="D29" s="9"/>
      <c r="E29" s="9"/>
      <c r="F29" s="9"/>
      <c r="G29" s="10"/>
    </row>
    <row r="30" spans="1:7">
      <c r="A30" s="8"/>
      <c r="B30" s="9" t="s">
        <v>19</v>
      </c>
      <c r="C30" s="9"/>
      <c r="D30" s="9"/>
      <c r="E30" s="9"/>
      <c r="F30" s="9"/>
      <c r="G30" s="10"/>
    </row>
    <row r="31" spans="1:7">
      <c r="A31" s="8"/>
      <c r="B31" s="9" t="s">
        <v>20</v>
      </c>
      <c r="C31" s="9"/>
      <c r="D31" s="9"/>
      <c r="E31" s="9"/>
      <c r="F31" s="9"/>
      <c r="G31" s="10"/>
    </row>
    <row r="32" spans="1:7">
      <c r="A32" s="8"/>
      <c r="B32" s="9" t="s">
        <v>257</v>
      </c>
      <c r="C32" s="9"/>
      <c r="D32" s="9"/>
      <c r="E32" s="9"/>
      <c r="F32" s="9"/>
      <c r="G32" s="10"/>
    </row>
    <row r="33" spans="1:7">
      <c r="A33" s="8"/>
      <c r="B33" s="9" t="s">
        <v>258</v>
      </c>
      <c r="C33" s="9"/>
      <c r="D33" s="9"/>
      <c r="E33" s="9"/>
      <c r="F33" s="9"/>
      <c r="G33" s="10"/>
    </row>
    <row r="34" spans="1:7">
      <c r="A34" s="8"/>
      <c r="B34" s="9" t="s">
        <v>259</v>
      </c>
      <c r="C34" s="9"/>
      <c r="D34" s="9"/>
      <c r="E34" s="9"/>
      <c r="F34" s="9"/>
      <c r="G34" s="10"/>
    </row>
    <row r="35" spans="1:7">
      <c r="A35" s="8"/>
      <c r="B35" s="9" t="s">
        <v>260</v>
      </c>
      <c r="C35" s="9"/>
      <c r="D35" s="9"/>
      <c r="E35" s="9"/>
      <c r="F35" s="9"/>
      <c r="G35" s="10"/>
    </row>
    <row r="36" spans="1:7">
      <c r="A36" s="8"/>
      <c r="B36" s="9" t="s">
        <v>22</v>
      </c>
      <c r="C36" s="9"/>
      <c r="D36" s="9"/>
      <c r="E36" s="9"/>
      <c r="F36" s="9"/>
      <c r="G36" s="10"/>
    </row>
    <row r="37" spans="1:7">
      <c r="A37" s="8"/>
      <c r="B37" s="9" t="s">
        <v>10</v>
      </c>
      <c r="C37" s="9"/>
      <c r="D37" s="9"/>
      <c r="E37" s="9"/>
      <c r="F37" s="9"/>
      <c r="G37" s="10"/>
    </row>
    <row r="38" spans="1:7">
      <c r="A38" s="8"/>
      <c r="B38" s="9" t="s">
        <v>23</v>
      </c>
      <c r="C38" s="9"/>
      <c r="D38" s="9"/>
      <c r="E38" s="9"/>
      <c r="F38" s="9"/>
      <c r="G38" s="10"/>
    </row>
    <row r="39" spans="1:7">
      <c r="A39" s="8"/>
      <c r="B39" s="9" t="s">
        <v>465</v>
      </c>
      <c r="C39" s="9"/>
      <c r="D39" s="9"/>
      <c r="E39" s="9"/>
      <c r="F39" s="9"/>
      <c r="G39" s="10"/>
    </row>
    <row r="40" spans="1:7">
      <c r="A40" s="8"/>
      <c r="B40" s="9" t="s">
        <v>31</v>
      </c>
      <c r="C40" s="9"/>
      <c r="D40" s="9"/>
      <c r="E40" s="9"/>
      <c r="F40" s="9"/>
      <c r="G40" s="10"/>
    </row>
    <row r="41" spans="1:7">
      <c r="A41" s="8"/>
      <c r="B41" s="9" t="s">
        <v>24</v>
      </c>
      <c r="C41" s="9"/>
      <c r="D41" s="9"/>
      <c r="E41" s="9"/>
      <c r="F41" s="9"/>
      <c r="G41" s="10"/>
    </row>
    <row r="42" spans="1:7">
      <c r="A42" s="8"/>
      <c r="B42" s="9" t="s">
        <v>25</v>
      </c>
      <c r="C42" s="9"/>
      <c r="D42" s="9"/>
      <c r="E42" s="9"/>
      <c r="F42" s="9"/>
      <c r="G42" s="10"/>
    </row>
    <row r="43" spans="1:7">
      <c r="A43" s="8"/>
      <c r="B43" s="9" t="s">
        <v>26</v>
      </c>
      <c r="C43" s="9"/>
      <c r="D43" s="9"/>
      <c r="E43" s="9"/>
      <c r="F43" s="9"/>
      <c r="G43" s="10"/>
    </row>
    <row r="44" spans="1:7">
      <c r="A44" s="8"/>
      <c r="B44" s="46" t="s">
        <v>27</v>
      </c>
      <c r="C44" s="9"/>
      <c r="D44" s="9"/>
      <c r="E44" s="9"/>
      <c r="F44" s="9"/>
      <c r="G44" s="10"/>
    </row>
    <row r="45" spans="1:7">
      <c r="A45" s="8"/>
      <c r="B45" s="9" t="s">
        <v>28</v>
      </c>
      <c r="C45" s="9"/>
      <c r="D45" s="9"/>
      <c r="E45" s="9"/>
      <c r="F45" s="9"/>
      <c r="G45" s="10"/>
    </row>
    <row r="46" spans="1:7">
      <c r="A46" s="8"/>
      <c r="B46" s="46" t="s">
        <v>29</v>
      </c>
      <c r="C46" s="9"/>
      <c r="D46" s="9"/>
      <c r="E46" s="9"/>
      <c r="F46" s="9"/>
      <c r="G46" s="10"/>
    </row>
    <row r="47" spans="1:7">
      <c r="A47" s="8"/>
      <c r="B47" s="46" t="s">
        <v>16</v>
      </c>
      <c r="C47" s="9"/>
      <c r="D47" s="9"/>
      <c r="E47" s="9"/>
      <c r="F47" s="9"/>
      <c r="G47" s="10"/>
    </row>
    <row r="48" spans="1:7" ht="15.75" thickBot="1">
      <c r="A48" s="14"/>
      <c r="B48" s="15" t="s">
        <v>30</v>
      </c>
      <c r="C48" s="15"/>
      <c r="D48" s="15"/>
      <c r="E48" s="15"/>
      <c r="F48" s="15"/>
      <c r="G48" s="16"/>
    </row>
    <row r="49" spans="1:7" ht="16.5" thickTop="1" thickBot="1"/>
    <row r="50" spans="1:7" ht="24" thickTop="1">
      <c r="A50" s="5">
        <v>3</v>
      </c>
      <c r="B50" s="256" t="s">
        <v>32</v>
      </c>
      <c r="C50" s="256"/>
      <c r="D50" s="256"/>
      <c r="E50" s="256"/>
      <c r="F50" s="256"/>
      <c r="G50" s="258"/>
    </row>
    <row r="51" spans="1:7">
      <c r="A51" s="8"/>
      <c r="B51" s="259" t="s">
        <v>33</v>
      </c>
      <c r="C51" s="259"/>
      <c r="D51" s="259"/>
      <c r="E51" s="259"/>
      <c r="F51" s="22">
        <f>SUM(F57:F84)+15+10+10+10+10+10</f>
        <v>305</v>
      </c>
      <c r="G51" s="19" t="s">
        <v>126</v>
      </c>
    </row>
    <row r="52" spans="1:7">
      <c r="A52" s="8"/>
      <c r="B52" s="9" t="s">
        <v>34</v>
      </c>
      <c r="C52" s="9"/>
      <c r="D52" s="9"/>
      <c r="E52" s="9"/>
      <c r="F52" s="9"/>
      <c r="G52" s="10"/>
    </row>
    <row r="53" spans="1:7">
      <c r="A53" s="8"/>
      <c r="B53" s="9" t="s">
        <v>35</v>
      </c>
      <c r="C53" s="9"/>
      <c r="D53" s="9"/>
      <c r="E53" s="9"/>
      <c r="F53" s="9"/>
      <c r="G53" s="10"/>
    </row>
    <row r="54" spans="1:7">
      <c r="A54" s="8"/>
      <c r="B54" s="9" t="s">
        <v>36</v>
      </c>
      <c r="C54" s="9"/>
      <c r="D54" s="9"/>
      <c r="E54" s="9"/>
      <c r="F54" s="9"/>
      <c r="G54" s="10"/>
    </row>
    <row r="55" spans="1:7">
      <c r="A55" s="8"/>
      <c r="B55" s="9"/>
      <c r="C55" s="9"/>
      <c r="D55" s="9"/>
      <c r="E55" s="9"/>
      <c r="F55" s="9"/>
      <c r="G55" s="10"/>
    </row>
    <row r="56" spans="1:7">
      <c r="A56" s="8"/>
      <c r="B56" s="17" t="s">
        <v>37</v>
      </c>
      <c r="C56" s="9"/>
      <c r="D56" s="9"/>
      <c r="E56" s="9"/>
      <c r="F56" s="9"/>
      <c r="G56" s="10"/>
    </row>
    <row r="57" spans="1:7">
      <c r="A57" s="8"/>
      <c r="B57" s="9" t="s">
        <v>9</v>
      </c>
      <c r="C57" s="9"/>
      <c r="D57" s="9"/>
      <c r="E57" s="9"/>
      <c r="F57" s="9">
        <v>20</v>
      </c>
      <c r="G57" s="10"/>
    </row>
    <row r="58" spans="1:7">
      <c r="A58" s="8"/>
      <c r="B58" s="9" t="s">
        <v>144</v>
      </c>
      <c r="C58" s="9"/>
      <c r="D58" s="9"/>
      <c r="E58" s="9"/>
      <c r="F58" s="9"/>
      <c r="G58" s="10"/>
    </row>
    <row r="59" spans="1:7">
      <c r="A59" s="8"/>
      <c r="B59" s="9"/>
      <c r="C59" s="9" t="s">
        <v>141</v>
      </c>
      <c r="D59" s="9"/>
      <c r="E59" s="9"/>
      <c r="F59" s="9">
        <v>40</v>
      </c>
      <c r="G59" s="10"/>
    </row>
    <row r="60" spans="1:7">
      <c r="A60" s="8"/>
      <c r="B60" s="9"/>
      <c r="C60" s="9" t="s">
        <v>145</v>
      </c>
      <c r="D60" s="9"/>
      <c r="E60" s="9"/>
      <c r="F60" s="9" t="s">
        <v>146</v>
      </c>
      <c r="G60" s="10"/>
    </row>
    <row r="61" spans="1:7">
      <c r="A61" s="8"/>
      <c r="B61" s="9" t="s">
        <v>38</v>
      </c>
      <c r="C61" s="9"/>
      <c r="D61" s="9"/>
      <c r="E61" s="9"/>
      <c r="F61" s="9" t="s">
        <v>39</v>
      </c>
      <c r="G61" s="10"/>
    </row>
    <row r="62" spans="1:7">
      <c r="A62" s="8"/>
      <c r="B62" s="9" t="s">
        <v>40</v>
      </c>
      <c r="C62" s="9"/>
      <c r="D62" s="9"/>
      <c r="E62" s="9"/>
      <c r="F62" s="9" t="s">
        <v>39</v>
      </c>
      <c r="G62" s="10"/>
    </row>
    <row r="63" spans="1:7">
      <c r="A63" s="8"/>
      <c r="B63" s="9" t="s">
        <v>41</v>
      </c>
      <c r="C63" s="9"/>
      <c r="D63" s="9"/>
      <c r="E63" s="9"/>
      <c r="F63" s="9" t="s">
        <v>39</v>
      </c>
      <c r="G63" s="10"/>
    </row>
    <row r="64" spans="1:7">
      <c r="A64" s="8"/>
      <c r="B64" s="9" t="s">
        <v>44</v>
      </c>
      <c r="C64" s="9"/>
      <c r="D64" s="9"/>
      <c r="E64" s="9"/>
      <c r="F64" s="9"/>
      <c r="G64" s="10"/>
    </row>
    <row r="65" spans="1:7">
      <c r="A65" s="8"/>
      <c r="B65" s="9"/>
      <c r="C65" s="9" t="s">
        <v>43</v>
      </c>
      <c r="D65" s="9"/>
      <c r="E65" s="9"/>
      <c r="F65" s="9">
        <v>15</v>
      </c>
      <c r="G65" s="10"/>
    </row>
    <row r="66" spans="1:7">
      <c r="A66" s="8"/>
      <c r="B66" s="9"/>
      <c r="C66" s="9" t="s">
        <v>45</v>
      </c>
      <c r="D66" s="9"/>
      <c r="E66" s="9"/>
      <c r="F66" s="9">
        <v>15</v>
      </c>
      <c r="G66" s="10"/>
    </row>
    <row r="67" spans="1:7">
      <c r="A67" s="8"/>
      <c r="B67" s="9"/>
      <c r="C67" s="168" t="s">
        <v>1313</v>
      </c>
      <c r="D67" s="9"/>
      <c r="E67" s="9"/>
      <c r="F67" s="9">
        <v>5</v>
      </c>
      <c r="G67" s="10"/>
    </row>
    <row r="68" spans="1:7">
      <c r="A68" s="8"/>
      <c r="B68" s="12" t="s">
        <v>46</v>
      </c>
      <c r="C68" s="9"/>
      <c r="D68" s="9"/>
      <c r="E68" s="9"/>
      <c r="F68" s="9"/>
      <c r="G68" s="10"/>
    </row>
    <row r="69" spans="1:7">
      <c r="A69" s="8"/>
      <c r="B69" s="9" t="s">
        <v>47</v>
      </c>
      <c r="C69" s="9"/>
      <c r="D69" s="9"/>
      <c r="E69" s="9"/>
      <c r="F69" s="9"/>
      <c r="G69" s="10"/>
    </row>
    <row r="70" spans="1:7">
      <c r="A70" s="8"/>
      <c r="B70" s="9"/>
      <c r="C70" s="9" t="s">
        <v>48</v>
      </c>
      <c r="D70" s="9"/>
      <c r="E70" s="9"/>
      <c r="F70" s="9">
        <v>10</v>
      </c>
      <c r="G70" s="10"/>
    </row>
    <row r="71" spans="1:7">
      <c r="A71" s="8"/>
      <c r="B71" s="9"/>
      <c r="C71" s="9" t="s">
        <v>49</v>
      </c>
      <c r="D71" s="9"/>
      <c r="E71" s="9"/>
      <c r="F71" s="9" t="s">
        <v>50</v>
      </c>
      <c r="G71" s="10"/>
    </row>
    <row r="72" spans="1:7">
      <c r="A72" s="8"/>
      <c r="B72" s="9" t="s">
        <v>51</v>
      </c>
      <c r="C72" s="9"/>
      <c r="D72" s="9"/>
      <c r="E72" s="9"/>
      <c r="F72" s="9">
        <v>10</v>
      </c>
      <c r="G72" s="10"/>
    </row>
    <row r="73" spans="1:7">
      <c r="A73" s="8"/>
      <c r="B73" s="9" t="s">
        <v>263</v>
      </c>
      <c r="C73" s="9"/>
      <c r="D73" s="9"/>
      <c r="E73" s="9"/>
      <c r="F73" s="9">
        <v>10</v>
      </c>
      <c r="G73" s="10"/>
    </row>
    <row r="74" spans="1:7">
      <c r="A74" s="8"/>
      <c r="B74" s="46" t="s">
        <v>272</v>
      </c>
      <c r="C74" s="9"/>
      <c r="D74" s="9"/>
      <c r="E74" s="9"/>
      <c r="F74" s="46">
        <v>10</v>
      </c>
      <c r="G74" s="10"/>
    </row>
    <row r="75" spans="1:7">
      <c r="A75" s="8"/>
      <c r="B75" s="46" t="s">
        <v>335</v>
      </c>
      <c r="C75" s="9"/>
      <c r="D75" s="9"/>
      <c r="E75" s="9"/>
      <c r="F75" s="46">
        <v>10</v>
      </c>
      <c r="G75" s="10"/>
    </row>
    <row r="76" spans="1:7">
      <c r="A76" s="8"/>
      <c r="B76" s="9" t="s">
        <v>52</v>
      </c>
      <c r="C76" s="9"/>
      <c r="D76" s="9"/>
      <c r="E76" s="9"/>
      <c r="F76" s="9">
        <v>10</v>
      </c>
      <c r="G76" s="10"/>
    </row>
    <row r="77" spans="1:7">
      <c r="A77" s="8"/>
      <c r="B77" s="12" t="s">
        <v>53</v>
      </c>
      <c r="C77" s="9"/>
      <c r="D77" s="9"/>
      <c r="E77" s="9"/>
      <c r="F77" s="9"/>
      <c r="G77" s="10"/>
    </row>
    <row r="78" spans="1:7">
      <c r="A78" s="8"/>
      <c r="B78" s="46" t="s">
        <v>56</v>
      </c>
      <c r="C78" s="9"/>
      <c r="D78" s="9"/>
      <c r="E78" s="9"/>
      <c r="F78" s="46">
        <v>10</v>
      </c>
      <c r="G78" s="10"/>
    </row>
    <row r="79" spans="1:7">
      <c r="A79" s="8"/>
      <c r="B79" s="46" t="s">
        <v>54</v>
      </c>
      <c r="C79" s="9"/>
      <c r="D79" s="9"/>
      <c r="E79" s="9"/>
      <c r="F79" s="46">
        <v>10</v>
      </c>
      <c r="G79" s="10"/>
    </row>
    <row r="80" spans="1:7">
      <c r="A80" s="8"/>
      <c r="B80" s="46" t="s">
        <v>23</v>
      </c>
      <c r="C80" s="9"/>
      <c r="D80" s="9"/>
      <c r="E80" s="9"/>
      <c r="F80" s="46">
        <v>10</v>
      </c>
      <c r="G80" s="10"/>
    </row>
    <row r="81" spans="1:7">
      <c r="A81" s="8"/>
      <c r="B81" s="46" t="s">
        <v>287</v>
      </c>
      <c r="C81" s="9"/>
      <c r="D81" s="9"/>
      <c r="E81" s="9"/>
      <c r="F81" s="46">
        <v>20</v>
      </c>
      <c r="G81" s="10"/>
    </row>
    <row r="82" spans="1:7">
      <c r="A82" s="8"/>
      <c r="B82" s="46" t="s">
        <v>26</v>
      </c>
      <c r="C82" s="9"/>
      <c r="D82" s="9"/>
      <c r="E82" s="9"/>
      <c r="F82" s="46">
        <v>20</v>
      </c>
      <c r="G82" s="10"/>
    </row>
    <row r="83" spans="1:7">
      <c r="A83" s="8"/>
      <c r="B83" s="46" t="s">
        <v>268</v>
      </c>
      <c r="C83" s="9"/>
      <c r="D83" s="9"/>
      <c r="E83" s="9"/>
      <c r="F83" s="46">
        <v>5</v>
      </c>
      <c r="G83" s="10"/>
    </row>
    <row r="84" spans="1:7">
      <c r="A84" s="8"/>
      <c r="B84" s="46" t="s">
        <v>52</v>
      </c>
      <c r="C84" s="9"/>
      <c r="D84" s="9"/>
      <c r="E84" s="9"/>
      <c r="F84" s="46">
        <v>10</v>
      </c>
      <c r="G84" s="10"/>
    </row>
    <row r="85" spans="1:7" ht="15.75" thickBot="1">
      <c r="A85" s="8"/>
      <c r="B85" s="31"/>
      <c r="C85" s="31"/>
      <c r="D85" s="31"/>
      <c r="E85" s="31"/>
      <c r="F85" s="31"/>
      <c r="G85" s="37"/>
    </row>
    <row r="86" spans="1:7">
      <c r="A86" s="32"/>
      <c r="B86" s="11" t="s">
        <v>59</v>
      </c>
      <c r="C86" s="9"/>
      <c r="D86" s="9"/>
      <c r="E86" s="9"/>
      <c r="F86" s="22">
        <v>50</v>
      </c>
      <c r="G86" s="19" t="s">
        <v>126</v>
      </c>
    </row>
    <row r="87" spans="1:7">
      <c r="A87" s="32"/>
      <c r="B87" s="9" t="s">
        <v>61</v>
      </c>
      <c r="C87" s="9"/>
      <c r="D87" s="9"/>
      <c r="E87" s="9"/>
      <c r="F87" s="9"/>
      <c r="G87" s="10"/>
    </row>
    <row r="88" spans="1:7">
      <c r="A88" s="32"/>
      <c r="B88" s="9" t="s">
        <v>62</v>
      </c>
      <c r="C88" s="9"/>
      <c r="D88" s="9"/>
      <c r="E88" s="9"/>
      <c r="F88" s="9"/>
      <c r="G88" s="10"/>
    </row>
    <row r="89" spans="1:7">
      <c r="A89" s="32"/>
      <c r="B89" s="9" t="s">
        <v>36</v>
      </c>
      <c r="C89" s="9"/>
      <c r="D89" s="9"/>
      <c r="E89" s="9"/>
      <c r="F89" s="9"/>
      <c r="G89" s="10"/>
    </row>
    <row r="90" spans="1:7">
      <c r="A90" s="32"/>
      <c r="B90" s="9"/>
      <c r="C90" s="9"/>
      <c r="D90" s="9"/>
      <c r="E90" s="9"/>
      <c r="F90" s="9"/>
      <c r="G90" s="10"/>
    </row>
    <row r="91" spans="1:7">
      <c r="A91" s="32"/>
      <c r="B91" s="11" t="s">
        <v>60</v>
      </c>
      <c r="C91" s="9"/>
      <c r="D91" s="9"/>
      <c r="E91" s="9"/>
      <c r="F91" s="9"/>
      <c r="G91" s="10"/>
    </row>
    <row r="92" spans="1:7">
      <c r="A92" s="32"/>
      <c r="B92" s="46" t="s">
        <v>19</v>
      </c>
      <c r="C92" s="9"/>
      <c r="D92" s="9"/>
      <c r="E92" s="9"/>
      <c r="F92" s="9"/>
      <c r="G92" s="10"/>
    </row>
    <row r="93" spans="1:7">
      <c r="A93" s="32"/>
      <c r="B93" s="46" t="s">
        <v>20</v>
      </c>
      <c r="C93" s="9"/>
      <c r="D93" s="9"/>
      <c r="E93" s="9"/>
      <c r="F93" s="9"/>
      <c r="G93" s="10"/>
    </row>
    <row r="94" spans="1:7">
      <c r="A94" s="32"/>
      <c r="B94" s="46" t="s">
        <v>22</v>
      </c>
      <c r="C94" s="9"/>
      <c r="D94" s="9"/>
      <c r="E94" s="9"/>
      <c r="F94" s="9"/>
      <c r="G94" s="10"/>
    </row>
    <row r="95" spans="1:7">
      <c r="A95" s="32"/>
      <c r="B95" s="46" t="s">
        <v>465</v>
      </c>
      <c r="C95" s="9"/>
      <c r="D95" s="9"/>
      <c r="E95" s="9"/>
      <c r="F95" s="9"/>
      <c r="G95" s="10"/>
    </row>
    <row r="96" spans="1:7">
      <c r="A96" s="32"/>
      <c r="B96" s="46" t="s">
        <v>24</v>
      </c>
      <c r="C96" s="9"/>
      <c r="D96" s="9"/>
      <c r="E96" s="9"/>
      <c r="F96" s="9"/>
      <c r="G96" s="10"/>
    </row>
    <row r="97" spans="1:21">
      <c r="A97" s="32"/>
      <c r="B97" s="46" t="s">
        <v>1123</v>
      </c>
      <c r="C97" s="9"/>
      <c r="D97" s="9"/>
      <c r="E97" s="9"/>
      <c r="F97" s="9"/>
      <c r="G97" s="10"/>
    </row>
    <row r="98" spans="1:21">
      <c r="A98" s="32"/>
      <c r="B98" s="46" t="s">
        <v>309</v>
      </c>
      <c r="C98" s="9"/>
      <c r="D98" s="9"/>
      <c r="E98" s="9"/>
      <c r="F98" s="9"/>
      <c r="G98" s="10"/>
    </row>
    <row r="99" spans="1:21">
      <c r="A99" s="32"/>
      <c r="B99" s="46" t="s">
        <v>28</v>
      </c>
      <c r="C99" s="9"/>
      <c r="D99" s="9"/>
      <c r="E99" s="9"/>
      <c r="F99" s="9"/>
      <c r="G99" s="10"/>
    </row>
    <row r="100" spans="1:21">
      <c r="A100" s="32"/>
      <c r="B100" s="46" t="s">
        <v>29</v>
      </c>
      <c r="C100" s="9"/>
      <c r="D100" s="9"/>
      <c r="E100" s="9"/>
      <c r="F100" s="9"/>
      <c r="G100" s="10"/>
    </row>
    <row r="101" spans="1:21" ht="15.75" thickBot="1">
      <c r="A101" s="32"/>
      <c r="B101" s="145" t="s">
        <v>16</v>
      </c>
      <c r="C101" s="31"/>
      <c r="D101" s="31"/>
      <c r="E101" s="31"/>
      <c r="F101" s="31"/>
      <c r="G101" s="37"/>
    </row>
    <row r="102" spans="1:21" ht="15.75" thickBot="1">
      <c r="A102" s="8"/>
      <c r="B102" s="31"/>
      <c r="C102" s="31"/>
      <c r="D102" s="31"/>
      <c r="E102" s="31"/>
      <c r="F102" s="31"/>
      <c r="G102" s="37"/>
    </row>
    <row r="103" spans="1:21">
      <c r="A103" s="32"/>
      <c r="B103" s="11" t="s">
        <v>64</v>
      </c>
      <c r="C103" s="9"/>
      <c r="D103" s="9"/>
      <c r="E103" s="9"/>
      <c r="F103" s="22">
        <v>25</v>
      </c>
      <c r="G103" s="19" t="s">
        <v>126</v>
      </c>
      <c r="I103" s="9"/>
    </row>
    <row r="104" spans="1:21">
      <c r="A104" s="32"/>
      <c r="B104" s="9" t="s">
        <v>65</v>
      </c>
      <c r="C104" s="9"/>
      <c r="D104" s="9"/>
      <c r="E104" s="9"/>
      <c r="F104" s="9"/>
      <c r="G104" s="10"/>
    </row>
    <row r="105" spans="1:21">
      <c r="A105" s="32"/>
      <c r="B105" s="9" t="s">
        <v>7</v>
      </c>
      <c r="C105" s="9"/>
      <c r="D105" s="9"/>
      <c r="E105" s="9"/>
      <c r="F105" s="9"/>
      <c r="G105" s="10"/>
    </row>
    <row r="106" spans="1:21" ht="15.75" thickBot="1">
      <c r="A106" s="33"/>
      <c r="B106" s="15" t="s">
        <v>66</v>
      </c>
      <c r="C106" s="15"/>
      <c r="D106" s="15"/>
      <c r="E106" s="15"/>
      <c r="F106" s="15"/>
      <c r="G106" s="16"/>
    </row>
    <row r="107" spans="1:21" ht="15.75" thickTop="1"/>
    <row r="108" spans="1:21" ht="15.75" thickBot="1"/>
    <row r="109" spans="1:21" ht="24" thickTop="1">
      <c r="A109" s="5">
        <v>4</v>
      </c>
      <c r="B109" s="256" t="s">
        <v>57</v>
      </c>
      <c r="C109" s="256"/>
      <c r="D109" s="256"/>
      <c r="E109" s="256"/>
      <c r="F109" s="256"/>
      <c r="G109" s="258"/>
      <c r="O109" s="5">
        <v>4</v>
      </c>
      <c r="P109" s="256" t="s">
        <v>57</v>
      </c>
      <c r="Q109" s="256"/>
      <c r="R109" s="256"/>
      <c r="S109" s="256"/>
      <c r="T109" s="256"/>
      <c r="U109" s="258"/>
    </row>
    <row r="110" spans="1:21">
      <c r="A110" s="8"/>
      <c r="B110" s="11" t="s">
        <v>33</v>
      </c>
      <c r="C110" s="9"/>
      <c r="D110" s="9"/>
      <c r="E110" s="9"/>
      <c r="F110" s="9"/>
      <c r="G110" s="10"/>
      <c r="O110" s="8"/>
      <c r="P110" s="11" t="s">
        <v>33</v>
      </c>
      <c r="Q110" s="9"/>
      <c r="R110" s="9"/>
      <c r="S110" s="9"/>
      <c r="T110" s="9"/>
      <c r="U110" s="10"/>
    </row>
    <row r="111" spans="1:21">
      <c r="A111" s="8"/>
      <c r="B111" s="9" t="s">
        <v>34</v>
      </c>
      <c r="C111" s="9"/>
      <c r="D111" s="9"/>
      <c r="E111" s="9"/>
      <c r="F111" s="9"/>
      <c r="G111" s="10"/>
      <c r="O111" s="8"/>
      <c r="P111" s="9" t="s">
        <v>34</v>
      </c>
      <c r="Q111" s="9"/>
      <c r="R111" s="9"/>
      <c r="S111" s="9"/>
      <c r="T111" s="9"/>
      <c r="U111" s="10"/>
    </row>
    <row r="112" spans="1:21">
      <c r="A112" s="8"/>
      <c r="B112" s="9" t="s">
        <v>35</v>
      </c>
      <c r="C112" s="9"/>
      <c r="D112" s="9"/>
      <c r="E112" s="9"/>
      <c r="F112" s="9"/>
      <c r="G112" s="10"/>
      <c r="O112" s="8"/>
      <c r="P112" s="9" t="s">
        <v>35</v>
      </c>
      <c r="Q112" s="9"/>
      <c r="R112" s="9"/>
      <c r="S112" s="9"/>
      <c r="T112" s="9"/>
      <c r="U112" s="10"/>
    </row>
    <row r="113" spans="1:21">
      <c r="A113" s="8"/>
      <c r="B113" s="9" t="s">
        <v>58</v>
      </c>
      <c r="C113" s="9"/>
      <c r="D113" s="9"/>
      <c r="E113" s="9"/>
      <c r="F113" s="9"/>
      <c r="G113" s="10"/>
      <c r="O113" s="10"/>
      <c r="P113" s="9" t="s">
        <v>58</v>
      </c>
      <c r="Q113" s="9"/>
      <c r="R113" s="9"/>
      <c r="S113" s="9"/>
      <c r="T113" s="9"/>
      <c r="U113" s="10"/>
    </row>
    <row r="114" spans="1:21">
      <c r="A114" s="8"/>
      <c r="B114" s="9"/>
      <c r="C114" s="9"/>
      <c r="D114" s="9"/>
      <c r="E114" s="9"/>
      <c r="F114" s="9"/>
      <c r="G114" s="10"/>
      <c r="O114" s="10"/>
      <c r="P114" s="9"/>
      <c r="Q114" s="9"/>
      <c r="R114" s="9"/>
      <c r="S114" s="9"/>
      <c r="T114" s="9"/>
      <c r="U114" s="10"/>
    </row>
    <row r="115" spans="1:21">
      <c r="A115" s="8"/>
      <c r="B115" s="261" t="s">
        <v>67</v>
      </c>
      <c r="C115" s="261"/>
      <c r="D115" s="261"/>
      <c r="E115" s="261"/>
      <c r="F115" s="261"/>
      <c r="P115" s="261" t="s">
        <v>67</v>
      </c>
      <c r="Q115" s="261"/>
      <c r="R115" s="261"/>
      <c r="S115" s="261"/>
      <c r="T115" s="261"/>
      <c r="U115" s="10"/>
    </row>
    <row r="116" spans="1:21">
      <c r="A116" s="8"/>
      <c r="B116" s="261" t="s">
        <v>68</v>
      </c>
      <c r="C116" s="261"/>
      <c r="D116" s="261"/>
      <c r="E116" s="261"/>
      <c r="F116" s="261"/>
      <c r="P116" s="127"/>
      <c r="Q116" s="127"/>
      <c r="R116" s="127"/>
      <c r="S116" s="127"/>
      <c r="T116" s="127"/>
      <c r="U116" s="10"/>
    </row>
    <row r="117" spans="1:21">
      <c r="A117" s="8"/>
      <c r="B117" s="9"/>
      <c r="C117" s="9"/>
      <c r="D117" s="9"/>
      <c r="E117" s="9"/>
      <c r="F117" s="9"/>
      <c r="P117" s="261" t="s">
        <v>68</v>
      </c>
      <c r="Q117" s="261"/>
      <c r="R117" s="261"/>
      <c r="S117" s="261"/>
      <c r="T117" s="261"/>
      <c r="U117" s="10"/>
    </row>
    <row r="118" spans="1:21">
      <c r="A118" s="8"/>
      <c r="B118" s="129" t="s">
        <v>72</v>
      </c>
      <c r="C118" s="129"/>
      <c r="D118" s="129"/>
      <c r="E118" s="129"/>
      <c r="F118" s="22">
        <f>SUM(F119:F132)</f>
        <v>115</v>
      </c>
      <c r="G118" s="4" t="s">
        <v>126</v>
      </c>
      <c r="P118" s="9"/>
      <c r="Q118" s="9"/>
      <c r="R118" s="9"/>
      <c r="S118" s="9"/>
      <c r="T118" s="9"/>
      <c r="U118" s="10"/>
    </row>
    <row r="119" spans="1:21">
      <c r="A119" s="8"/>
      <c r="B119" t="s">
        <v>9</v>
      </c>
      <c r="C119" s="9"/>
      <c r="D119" s="9"/>
      <c r="E119" s="9"/>
      <c r="F119" s="9">
        <v>10</v>
      </c>
      <c r="P119" s="260" t="s">
        <v>72</v>
      </c>
      <c r="Q119" s="260"/>
      <c r="R119" s="260"/>
      <c r="S119" s="260"/>
      <c r="T119" s="22">
        <f>SUM(T120:T133)</f>
        <v>115</v>
      </c>
      <c r="U119" s="19" t="s">
        <v>126</v>
      </c>
    </row>
    <row r="120" spans="1:21">
      <c r="A120" s="8"/>
      <c r="B120" t="s">
        <v>259</v>
      </c>
      <c r="C120" s="9"/>
      <c r="D120" s="9"/>
      <c r="E120" s="9"/>
      <c r="F120" s="9">
        <v>5</v>
      </c>
      <c r="P120" t="s">
        <v>9</v>
      </c>
      <c r="Q120" s="9"/>
      <c r="R120" s="9"/>
      <c r="S120" s="9"/>
      <c r="T120" s="9">
        <v>10</v>
      </c>
      <c r="U120" s="10"/>
    </row>
    <row r="121" spans="1:21">
      <c r="A121" s="8"/>
      <c r="B121" t="s">
        <v>257</v>
      </c>
      <c r="C121" s="9"/>
      <c r="D121" s="9"/>
      <c r="E121" s="9"/>
      <c r="F121" s="9">
        <v>10</v>
      </c>
      <c r="P121" t="s">
        <v>259</v>
      </c>
      <c r="Q121" s="9"/>
      <c r="R121" s="9"/>
      <c r="S121" s="9"/>
      <c r="T121" s="9">
        <v>5</v>
      </c>
      <c r="U121" s="10"/>
    </row>
    <row r="122" spans="1:21">
      <c r="A122" s="8"/>
      <c r="B122" t="s">
        <v>258</v>
      </c>
      <c r="C122" s="9"/>
      <c r="D122" s="9"/>
      <c r="E122" s="9"/>
      <c r="F122" s="9">
        <v>5</v>
      </c>
      <c r="H122" s="23"/>
      <c r="I122" s="11"/>
      <c r="P122" t="s">
        <v>257</v>
      </c>
      <c r="Q122" s="9"/>
      <c r="R122" s="9"/>
      <c r="S122" s="9"/>
      <c r="T122" s="9">
        <v>10</v>
      </c>
      <c r="U122" s="10"/>
    </row>
    <row r="123" spans="1:21">
      <c r="A123" s="8"/>
      <c r="B123" t="s">
        <v>51</v>
      </c>
      <c r="C123" s="9"/>
      <c r="D123" s="9"/>
      <c r="E123" s="9"/>
      <c r="F123" s="46">
        <v>10</v>
      </c>
      <c r="H123" s="24"/>
      <c r="P123" t="s">
        <v>258</v>
      </c>
      <c r="Q123" s="9"/>
      <c r="R123" s="9"/>
      <c r="S123" s="9"/>
      <c r="T123" s="9">
        <v>5</v>
      </c>
      <c r="U123" s="10"/>
    </row>
    <row r="124" spans="1:21">
      <c r="A124" s="8"/>
      <c r="B124" t="s">
        <v>277</v>
      </c>
      <c r="C124" s="9"/>
      <c r="D124" s="9"/>
      <c r="E124" s="9"/>
      <c r="F124" s="46">
        <v>10</v>
      </c>
      <c r="H124" s="24"/>
      <c r="P124" t="s">
        <v>51</v>
      </c>
      <c r="Q124" s="9"/>
      <c r="R124" s="9"/>
      <c r="S124" s="9"/>
      <c r="T124" s="46">
        <v>10</v>
      </c>
      <c r="U124" s="10"/>
    </row>
    <row r="125" spans="1:21">
      <c r="A125" s="8"/>
      <c r="B125" t="s">
        <v>266</v>
      </c>
      <c r="C125" s="9"/>
      <c r="D125" s="9"/>
      <c r="E125" s="9"/>
      <c r="F125" s="9">
        <v>5</v>
      </c>
      <c r="H125" s="24"/>
      <c r="P125" t="s">
        <v>277</v>
      </c>
      <c r="Q125" s="9"/>
      <c r="R125" s="9"/>
      <c r="S125" s="9"/>
      <c r="T125" s="46">
        <v>10</v>
      </c>
      <c r="U125" s="10"/>
    </row>
    <row r="126" spans="1:21">
      <c r="A126" s="8"/>
      <c r="B126" t="s">
        <v>466</v>
      </c>
      <c r="C126" s="9"/>
      <c r="D126" s="9"/>
      <c r="E126" s="9"/>
      <c r="F126" s="46">
        <v>10</v>
      </c>
      <c r="H126" s="24"/>
      <c r="P126" t="s">
        <v>266</v>
      </c>
      <c r="Q126" s="9"/>
      <c r="R126" s="9"/>
      <c r="S126" s="9"/>
      <c r="T126" s="9">
        <v>5</v>
      </c>
      <c r="U126" s="10"/>
    </row>
    <row r="127" spans="1:21">
      <c r="A127" s="8"/>
      <c r="B127" t="s">
        <v>69</v>
      </c>
      <c r="C127" s="9"/>
      <c r="D127" s="9"/>
      <c r="E127" s="9"/>
      <c r="F127" s="46">
        <v>10</v>
      </c>
      <c r="H127" s="24"/>
      <c r="P127" t="s">
        <v>466</v>
      </c>
      <c r="Q127" s="9"/>
      <c r="R127" s="9"/>
      <c r="S127" s="9"/>
      <c r="T127" s="46">
        <v>10</v>
      </c>
      <c r="U127" s="10"/>
    </row>
    <row r="128" spans="1:21">
      <c r="A128" s="8"/>
      <c r="B128" t="s">
        <v>279</v>
      </c>
      <c r="C128" s="9"/>
      <c r="D128" s="9"/>
      <c r="E128" s="9"/>
      <c r="F128" s="46">
        <v>10</v>
      </c>
      <c r="H128" s="24"/>
      <c r="P128" t="s">
        <v>69</v>
      </c>
      <c r="Q128" s="9"/>
      <c r="R128" s="9"/>
      <c r="S128" s="9"/>
      <c r="T128" s="46">
        <v>10</v>
      </c>
      <c r="U128" s="10"/>
    </row>
    <row r="129" spans="1:27">
      <c r="A129" s="8"/>
      <c r="B129" t="s">
        <v>272</v>
      </c>
      <c r="C129" s="9"/>
      <c r="D129" s="9"/>
      <c r="E129" s="9"/>
      <c r="F129" s="46">
        <v>10</v>
      </c>
      <c r="H129" s="24"/>
      <c r="O129" s="10"/>
      <c r="P129" t="s">
        <v>279</v>
      </c>
      <c r="Q129" s="9"/>
      <c r="R129" s="9"/>
      <c r="S129" s="9"/>
      <c r="T129" s="46">
        <v>10</v>
      </c>
      <c r="U129" s="10"/>
    </row>
    <row r="130" spans="1:27">
      <c r="A130" s="8"/>
      <c r="B130" t="s">
        <v>280</v>
      </c>
      <c r="C130" s="9"/>
      <c r="D130" s="9"/>
      <c r="E130" s="9"/>
      <c r="F130" s="46">
        <v>10</v>
      </c>
      <c r="H130" s="24"/>
      <c r="O130" s="10"/>
      <c r="P130" t="s">
        <v>272</v>
      </c>
      <c r="Q130" s="9"/>
      <c r="R130" s="9"/>
      <c r="S130" s="9"/>
      <c r="T130" s="46">
        <v>10</v>
      </c>
      <c r="U130" s="10"/>
    </row>
    <row r="131" spans="1:27">
      <c r="A131" s="8"/>
      <c r="B131" t="s">
        <v>273</v>
      </c>
      <c r="C131" s="9"/>
      <c r="D131" s="9"/>
      <c r="E131" s="9"/>
      <c r="F131" s="9">
        <v>5</v>
      </c>
      <c r="G131" s="9"/>
      <c r="H131" s="46"/>
      <c r="O131" s="10"/>
      <c r="P131" t="s">
        <v>280</v>
      </c>
      <c r="Q131" s="9"/>
      <c r="R131" s="9"/>
      <c r="S131" s="9"/>
      <c r="T131" s="46">
        <v>10</v>
      </c>
      <c r="U131" s="10"/>
    </row>
    <row r="132" spans="1:27">
      <c r="A132" s="8"/>
      <c r="B132" t="s">
        <v>276</v>
      </c>
      <c r="C132" s="9"/>
      <c r="D132" s="9"/>
      <c r="E132" s="9"/>
      <c r="F132" s="9">
        <v>5</v>
      </c>
      <c r="G132" s="9"/>
      <c r="O132" s="10"/>
      <c r="P132" t="s">
        <v>273</v>
      </c>
      <c r="Q132" s="9"/>
      <c r="R132" s="9"/>
      <c r="S132" s="9"/>
      <c r="T132" s="9">
        <v>5</v>
      </c>
      <c r="U132" s="10"/>
    </row>
    <row r="133" spans="1:27">
      <c r="A133" s="8"/>
      <c r="C133" s="9"/>
      <c r="D133" s="9"/>
      <c r="E133" s="9"/>
      <c r="F133" s="9"/>
      <c r="G133" s="9"/>
      <c r="H133" s="24"/>
      <c r="O133" s="10"/>
      <c r="P133" t="s">
        <v>276</v>
      </c>
      <c r="Q133" s="9"/>
      <c r="R133" s="9"/>
      <c r="S133" s="9"/>
      <c r="T133" s="9">
        <v>5</v>
      </c>
      <c r="U133" s="10"/>
    </row>
    <row r="134" spans="1:27">
      <c r="A134" s="8"/>
      <c r="B134" s="11" t="s">
        <v>127</v>
      </c>
      <c r="C134" s="9"/>
      <c r="D134" s="9"/>
      <c r="E134" s="9"/>
      <c r="F134" s="9"/>
      <c r="G134" s="9"/>
      <c r="H134" s="24"/>
      <c r="O134" s="10"/>
      <c r="Q134" s="9"/>
      <c r="R134" s="9"/>
      <c r="S134" s="9"/>
      <c r="T134" s="9"/>
      <c r="U134" s="10"/>
    </row>
    <row r="135" spans="1:27">
      <c r="A135" s="8"/>
      <c r="B135" s="11"/>
      <c r="C135" s="9"/>
      <c r="D135" s="9"/>
      <c r="E135" s="9"/>
      <c r="F135" s="9"/>
      <c r="H135" s="24"/>
      <c r="O135" s="4" t="s">
        <v>126</v>
      </c>
      <c r="P135" s="11" t="s">
        <v>127</v>
      </c>
      <c r="Q135" s="9"/>
      <c r="R135" s="9"/>
      <c r="S135" s="9"/>
      <c r="T135" s="9"/>
      <c r="U135" s="10"/>
    </row>
    <row r="136" spans="1:27">
      <c r="A136" s="8"/>
      <c r="B136" s="129" t="s">
        <v>1324</v>
      </c>
      <c r="C136" s="129"/>
      <c r="D136" s="129"/>
      <c r="E136" s="129"/>
      <c r="F136" s="22">
        <f>SUM(F137:F146)+10+10</f>
        <v>130</v>
      </c>
      <c r="G136" s="4" t="s">
        <v>126</v>
      </c>
      <c r="H136" s="25">
        <f>F136+F118</f>
        <v>245</v>
      </c>
      <c r="I136" s="11" t="s">
        <v>479</v>
      </c>
      <c r="O136" s="10"/>
      <c r="P136" s="11"/>
      <c r="Q136" s="9"/>
      <c r="R136" s="9"/>
      <c r="S136" s="9"/>
      <c r="T136" s="9"/>
      <c r="U136" s="10"/>
    </row>
    <row r="137" spans="1:27">
      <c r="A137" s="8"/>
      <c r="B137" t="s">
        <v>9</v>
      </c>
      <c r="F137">
        <v>10</v>
      </c>
      <c r="H137" s="24"/>
      <c r="O137" s="10"/>
      <c r="W137" s="129" t="s">
        <v>1324</v>
      </c>
      <c r="AA137">
        <f>SUM(AA138:AA147)+10+10</f>
        <v>130</v>
      </c>
    </row>
    <row r="138" spans="1:27">
      <c r="A138" s="8"/>
      <c r="B138" t="s">
        <v>259</v>
      </c>
      <c r="F138">
        <v>5</v>
      </c>
      <c r="H138" s="24"/>
      <c r="O138" s="10"/>
      <c r="W138" t="s">
        <v>9</v>
      </c>
      <c r="AA138">
        <v>10</v>
      </c>
    </row>
    <row r="139" spans="1:27">
      <c r="A139" s="8"/>
      <c r="B139" t="s">
        <v>309</v>
      </c>
      <c r="F139">
        <v>10</v>
      </c>
      <c r="H139" s="24"/>
      <c r="O139" s="10"/>
      <c r="W139" t="s">
        <v>259</v>
      </c>
      <c r="AA139">
        <v>5</v>
      </c>
    </row>
    <row r="140" spans="1:27">
      <c r="A140" s="8"/>
      <c r="B140" t="s">
        <v>729</v>
      </c>
      <c r="H140" s="24"/>
      <c r="O140" s="10"/>
      <c r="W140" t="s">
        <v>309</v>
      </c>
      <c r="AA140">
        <v>10</v>
      </c>
    </row>
    <row r="141" spans="1:27">
      <c r="A141" s="8"/>
      <c r="C141" t="s">
        <v>70</v>
      </c>
      <c r="F141">
        <v>30</v>
      </c>
      <c r="H141" s="24"/>
      <c r="O141" s="10"/>
      <c r="W141" t="s">
        <v>729</v>
      </c>
    </row>
    <row r="142" spans="1:27">
      <c r="A142" s="8"/>
      <c r="C142" t="s">
        <v>71</v>
      </c>
      <c r="F142" t="s">
        <v>50</v>
      </c>
      <c r="H142" s="24"/>
      <c r="O142" s="10"/>
      <c r="X142" t="s">
        <v>70</v>
      </c>
      <c r="AA142">
        <v>30</v>
      </c>
    </row>
    <row r="143" spans="1:27">
      <c r="A143" s="8"/>
      <c r="B143" t="s">
        <v>69</v>
      </c>
      <c r="F143">
        <v>10</v>
      </c>
      <c r="O143" s="10"/>
      <c r="X143" t="s">
        <v>71</v>
      </c>
      <c r="AA143" t="s">
        <v>50</v>
      </c>
    </row>
    <row r="144" spans="1:27">
      <c r="A144" s="8"/>
      <c r="B144" t="s">
        <v>279</v>
      </c>
      <c r="F144">
        <v>30</v>
      </c>
      <c r="O144" s="10"/>
      <c r="W144" t="s">
        <v>69</v>
      </c>
      <c r="AA144">
        <v>10</v>
      </c>
    </row>
    <row r="145" spans="1:27">
      <c r="A145" s="8"/>
      <c r="B145" t="s">
        <v>272</v>
      </c>
      <c r="F145">
        <v>10</v>
      </c>
      <c r="O145" s="10"/>
      <c r="W145" t="s">
        <v>279</v>
      </c>
      <c r="AA145">
        <v>30</v>
      </c>
    </row>
    <row r="146" spans="1:27">
      <c r="A146" s="8"/>
      <c r="B146" t="s">
        <v>276</v>
      </c>
      <c r="F146">
        <v>5</v>
      </c>
      <c r="O146" s="170"/>
      <c r="W146" t="s">
        <v>272</v>
      </c>
      <c r="AA146">
        <v>10</v>
      </c>
    </row>
    <row r="147" spans="1:27">
      <c r="A147" s="8"/>
      <c r="B147" s="129"/>
      <c r="C147" s="129"/>
      <c r="D147" s="129"/>
      <c r="E147" s="129"/>
      <c r="F147" s="25"/>
      <c r="O147" s="19" t="s">
        <v>126</v>
      </c>
      <c r="W147" t="s">
        <v>276</v>
      </c>
      <c r="AA147">
        <v>5</v>
      </c>
    </row>
    <row r="148" spans="1:27">
      <c r="A148" s="8"/>
      <c r="B148" s="169" t="s">
        <v>1323</v>
      </c>
      <c r="F148" s="4">
        <f>SUM(F149:F157)</f>
        <v>155</v>
      </c>
      <c r="G148" s="4" t="s">
        <v>126</v>
      </c>
      <c r="H148" s="25">
        <f>F148+F118</f>
        <v>270</v>
      </c>
      <c r="I148" s="11" t="s">
        <v>479</v>
      </c>
      <c r="O148" s="10"/>
    </row>
    <row r="149" spans="1:27">
      <c r="A149" s="8"/>
      <c r="B149" t="s">
        <v>257</v>
      </c>
      <c r="D149" s="13"/>
      <c r="E149" s="11"/>
      <c r="F149">
        <v>30</v>
      </c>
      <c r="O149" s="10"/>
    </row>
    <row r="150" spans="1:27">
      <c r="A150" s="8"/>
      <c r="B150" t="s">
        <v>258</v>
      </c>
      <c r="D150" s="13"/>
      <c r="E150" s="11"/>
      <c r="F150">
        <v>5</v>
      </c>
      <c r="O150" s="10"/>
    </row>
    <row r="151" spans="1:27">
      <c r="A151" s="8"/>
      <c r="B151" t="s">
        <v>9</v>
      </c>
      <c r="D151" s="9"/>
      <c r="E151" s="9"/>
      <c r="F151">
        <v>10</v>
      </c>
      <c r="O151" s="10"/>
    </row>
    <row r="152" spans="1:27">
      <c r="A152" s="8"/>
      <c r="B152" t="s">
        <v>51</v>
      </c>
      <c r="D152" s="9"/>
      <c r="E152" s="9"/>
      <c r="F152">
        <v>20</v>
      </c>
      <c r="O152" s="10"/>
    </row>
    <row r="153" spans="1:27">
      <c r="A153" s="8"/>
      <c r="B153" t="s">
        <v>277</v>
      </c>
      <c r="D153" s="9"/>
      <c r="E153" s="9"/>
      <c r="F153">
        <v>30</v>
      </c>
      <c r="O153" s="10"/>
    </row>
    <row r="154" spans="1:27">
      <c r="A154" s="8"/>
      <c r="B154" t="s">
        <v>266</v>
      </c>
      <c r="D154" s="9"/>
      <c r="E154" s="9"/>
      <c r="F154">
        <v>5</v>
      </c>
      <c r="O154" s="10"/>
    </row>
    <row r="155" spans="1:27">
      <c r="A155" s="8"/>
      <c r="B155" t="s">
        <v>69</v>
      </c>
      <c r="F155" s="46">
        <v>20</v>
      </c>
      <c r="O155" s="10"/>
    </row>
    <row r="156" spans="1:27">
      <c r="A156" s="8"/>
      <c r="B156" t="s">
        <v>280</v>
      </c>
      <c r="F156" s="46">
        <v>30</v>
      </c>
      <c r="O156" s="167"/>
    </row>
    <row r="157" spans="1:27">
      <c r="A157" s="8"/>
      <c r="B157" s="171" t="s">
        <v>273</v>
      </c>
      <c r="C157" s="171"/>
      <c r="D157" s="171"/>
      <c r="E157" s="171"/>
      <c r="F157" s="25">
        <v>5</v>
      </c>
      <c r="O157" s="10"/>
    </row>
    <row r="158" spans="1:27">
      <c r="A158" s="8"/>
      <c r="O158" s="19" t="s">
        <v>126</v>
      </c>
    </row>
    <row r="159" spans="1:27">
      <c r="A159" s="8"/>
      <c r="B159" s="268" t="s">
        <v>1331</v>
      </c>
      <c r="C159" s="268"/>
      <c r="D159" s="268"/>
      <c r="E159" s="268"/>
      <c r="F159" s="4">
        <f>SUM(F161:F172)+20+20+20+20+20+20+20+15+15+15</f>
        <v>285</v>
      </c>
      <c r="G159" s="4" t="s">
        <v>126</v>
      </c>
      <c r="O159" s="10"/>
      <c r="U159" s="10"/>
    </row>
    <row r="160" spans="1:27">
      <c r="A160" s="8"/>
      <c r="B160" s="268"/>
      <c r="C160" s="268"/>
      <c r="D160" s="268"/>
      <c r="E160" s="268"/>
      <c r="F160" s="172"/>
      <c r="G160" s="172"/>
      <c r="O160" s="10"/>
      <c r="U160" s="10"/>
    </row>
    <row r="161" spans="1:21">
      <c r="A161" s="8"/>
      <c r="B161" s="46" t="s">
        <v>9</v>
      </c>
      <c r="F161" s="137">
        <v>10</v>
      </c>
      <c r="O161" s="10"/>
      <c r="U161" s="10"/>
    </row>
    <row r="162" spans="1:21">
      <c r="A162" s="8"/>
      <c r="B162" s="46" t="s">
        <v>257</v>
      </c>
      <c r="F162" s="137">
        <v>20</v>
      </c>
      <c r="O162" s="10"/>
      <c r="U162" s="10"/>
    </row>
    <row r="163" spans="1:21">
      <c r="A163" s="8"/>
      <c r="B163" s="46" t="s">
        <v>1325</v>
      </c>
      <c r="F163" s="137">
        <v>10</v>
      </c>
      <c r="O163" s="10"/>
      <c r="U163" s="10"/>
    </row>
    <row r="164" spans="1:21">
      <c r="A164" s="8"/>
      <c r="B164" s="46" t="s">
        <v>467</v>
      </c>
      <c r="F164" s="137" t="s">
        <v>1326</v>
      </c>
      <c r="G164" s="271" t="s">
        <v>1338</v>
      </c>
      <c r="O164" s="10"/>
      <c r="U164" s="10"/>
    </row>
    <row r="165" spans="1:21">
      <c r="A165" s="8"/>
      <c r="F165" s="137" t="s">
        <v>1327</v>
      </c>
      <c r="G165" s="271"/>
      <c r="O165" s="10"/>
      <c r="U165" s="10"/>
    </row>
    <row r="166" spans="1:21">
      <c r="A166" s="8"/>
      <c r="B166" t="s">
        <v>1330</v>
      </c>
      <c r="F166" s="137" t="s">
        <v>1328</v>
      </c>
      <c r="G166" s="271"/>
      <c r="O166" s="10"/>
      <c r="U166" s="10"/>
    </row>
    <row r="167" spans="1:21">
      <c r="A167" s="8"/>
      <c r="F167" s="137" t="s">
        <v>1327</v>
      </c>
      <c r="G167" s="271"/>
      <c r="O167" s="10"/>
      <c r="U167" s="10"/>
    </row>
    <row r="168" spans="1:21">
      <c r="A168" s="8"/>
      <c r="B168" t="s">
        <v>24</v>
      </c>
      <c r="F168" s="137">
        <v>30</v>
      </c>
      <c r="O168" s="10"/>
      <c r="P168" s="9"/>
      <c r="Q168" s="9"/>
      <c r="R168" s="9"/>
      <c r="S168" s="9"/>
      <c r="T168" s="9"/>
      <c r="U168" s="10"/>
    </row>
    <row r="169" spans="1:21">
      <c r="A169" s="8"/>
      <c r="B169" t="s">
        <v>15</v>
      </c>
      <c r="F169" s="137" t="s">
        <v>1329</v>
      </c>
      <c r="O169" s="10"/>
      <c r="P169" s="11" t="s">
        <v>82</v>
      </c>
      <c r="Q169" s="9"/>
      <c r="R169" s="9"/>
      <c r="S169" s="9"/>
      <c r="T169" s="22">
        <f>SUM(T170:T195)+V204</f>
        <v>125</v>
      </c>
      <c r="U169" s="19" t="s">
        <v>126</v>
      </c>
    </row>
    <row r="170" spans="1:21">
      <c r="A170" s="8"/>
      <c r="F170" s="137" t="s">
        <v>1327</v>
      </c>
      <c r="O170" s="10"/>
      <c r="P170" s="46" t="s">
        <v>306</v>
      </c>
      <c r="Q170" s="9"/>
      <c r="R170" s="9"/>
      <c r="S170" s="9"/>
      <c r="T170" s="9">
        <v>10</v>
      </c>
      <c r="U170" s="10"/>
    </row>
    <row r="171" spans="1:21">
      <c r="A171" s="8"/>
      <c r="B171" t="s">
        <v>272</v>
      </c>
      <c r="F171" s="137">
        <v>20</v>
      </c>
      <c r="O171" s="10"/>
      <c r="P171" s="46" t="s">
        <v>258</v>
      </c>
      <c r="Q171" s="9"/>
      <c r="R171" s="9"/>
      <c r="S171" s="9"/>
      <c r="T171" s="46">
        <v>10</v>
      </c>
      <c r="U171" s="10"/>
    </row>
    <row r="172" spans="1:21">
      <c r="A172" s="8"/>
      <c r="B172" t="s">
        <v>274</v>
      </c>
      <c r="F172" s="137">
        <v>10</v>
      </c>
      <c r="O172" s="10"/>
      <c r="P172" s="46" t="s">
        <v>259</v>
      </c>
      <c r="Q172" s="9"/>
      <c r="R172" s="9"/>
      <c r="S172" s="9"/>
      <c r="T172" s="46">
        <v>10</v>
      </c>
      <c r="U172" s="10"/>
    </row>
    <row r="173" spans="1:21">
      <c r="A173" s="8"/>
      <c r="O173" s="10"/>
      <c r="P173" s="46" t="s">
        <v>468</v>
      </c>
      <c r="Q173" s="9"/>
      <c r="R173" s="9"/>
      <c r="S173" s="9"/>
      <c r="T173" s="46">
        <v>10</v>
      </c>
      <c r="U173" s="10"/>
    </row>
    <row r="174" spans="1:21">
      <c r="A174" s="8"/>
      <c r="B174" s="11" t="s">
        <v>82</v>
      </c>
      <c r="C174" s="9"/>
      <c r="D174" s="9"/>
      <c r="E174" s="9"/>
      <c r="F174" s="22">
        <f>SUM(F175:F203)+H204</f>
        <v>240</v>
      </c>
      <c r="O174" s="10"/>
      <c r="P174" s="46" t="s">
        <v>260</v>
      </c>
      <c r="Q174" s="9"/>
      <c r="R174" s="9"/>
      <c r="S174" s="9"/>
      <c r="T174" s="46">
        <v>10</v>
      </c>
      <c r="U174" s="10"/>
    </row>
    <row r="175" spans="1:21">
      <c r="A175" s="8"/>
      <c r="B175" s="46" t="s">
        <v>306</v>
      </c>
      <c r="C175" s="9"/>
      <c r="D175" s="9"/>
      <c r="E175" s="9"/>
      <c r="F175" s="9">
        <v>10</v>
      </c>
      <c r="O175" s="10"/>
      <c r="P175" s="46"/>
      <c r="Q175" s="9"/>
      <c r="R175" s="9"/>
      <c r="S175" s="9"/>
      <c r="T175" s="46"/>
      <c r="U175" s="10"/>
    </row>
    <row r="176" spans="1:21">
      <c r="A176" s="8"/>
      <c r="B176" s="46" t="s">
        <v>258</v>
      </c>
      <c r="C176" s="9"/>
      <c r="D176" s="9"/>
      <c r="E176" s="9"/>
      <c r="F176" s="46">
        <v>10</v>
      </c>
      <c r="O176" s="10"/>
      <c r="P176" s="46"/>
      <c r="Q176" s="9"/>
      <c r="R176" s="9"/>
      <c r="S176" s="9"/>
      <c r="T176" s="46"/>
      <c r="U176" s="10"/>
    </row>
    <row r="177" spans="1:21">
      <c r="A177" s="8"/>
      <c r="B177" s="46" t="s">
        <v>259</v>
      </c>
      <c r="C177" s="9"/>
      <c r="D177" s="9"/>
      <c r="E177" s="9"/>
      <c r="F177" s="46">
        <v>10</v>
      </c>
      <c r="O177" s="10"/>
      <c r="P177" s="46" t="s">
        <v>263</v>
      </c>
      <c r="Q177" s="9"/>
      <c r="R177" s="9"/>
      <c r="S177" s="9"/>
      <c r="T177" s="46">
        <v>0</v>
      </c>
      <c r="U177" s="10"/>
    </row>
    <row r="178" spans="1:21">
      <c r="A178" s="8"/>
      <c r="B178" s="46" t="s">
        <v>468</v>
      </c>
      <c r="C178" s="9"/>
      <c r="D178" s="9"/>
      <c r="E178" s="9"/>
      <c r="F178" s="46">
        <v>10</v>
      </c>
      <c r="O178" s="10"/>
      <c r="P178" s="46" t="s">
        <v>474</v>
      </c>
      <c r="Q178" s="9"/>
      <c r="R178" s="9"/>
      <c r="S178" s="9"/>
      <c r="T178" s="46">
        <v>0</v>
      </c>
      <c r="U178" s="10"/>
    </row>
    <row r="179" spans="1:21">
      <c r="A179" s="8"/>
      <c r="B179" s="46" t="s">
        <v>260</v>
      </c>
      <c r="C179" s="9"/>
      <c r="D179" s="9"/>
      <c r="E179" s="9"/>
      <c r="F179" s="46">
        <v>10</v>
      </c>
      <c r="O179" s="10"/>
      <c r="P179" s="46" t="s">
        <v>267</v>
      </c>
      <c r="Q179" s="9"/>
      <c r="R179" s="9"/>
      <c r="S179" s="9"/>
      <c r="T179" s="46">
        <v>10</v>
      </c>
      <c r="U179" s="10"/>
    </row>
    <row r="180" spans="1:21">
      <c r="A180" s="8"/>
      <c r="B180" s="168" t="s">
        <v>1314</v>
      </c>
      <c r="C180" s="9"/>
      <c r="D180" s="9"/>
      <c r="E180" s="9"/>
      <c r="F180" s="46">
        <v>0</v>
      </c>
      <c r="O180" s="10"/>
      <c r="P180" s="46" t="s">
        <v>31</v>
      </c>
      <c r="Q180" s="9"/>
      <c r="R180" s="9"/>
      <c r="S180" s="9"/>
      <c r="T180" s="46">
        <v>10</v>
      </c>
      <c r="U180" s="10"/>
    </row>
    <row r="181" spans="1:21">
      <c r="A181" s="8"/>
      <c r="B181" s="168" t="s">
        <v>1315</v>
      </c>
      <c r="C181" s="9"/>
      <c r="D181" s="9"/>
      <c r="E181" s="9"/>
      <c r="F181" s="46">
        <v>10</v>
      </c>
      <c r="O181" s="10"/>
      <c r="P181" s="46" t="s">
        <v>268</v>
      </c>
      <c r="Q181" s="9"/>
      <c r="R181" s="9"/>
      <c r="S181" s="9"/>
      <c r="T181" s="46">
        <v>5</v>
      </c>
      <c r="U181" s="10"/>
    </row>
    <row r="182" spans="1:21">
      <c r="A182" s="8"/>
      <c r="B182" s="46" t="s">
        <v>263</v>
      </c>
      <c r="C182" s="9"/>
      <c r="D182" s="9"/>
      <c r="E182" s="9"/>
      <c r="F182" s="46">
        <v>0</v>
      </c>
      <c r="O182" s="10"/>
      <c r="P182" s="46" t="s">
        <v>472</v>
      </c>
      <c r="Q182" s="9"/>
      <c r="R182" s="9"/>
      <c r="S182" s="9"/>
      <c r="T182" s="46"/>
      <c r="U182" s="10"/>
    </row>
    <row r="183" spans="1:21">
      <c r="A183" s="8"/>
      <c r="B183" s="46" t="s">
        <v>474</v>
      </c>
      <c r="C183" s="9"/>
      <c r="D183" s="9"/>
      <c r="E183" s="9"/>
      <c r="F183" s="46">
        <v>0</v>
      </c>
      <c r="O183" s="10"/>
      <c r="P183" s="46"/>
      <c r="Q183" s="9" t="s">
        <v>84</v>
      </c>
      <c r="R183" s="9"/>
      <c r="S183" s="9"/>
      <c r="T183" s="46">
        <v>0</v>
      </c>
      <c r="U183" s="10"/>
    </row>
    <row r="184" spans="1:21">
      <c r="A184" s="8"/>
      <c r="B184" s="46" t="s">
        <v>267</v>
      </c>
      <c r="C184" s="9"/>
      <c r="D184" s="9"/>
      <c r="E184" s="9"/>
      <c r="F184" s="46">
        <v>10</v>
      </c>
      <c r="O184" s="10"/>
      <c r="P184" s="46"/>
      <c r="Q184" s="9" t="s">
        <v>475</v>
      </c>
      <c r="R184" s="9"/>
      <c r="S184" s="9"/>
      <c r="T184" s="46">
        <v>0</v>
      </c>
      <c r="U184" s="10"/>
    </row>
    <row r="185" spans="1:21">
      <c r="A185" s="8"/>
      <c r="B185" s="46" t="s">
        <v>31</v>
      </c>
      <c r="C185" s="9"/>
      <c r="D185" s="9"/>
      <c r="E185" s="9"/>
      <c r="F185" s="46">
        <v>10</v>
      </c>
      <c r="O185" s="10"/>
      <c r="P185" s="46"/>
      <c r="Q185" s="9" t="s">
        <v>88</v>
      </c>
      <c r="R185" s="9"/>
      <c r="S185" s="9"/>
      <c r="T185" s="46">
        <v>0</v>
      </c>
      <c r="U185" s="10"/>
    </row>
    <row r="186" spans="1:21">
      <c r="A186" s="8"/>
      <c r="B186" s="46" t="s">
        <v>268</v>
      </c>
      <c r="C186" s="9"/>
      <c r="D186" s="9"/>
      <c r="E186" s="9"/>
      <c r="F186" s="46">
        <v>5</v>
      </c>
      <c r="O186" s="10"/>
      <c r="P186" s="46"/>
      <c r="Q186" s="46" t="s">
        <v>85</v>
      </c>
      <c r="R186" s="9"/>
      <c r="S186" s="9"/>
      <c r="T186" s="46">
        <v>0</v>
      </c>
      <c r="U186" s="10"/>
    </row>
    <row r="187" spans="1:21">
      <c r="A187" s="8"/>
      <c r="B187" s="46" t="s">
        <v>472</v>
      </c>
      <c r="C187" s="9"/>
      <c r="D187" s="9"/>
      <c r="E187" s="9"/>
      <c r="F187" s="46"/>
      <c r="O187" s="10"/>
      <c r="P187" s="46"/>
      <c r="Q187" s="46" t="s">
        <v>87</v>
      </c>
      <c r="R187" s="9"/>
      <c r="S187" s="9"/>
      <c r="T187" s="46">
        <v>0</v>
      </c>
      <c r="U187" s="10"/>
    </row>
    <row r="188" spans="1:21">
      <c r="A188" s="8"/>
      <c r="B188" s="46"/>
      <c r="C188" s="9" t="s">
        <v>84</v>
      </c>
      <c r="D188" s="9"/>
      <c r="E188" s="9"/>
      <c r="F188" s="46">
        <v>0</v>
      </c>
      <c r="O188" s="8"/>
      <c r="P188" s="46"/>
      <c r="Q188" s="46" t="s">
        <v>86</v>
      </c>
      <c r="R188" s="9"/>
      <c r="S188" s="9"/>
      <c r="T188" s="46">
        <v>0</v>
      </c>
      <c r="U188" s="10"/>
    </row>
    <row r="189" spans="1:21">
      <c r="A189" s="8"/>
      <c r="B189" s="46"/>
      <c r="C189" s="9" t="s">
        <v>475</v>
      </c>
      <c r="D189" s="9"/>
      <c r="E189" s="9"/>
      <c r="F189" s="46">
        <v>0</v>
      </c>
      <c r="O189" s="8"/>
      <c r="P189" s="46"/>
      <c r="Q189" s="46" t="s">
        <v>215</v>
      </c>
      <c r="R189" s="9"/>
      <c r="S189" s="9"/>
      <c r="T189" s="46">
        <v>0</v>
      </c>
      <c r="U189" s="10"/>
    </row>
    <row r="190" spans="1:21">
      <c r="A190" s="8"/>
      <c r="B190" s="46"/>
      <c r="C190" s="9" t="s">
        <v>88</v>
      </c>
      <c r="D190" s="9"/>
      <c r="E190" s="9"/>
      <c r="F190" s="46">
        <v>0</v>
      </c>
      <c r="O190" s="8"/>
      <c r="P190" s="46" t="s">
        <v>273</v>
      </c>
      <c r="Q190" s="9"/>
      <c r="R190" s="9"/>
      <c r="S190" s="9"/>
      <c r="T190" s="46">
        <v>10</v>
      </c>
      <c r="U190" s="10"/>
    </row>
    <row r="191" spans="1:21">
      <c r="A191" s="8"/>
      <c r="B191" s="46"/>
      <c r="C191" s="46" t="s">
        <v>85</v>
      </c>
      <c r="D191" s="9"/>
      <c r="E191" s="9"/>
      <c r="F191" s="46">
        <v>0</v>
      </c>
      <c r="O191" s="8"/>
      <c r="P191" s="46" t="s">
        <v>270</v>
      </c>
      <c r="Q191" s="9"/>
      <c r="R191" s="9"/>
      <c r="S191" s="9"/>
      <c r="T191" s="46">
        <v>10</v>
      </c>
      <c r="U191" s="10"/>
    </row>
    <row r="192" spans="1:21">
      <c r="A192" s="8"/>
      <c r="B192" s="46"/>
      <c r="C192" s="46" t="s">
        <v>87</v>
      </c>
      <c r="D192" s="9"/>
      <c r="E192" s="9"/>
      <c r="F192" s="46">
        <v>0</v>
      </c>
      <c r="O192" s="8"/>
      <c r="P192" s="46" t="s">
        <v>469</v>
      </c>
      <c r="Q192" s="9"/>
      <c r="R192" s="9"/>
      <c r="S192" s="9"/>
      <c r="T192" s="46">
        <v>10</v>
      </c>
      <c r="U192" s="10"/>
    </row>
    <row r="193" spans="1:21">
      <c r="A193" s="8"/>
      <c r="B193" s="46"/>
      <c r="C193" s="46" t="s">
        <v>86</v>
      </c>
      <c r="D193" s="9"/>
      <c r="E193" s="9"/>
      <c r="F193" s="46">
        <v>0</v>
      </c>
      <c r="O193" s="8"/>
      <c r="P193" s="46" t="s">
        <v>470</v>
      </c>
      <c r="Q193" s="9"/>
      <c r="R193" s="9"/>
      <c r="S193" s="9"/>
      <c r="T193" s="46">
        <v>10</v>
      </c>
      <c r="U193" s="10"/>
    </row>
    <row r="194" spans="1:21">
      <c r="A194" s="8"/>
      <c r="B194" s="46"/>
      <c r="C194" s="46" t="s">
        <v>215</v>
      </c>
      <c r="D194" s="9"/>
      <c r="E194" s="9"/>
      <c r="F194" s="46">
        <v>0</v>
      </c>
      <c r="O194" s="8"/>
      <c r="P194" s="46" t="s">
        <v>276</v>
      </c>
      <c r="Q194" s="9"/>
      <c r="R194" s="9"/>
      <c r="S194" s="9"/>
      <c r="T194" s="46">
        <v>10</v>
      </c>
      <c r="U194" s="10"/>
    </row>
    <row r="195" spans="1:21">
      <c r="A195" s="8"/>
      <c r="B195" s="46" t="s">
        <v>273</v>
      </c>
      <c r="C195" s="9"/>
      <c r="D195" s="9"/>
      <c r="E195" s="9"/>
      <c r="F195" s="46">
        <v>10</v>
      </c>
      <c r="O195" s="8"/>
      <c r="P195" s="46" t="s">
        <v>52</v>
      </c>
      <c r="Q195" s="9"/>
      <c r="R195" s="9"/>
      <c r="S195" s="9"/>
      <c r="T195" s="46">
        <v>0</v>
      </c>
      <c r="U195" s="10"/>
    </row>
    <row r="196" spans="1:21">
      <c r="A196" s="8"/>
      <c r="B196" s="46" t="s">
        <v>270</v>
      </c>
      <c r="C196" s="9"/>
      <c r="D196" s="9"/>
      <c r="E196" s="9"/>
      <c r="F196" s="46">
        <v>10</v>
      </c>
      <c r="O196" s="8"/>
      <c r="P196" s="9" t="s">
        <v>89</v>
      </c>
      <c r="Q196" s="9"/>
      <c r="R196" s="9"/>
      <c r="S196" s="9"/>
      <c r="T196" s="9" t="s">
        <v>90</v>
      </c>
      <c r="U196" s="10"/>
    </row>
    <row r="197" spans="1:21">
      <c r="A197" s="8"/>
      <c r="B197" s="46" t="s">
        <v>469</v>
      </c>
      <c r="C197" s="9"/>
      <c r="D197" s="9"/>
      <c r="E197" s="9"/>
      <c r="F197" s="46">
        <v>10</v>
      </c>
      <c r="O197" s="8"/>
      <c r="P197" s="9"/>
      <c r="Q197" s="9"/>
      <c r="R197" s="9"/>
      <c r="S197" s="9"/>
      <c r="T197" s="9" t="s">
        <v>91</v>
      </c>
      <c r="U197" s="10"/>
    </row>
    <row r="198" spans="1:21">
      <c r="A198" s="8"/>
      <c r="B198" s="46" t="s">
        <v>470</v>
      </c>
      <c r="C198" s="9"/>
      <c r="D198" s="9"/>
      <c r="E198" s="9"/>
      <c r="F198" s="46">
        <v>10</v>
      </c>
      <c r="J198" s="46"/>
      <c r="K198" s="9"/>
      <c r="L198" s="9"/>
      <c r="M198" s="9"/>
      <c r="N198" s="46"/>
      <c r="O198" s="8"/>
      <c r="P198" s="9"/>
      <c r="Q198" s="9"/>
      <c r="R198" s="9"/>
      <c r="S198" s="9"/>
      <c r="T198" s="9"/>
      <c r="U198" s="10"/>
    </row>
    <row r="199" spans="1:21">
      <c r="A199" s="8"/>
      <c r="B199" s="46" t="s">
        <v>276</v>
      </c>
      <c r="C199" s="9"/>
      <c r="D199" s="9"/>
      <c r="E199" s="9"/>
      <c r="F199" s="46">
        <v>10</v>
      </c>
      <c r="J199" s="46"/>
      <c r="K199" s="9"/>
      <c r="L199" s="9"/>
      <c r="M199" s="9"/>
      <c r="N199" s="46"/>
      <c r="O199" s="8"/>
      <c r="P199" s="9"/>
      <c r="Q199" s="9"/>
      <c r="R199" s="9"/>
      <c r="S199" s="9"/>
      <c r="T199" s="9"/>
      <c r="U199" s="10"/>
    </row>
    <row r="200" spans="1:21">
      <c r="A200" s="8"/>
      <c r="B200" s="46" t="s">
        <v>52</v>
      </c>
      <c r="C200" s="9"/>
      <c r="D200" s="9"/>
      <c r="E200" s="9"/>
      <c r="F200" s="46">
        <v>0</v>
      </c>
      <c r="J200" s="46"/>
      <c r="K200" s="9"/>
      <c r="L200" s="9"/>
      <c r="M200" s="9"/>
      <c r="N200" s="46"/>
      <c r="O200" s="8"/>
      <c r="P200" s="9"/>
      <c r="Q200" s="9"/>
      <c r="R200" s="9"/>
      <c r="S200" s="9"/>
      <c r="T200" s="9"/>
      <c r="U200" s="10"/>
    </row>
    <row r="201" spans="1:21">
      <c r="A201" s="8"/>
      <c r="B201" s="9" t="s">
        <v>89</v>
      </c>
      <c r="C201" s="9"/>
      <c r="D201" s="9"/>
      <c r="E201" s="9"/>
      <c r="F201" s="9" t="s">
        <v>90</v>
      </c>
      <c r="H201">
        <v>90</v>
      </c>
      <c r="J201" s="46"/>
      <c r="K201" s="9"/>
      <c r="L201" s="9"/>
      <c r="M201" s="9"/>
      <c r="N201" s="46"/>
      <c r="O201" s="8"/>
      <c r="P201" s="9"/>
      <c r="Q201" s="9"/>
      <c r="R201" s="9"/>
      <c r="S201" s="9"/>
      <c r="T201" s="9"/>
      <c r="U201" s="10"/>
    </row>
    <row r="202" spans="1:21">
      <c r="A202" s="8"/>
      <c r="B202" s="9"/>
      <c r="C202" s="9"/>
      <c r="D202" s="9"/>
      <c r="E202" s="9"/>
      <c r="F202" s="9" t="s">
        <v>91</v>
      </c>
      <c r="H202">
        <v>10</v>
      </c>
      <c r="J202" s="46"/>
      <c r="K202" s="9"/>
      <c r="L202" s="9"/>
      <c r="M202" s="9"/>
      <c r="N202" s="46"/>
      <c r="O202" s="8"/>
      <c r="P202" s="9"/>
      <c r="Q202" s="9"/>
      <c r="R202" s="9"/>
      <c r="S202" s="9"/>
      <c r="T202" s="9"/>
      <c r="U202" s="10"/>
    </row>
    <row r="203" spans="1:21">
      <c r="A203" s="8"/>
      <c r="B203" s="9"/>
      <c r="C203" s="9"/>
      <c r="D203" s="9"/>
      <c r="E203" s="9"/>
      <c r="F203" s="9" t="s">
        <v>478</v>
      </c>
      <c r="H203">
        <v>5</v>
      </c>
      <c r="O203" s="8"/>
      <c r="P203" s="9"/>
      <c r="Q203" s="9"/>
      <c r="R203" s="9"/>
      <c r="S203" s="9"/>
      <c r="T203" s="9" t="s">
        <v>478</v>
      </c>
      <c r="U203" s="10"/>
    </row>
    <row r="204" spans="1:21">
      <c r="A204" s="8"/>
      <c r="B204" s="9"/>
      <c r="C204" s="9"/>
      <c r="D204" s="9"/>
      <c r="E204" s="9"/>
      <c r="F204" s="9"/>
      <c r="G204" s="10"/>
      <c r="H204">
        <f>SUM(H201:H203)</f>
        <v>105</v>
      </c>
      <c r="I204" s="23"/>
      <c r="O204" s="8"/>
      <c r="P204" s="9"/>
      <c r="Q204" s="9"/>
      <c r="R204" s="9"/>
      <c r="S204" s="9"/>
      <c r="T204" s="9"/>
      <c r="U204" s="10"/>
    </row>
    <row r="205" spans="1:21">
      <c r="A205" s="8"/>
      <c r="B205" s="11" t="s">
        <v>92</v>
      </c>
      <c r="C205" s="11"/>
      <c r="D205" s="11"/>
      <c r="E205" s="11"/>
      <c r="F205" s="4">
        <f>SUM(F206:F220)+10+10+10+40+40+50</f>
        <v>320</v>
      </c>
      <c r="G205" s="4" t="s">
        <v>126</v>
      </c>
      <c r="H205" s="8"/>
      <c r="O205" s="8"/>
      <c r="P205" s="11" t="s">
        <v>92</v>
      </c>
      <c r="Q205" s="11"/>
      <c r="R205" s="11"/>
      <c r="S205" s="11"/>
      <c r="T205" s="4">
        <f>SUM(T206:T220)+10+10+10+40+40+50</f>
        <v>320</v>
      </c>
      <c r="U205" s="4" t="s">
        <v>126</v>
      </c>
    </row>
    <row r="206" spans="1:21">
      <c r="A206" s="8"/>
      <c r="B206" s="46" t="s">
        <v>9</v>
      </c>
      <c r="F206">
        <v>20</v>
      </c>
      <c r="G206" s="10"/>
      <c r="O206" s="8"/>
      <c r="P206" s="46" t="s">
        <v>9</v>
      </c>
      <c r="T206">
        <v>20</v>
      </c>
      <c r="U206" s="10"/>
    </row>
    <row r="207" spans="1:21">
      <c r="A207" s="8"/>
      <c r="B207" s="46" t="s">
        <v>10</v>
      </c>
      <c r="F207">
        <v>20</v>
      </c>
      <c r="G207" s="10"/>
      <c r="O207" s="8"/>
      <c r="P207" s="46" t="s">
        <v>10</v>
      </c>
      <c r="T207">
        <v>20</v>
      </c>
      <c r="U207" s="10"/>
    </row>
    <row r="208" spans="1:21">
      <c r="A208" s="8"/>
      <c r="B208" s="46" t="s">
        <v>11</v>
      </c>
      <c r="F208" t="s">
        <v>93</v>
      </c>
      <c r="G208" s="10"/>
      <c r="O208" s="8"/>
      <c r="P208" s="46" t="s">
        <v>11</v>
      </c>
      <c r="T208" t="s">
        <v>93</v>
      </c>
      <c r="U208" s="10"/>
    </row>
    <row r="209" spans="1:28">
      <c r="A209" s="8"/>
      <c r="B209" s="46" t="s">
        <v>267</v>
      </c>
      <c r="F209">
        <v>10</v>
      </c>
      <c r="G209" s="10"/>
      <c r="J209" s="9"/>
      <c r="K209" s="9"/>
      <c r="L209" s="9"/>
      <c r="M209" s="9"/>
      <c r="N209" s="9"/>
      <c r="O209" s="8"/>
      <c r="P209" s="46" t="s">
        <v>267</v>
      </c>
      <c r="T209">
        <v>10</v>
      </c>
      <c r="U209" s="10"/>
    </row>
    <row r="210" spans="1:28">
      <c r="A210" s="8"/>
      <c r="B210" s="46" t="s">
        <v>471</v>
      </c>
      <c r="G210" s="10"/>
      <c r="J210" s="9"/>
      <c r="K210" s="9"/>
      <c r="L210" s="9"/>
      <c r="M210" s="9"/>
      <c r="N210" s="9"/>
      <c r="O210" s="8"/>
      <c r="P210" s="46" t="s">
        <v>471</v>
      </c>
      <c r="U210" s="10"/>
    </row>
    <row r="211" spans="1:28">
      <c r="A211" s="8"/>
      <c r="C211" t="s">
        <v>94</v>
      </c>
      <c r="G211" s="10"/>
      <c r="J211" s="9"/>
      <c r="K211" s="9"/>
      <c r="L211" s="9"/>
      <c r="M211" s="9"/>
      <c r="N211" s="9"/>
      <c r="O211" s="8"/>
      <c r="Q211" t="s">
        <v>94</v>
      </c>
      <c r="U211" s="10"/>
    </row>
    <row r="212" spans="1:28">
      <c r="A212" s="8"/>
      <c r="D212" t="s">
        <v>95</v>
      </c>
      <c r="F212">
        <v>60</v>
      </c>
      <c r="G212" s="10"/>
      <c r="J212" s="9"/>
      <c r="K212" s="9"/>
      <c r="L212" s="9"/>
      <c r="M212" s="9"/>
      <c r="N212" s="9"/>
      <c r="O212" s="8"/>
      <c r="R212" t="s">
        <v>95</v>
      </c>
      <c r="T212">
        <v>60</v>
      </c>
      <c r="U212" s="10"/>
    </row>
    <row r="213" spans="1:28">
      <c r="A213" s="8"/>
      <c r="D213" t="s">
        <v>96</v>
      </c>
      <c r="F213" t="s">
        <v>97</v>
      </c>
      <c r="G213" s="10"/>
      <c r="J213" s="9"/>
      <c r="K213" s="9"/>
      <c r="L213" s="9"/>
      <c r="M213" s="9"/>
      <c r="N213" s="9"/>
      <c r="O213" s="8"/>
      <c r="R213" t="s">
        <v>96</v>
      </c>
      <c r="T213" t="s">
        <v>97</v>
      </c>
      <c r="U213" s="10"/>
    </row>
    <row r="214" spans="1:28">
      <c r="A214" s="8"/>
      <c r="C214" t="s">
        <v>473</v>
      </c>
      <c r="F214">
        <v>0</v>
      </c>
      <c r="G214" s="10"/>
      <c r="J214" s="9"/>
      <c r="K214" s="9"/>
      <c r="L214" s="9"/>
      <c r="M214" s="9"/>
      <c r="N214" s="9"/>
      <c r="O214" s="8"/>
      <c r="Q214" t="s">
        <v>473</v>
      </c>
      <c r="T214">
        <v>0</v>
      </c>
      <c r="U214" s="10"/>
    </row>
    <row r="215" spans="1:28">
      <c r="A215" s="8"/>
      <c r="C215" t="s">
        <v>101</v>
      </c>
      <c r="F215">
        <v>0</v>
      </c>
      <c r="G215" s="10"/>
      <c r="J215" s="9"/>
      <c r="K215" s="9"/>
      <c r="L215" s="9"/>
      <c r="M215" s="9"/>
      <c r="N215" s="9"/>
      <c r="O215" s="8"/>
      <c r="Q215" t="s">
        <v>101</v>
      </c>
      <c r="T215">
        <v>0</v>
      </c>
      <c r="U215" s="10"/>
    </row>
    <row r="216" spans="1:28">
      <c r="A216" s="8"/>
      <c r="C216" t="s">
        <v>98</v>
      </c>
      <c r="G216" s="10"/>
      <c r="J216" s="9"/>
      <c r="K216" s="9"/>
      <c r="L216" s="9"/>
      <c r="M216" s="9"/>
      <c r="N216" s="9"/>
      <c r="O216" s="8"/>
      <c r="Q216" t="s">
        <v>98</v>
      </c>
      <c r="U216" s="10"/>
    </row>
    <row r="217" spans="1:28">
      <c r="A217" s="8"/>
      <c r="D217" t="s">
        <v>95</v>
      </c>
      <c r="F217">
        <v>40</v>
      </c>
      <c r="G217" s="10"/>
      <c r="J217" s="9"/>
      <c r="K217" s="9"/>
      <c r="L217" s="9"/>
      <c r="M217" s="9"/>
      <c r="N217" s="9"/>
      <c r="O217" s="8"/>
      <c r="R217" t="s">
        <v>95</v>
      </c>
      <c r="T217">
        <v>40</v>
      </c>
      <c r="U217" s="10"/>
      <c r="W217" s="17" t="s">
        <v>73</v>
      </c>
      <c r="X217" s="11"/>
      <c r="Y217" s="11"/>
      <c r="Z217" s="11"/>
      <c r="AA217" s="22">
        <f>SUM(AA218:AA231)</f>
        <v>265</v>
      </c>
      <c r="AB217" s="19" t="s">
        <v>126</v>
      </c>
    </row>
    <row r="218" spans="1:28">
      <c r="A218" s="8"/>
      <c r="D218" t="s">
        <v>96</v>
      </c>
      <c r="F218" t="s">
        <v>97</v>
      </c>
      <c r="G218" s="10"/>
      <c r="J218" s="9"/>
      <c r="K218" s="9"/>
      <c r="L218" s="9"/>
      <c r="M218" s="9"/>
      <c r="N218" s="9"/>
      <c r="O218" s="8"/>
      <c r="R218" t="s">
        <v>96</v>
      </c>
      <c r="T218" t="s">
        <v>97</v>
      </c>
      <c r="U218" s="10"/>
      <c r="W218" t="s">
        <v>257</v>
      </c>
      <c r="Y218" s="13"/>
      <c r="Z218" s="11"/>
      <c r="AA218">
        <v>30</v>
      </c>
      <c r="AB218" s="18"/>
    </row>
    <row r="219" spans="1:28">
      <c r="A219" s="8"/>
      <c r="C219" t="s">
        <v>99</v>
      </c>
      <c r="F219" t="s">
        <v>100</v>
      </c>
      <c r="G219" s="10"/>
      <c r="J219" s="9"/>
      <c r="K219" s="9"/>
      <c r="L219" s="9"/>
      <c r="M219" s="9"/>
      <c r="N219" s="9"/>
      <c r="O219" s="8"/>
      <c r="Q219" t="s">
        <v>99</v>
      </c>
      <c r="T219" t="s">
        <v>100</v>
      </c>
      <c r="U219" s="10"/>
      <c r="W219" t="s">
        <v>258</v>
      </c>
      <c r="Y219" s="13"/>
      <c r="Z219" s="11"/>
      <c r="AA219">
        <v>5</v>
      </c>
      <c r="AB219" s="18"/>
    </row>
    <row r="220" spans="1:28">
      <c r="A220" s="8"/>
      <c r="B220" t="s">
        <v>265</v>
      </c>
      <c r="F220">
        <v>10</v>
      </c>
      <c r="G220" s="10"/>
      <c r="J220" s="9"/>
      <c r="K220" s="9"/>
      <c r="L220" s="9"/>
      <c r="M220" s="9"/>
      <c r="N220" s="9"/>
      <c r="O220" s="8"/>
      <c r="P220" t="s">
        <v>265</v>
      </c>
      <c r="T220">
        <v>10</v>
      </c>
      <c r="U220" s="10"/>
      <c r="W220" t="s">
        <v>9</v>
      </c>
      <c r="Y220" s="9"/>
      <c r="Z220" s="9"/>
      <c r="AA220">
        <v>20</v>
      </c>
      <c r="AB220" s="10"/>
    </row>
    <row r="221" spans="1:28">
      <c r="A221" s="8"/>
      <c r="B221" s="9"/>
      <c r="C221" s="9"/>
      <c r="D221" s="9"/>
      <c r="E221" s="9"/>
      <c r="F221" s="9"/>
      <c r="G221" s="10"/>
      <c r="O221" s="8"/>
      <c r="P221" s="9"/>
      <c r="Q221" s="9"/>
      <c r="R221" s="9"/>
      <c r="S221" s="9"/>
      <c r="T221" s="9"/>
      <c r="U221" s="10"/>
      <c r="W221" t="s">
        <v>51</v>
      </c>
      <c r="Y221" s="9"/>
      <c r="Z221" s="9"/>
      <c r="AA221">
        <v>20</v>
      </c>
      <c r="AB221" s="10"/>
    </row>
    <row r="222" spans="1:28">
      <c r="A222" s="8"/>
      <c r="B222" s="11" t="s">
        <v>103</v>
      </c>
      <c r="C222" s="9"/>
      <c r="D222" s="9"/>
      <c r="E222" s="9"/>
      <c r="F222" s="22">
        <f>SUM(F223:F233)+40+40+30+30+10+10+10+10+20</f>
        <v>320</v>
      </c>
      <c r="G222" s="19" t="s">
        <v>126</v>
      </c>
      <c r="O222" s="8"/>
      <c r="P222" s="11" t="s">
        <v>103</v>
      </c>
      <c r="Q222" s="9"/>
      <c r="R222" s="9"/>
      <c r="S222" s="9"/>
      <c r="T222" s="22">
        <f>SUM(T223:T233)+40+40+30+30+10+10+10+10+20</f>
        <v>320</v>
      </c>
      <c r="U222" s="19" t="s">
        <v>126</v>
      </c>
      <c r="W222" t="s">
        <v>277</v>
      </c>
      <c r="Y222" s="9"/>
      <c r="Z222" s="9"/>
      <c r="AA222">
        <v>30</v>
      </c>
      <c r="AB222" s="10"/>
    </row>
    <row r="223" spans="1:28">
      <c r="A223" s="8"/>
      <c r="B223" s="9" t="s">
        <v>9</v>
      </c>
      <c r="C223" s="9"/>
      <c r="D223" s="9"/>
      <c r="E223" s="9"/>
      <c r="F223" s="9">
        <v>30</v>
      </c>
      <c r="G223" s="10"/>
      <c r="O223" s="8"/>
      <c r="P223" s="9" t="s">
        <v>9</v>
      </c>
      <c r="Q223" s="9"/>
      <c r="R223" s="9"/>
      <c r="S223" s="9"/>
      <c r="T223" s="9">
        <v>30</v>
      </c>
      <c r="U223" s="10"/>
      <c r="W223" t="s">
        <v>266</v>
      </c>
      <c r="Y223" s="9"/>
      <c r="Z223" s="9"/>
      <c r="AA223">
        <v>10</v>
      </c>
      <c r="AB223" s="10"/>
    </row>
    <row r="224" spans="1:28">
      <c r="A224" s="8"/>
      <c r="B224" s="9" t="s">
        <v>259</v>
      </c>
      <c r="C224" s="9"/>
      <c r="D224" s="9"/>
      <c r="E224" s="9"/>
      <c r="F224" s="9">
        <v>10</v>
      </c>
      <c r="G224" s="10"/>
      <c r="O224" s="8"/>
      <c r="P224" s="9" t="s">
        <v>259</v>
      </c>
      <c r="Q224" s="9"/>
      <c r="R224" s="9"/>
      <c r="S224" s="9"/>
      <c r="T224" s="9">
        <v>10</v>
      </c>
      <c r="U224" s="10"/>
      <c r="W224" t="s">
        <v>260</v>
      </c>
      <c r="Y224" s="9"/>
      <c r="Z224" s="9"/>
      <c r="AA224">
        <v>10</v>
      </c>
      <c r="AB224" s="10"/>
    </row>
    <row r="225" spans="1:28">
      <c r="A225" s="8"/>
      <c r="B225" s="46" t="s">
        <v>260</v>
      </c>
      <c r="C225" s="9"/>
      <c r="D225" s="9"/>
      <c r="E225" s="9"/>
      <c r="F225" s="9">
        <v>10</v>
      </c>
      <c r="G225" s="10"/>
      <c r="O225" s="8"/>
      <c r="P225" s="46" t="s">
        <v>260</v>
      </c>
      <c r="Q225" s="9"/>
      <c r="R225" s="9"/>
      <c r="S225" s="9"/>
      <c r="T225" s="9">
        <v>10</v>
      </c>
      <c r="U225" s="10"/>
      <c r="W225" t="s">
        <v>287</v>
      </c>
      <c r="Y225" s="9"/>
      <c r="Z225" s="9"/>
      <c r="AA225" s="9">
        <v>20</v>
      </c>
      <c r="AB225" s="10"/>
    </row>
    <row r="226" spans="1:28">
      <c r="A226" s="8"/>
      <c r="B226" s="46" t="s">
        <v>263</v>
      </c>
      <c r="C226" s="9"/>
      <c r="D226" s="9"/>
      <c r="E226" s="9"/>
      <c r="F226" s="46">
        <v>20</v>
      </c>
      <c r="G226" s="10"/>
      <c r="O226" s="8"/>
      <c r="P226" s="46" t="s">
        <v>263</v>
      </c>
      <c r="Q226" s="9"/>
      <c r="R226" s="9"/>
      <c r="S226" s="9"/>
      <c r="T226" s="46">
        <v>20</v>
      </c>
      <c r="U226" s="10"/>
      <c r="W226" t="s">
        <v>25</v>
      </c>
      <c r="Y226" s="9"/>
      <c r="Z226" s="9"/>
      <c r="AA226" s="9">
        <v>10</v>
      </c>
      <c r="AB226" s="9"/>
    </row>
    <row r="227" spans="1:28">
      <c r="A227" s="8"/>
      <c r="B227" s="46" t="s">
        <v>10</v>
      </c>
      <c r="C227" s="9"/>
      <c r="D227" s="9"/>
      <c r="E227" s="9"/>
      <c r="F227" s="46">
        <v>20</v>
      </c>
      <c r="G227" s="10"/>
      <c r="O227" s="8"/>
      <c r="P227" s="46" t="s">
        <v>10</v>
      </c>
      <c r="Q227" s="9"/>
      <c r="R227" s="9"/>
      <c r="S227" s="9"/>
      <c r="T227" s="46">
        <v>20</v>
      </c>
      <c r="U227" s="10"/>
      <c r="W227" t="s">
        <v>26</v>
      </c>
      <c r="AA227" s="46">
        <v>10</v>
      </c>
    </row>
    <row r="228" spans="1:28">
      <c r="A228" s="8"/>
      <c r="B228" s="46" t="s">
        <v>104</v>
      </c>
      <c r="C228" s="9"/>
      <c r="D228" s="9"/>
      <c r="E228" s="9"/>
      <c r="F228" s="9"/>
      <c r="G228" s="10"/>
      <c r="O228" s="8"/>
      <c r="P228" s="46" t="s">
        <v>104</v>
      </c>
      <c r="Q228" s="9"/>
      <c r="R228" s="9"/>
      <c r="S228" s="9"/>
      <c r="T228" s="9"/>
      <c r="U228" s="10"/>
      <c r="W228" t="s">
        <v>116</v>
      </c>
      <c r="AA228" s="46">
        <v>40</v>
      </c>
    </row>
    <row r="229" spans="1:28">
      <c r="A229" s="8"/>
      <c r="B229" s="9"/>
      <c r="C229" s="9" t="s">
        <v>105</v>
      </c>
      <c r="D229" s="9"/>
      <c r="E229" s="9"/>
      <c r="F229" s="9" t="s">
        <v>106</v>
      </c>
      <c r="G229" s="10"/>
      <c r="O229" s="8"/>
      <c r="P229" s="9"/>
      <c r="Q229" s="9" t="s">
        <v>105</v>
      </c>
      <c r="R229" s="9"/>
      <c r="S229" s="9"/>
      <c r="T229" s="9" t="s">
        <v>106</v>
      </c>
      <c r="U229" s="10"/>
      <c r="W229" t="s">
        <v>265</v>
      </c>
      <c r="AA229" s="46">
        <v>20</v>
      </c>
    </row>
    <row r="230" spans="1:28">
      <c r="A230" s="8"/>
      <c r="B230" s="9"/>
      <c r="C230" s="9" t="s">
        <v>107</v>
      </c>
      <c r="D230" s="9"/>
      <c r="E230" s="9"/>
      <c r="F230" s="9" t="s">
        <v>108</v>
      </c>
      <c r="G230" s="10"/>
      <c r="O230" s="8"/>
      <c r="P230" s="9"/>
      <c r="Q230" s="9" t="s">
        <v>107</v>
      </c>
      <c r="R230" s="9"/>
      <c r="S230" s="9"/>
      <c r="T230" s="9" t="s">
        <v>108</v>
      </c>
      <c r="U230" s="10"/>
      <c r="W230" t="s">
        <v>69</v>
      </c>
      <c r="AA230" s="46">
        <v>20</v>
      </c>
    </row>
    <row r="231" spans="1:28">
      <c r="A231" s="8"/>
      <c r="B231" s="9"/>
      <c r="C231" s="9" t="s">
        <v>109</v>
      </c>
      <c r="D231" s="9"/>
      <c r="E231" s="9"/>
      <c r="F231" s="9" t="s">
        <v>110</v>
      </c>
      <c r="G231" s="10"/>
      <c r="O231" s="8"/>
      <c r="P231" s="9"/>
      <c r="Q231" s="9" t="s">
        <v>109</v>
      </c>
      <c r="R231" s="9"/>
      <c r="S231" s="9"/>
      <c r="T231" s="9" t="s">
        <v>110</v>
      </c>
      <c r="U231" s="10"/>
      <c r="W231" t="s">
        <v>280</v>
      </c>
      <c r="AA231" s="46">
        <v>20</v>
      </c>
    </row>
    <row r="232" spans="1:28">
      <c r="A232" s="8"/>
      <c r="B232" s="9"/>
      <c r="C232" s="46" t="s">
        <v>111</v>
      </c>
      <c r="D232" s="9"/>
      <c r="E232" s="9"/>
      <c r="F232" s="46" t="s">
        <v>102</v>
      </c>
      <c r="G232" s="10"/>
      <c r="O232" s="8"/>
      <c r="P232" s="9"/>
      <c r="Q232" s="46" t="s">
        <v>111</v>
      </c>
      <c r="R232" s="9"/>
      <c r="S232" s="9"/>
      <c r="T232" s="46" t="s">
        <v>102</v>
      </c>
      <c r="U232" s="10"/>
    </row>
    <row r="233" spans="1:28">
      <c r="A233" s="8"/>
      <c r="B233" s="9" t="s">
        <v>272</v>
      </c>
      <c r="C233" s="9"/>
      <c r="D233" s="9"/>
      <c r="E233" s="9"/>
      <c r="F233" s="9">
        <v>30</v>
      </c>
      <c r="G233" s="10"/>
      <c r="O233" s="8"/>
      <c r="P233" s="9" t="s">
        <v>272</v>
      </c>
      <c r="Q233" s="9"/>
      <c r="R233" s="9"/>
      <c r="S233" s="9"/>
      <c r="T233" s="9">
        <v>30</v>
      </c>
      <c r="U233" s="10"/>
    </row>
    <row r="234" spans="1:28">
      <c r="A234" s="8"/>
      <c r="B234" s="9"/>
      <c r="C234" s="9"/>
      <c r="D234" s="9"/>
      <c r="E234" s="9"/>
      <c r="F234" s="9"/>
      <c r="G234" s="10"/>
      <c r="O234" s="8"/>
      <c r="P234" s="9"/>
      <c r="Q234" s="9"/>
      <c r="R234" s="9"/>
      <c r="S234" s="9"/>
      <c r="T234" s="9"/>
      <c r="U234" s="10"/>
    </row>
    <row r="235" spans="1:28">
      <c r="A235" s="8"/>
      <c r="B235" s="11" t="s">
        <v>112</v>
      </c>
      <c r="C235" s="11"/>
      <c r="D235" s="11"/>
      <c r="E235" s="11"/>
      <c r="F235" s="4">
        <f>SUM(F236:F246)</f>
        <v>150</v>
      </c>
      <c r="G235" s="19" t="s">
        <v>126</v>
      </c>
      <c r="I235" s="11" t="s">
        <v>728</v>
      </c>
      <c r="M235" s="4">
        <f>SUM(M236:M256)+20</f>
        <v>240</v>
      </c>
      <c r="N235" s="4" t="s">
        <v>126</v>
      </c>
      <c r="O235" s="8"/>
      <c r="P235" s="11" t="s">
        <v>112</v>
      </c>
      <c r="Q235" s="11"/>
      <c r="R235" s="11"/>
      <c r="S235" s="11"/>
      <c r="T235" s="4">
        <f>SUM(T236:T246)</f>
        <v>150</v>
      </c>
      <c r="U235" s="19" t="s">
        <v>126</v>
      </c>
    </row>
    <row r="236" spans="1:28">
      <c r="A236" s="8"/>
      <c r="B236" t="s">
        <v>263</v>
      </c>
      <c r="F236">
        <v>10</v>
      </c>
      <c r="G236" s="10"/>
      <c r="I236" t="s">
        <v>113</v>
      </c>
      <c r="M236">
        <v>10</v>
      </c>
      <c r="O236" s="8"/>
      <c r="P236" t="s">
        <v>263</v>
      </c>
      <c r="T236">
        <v>10</v>
      </c>
      <c r="U236" s="10"/>
    </row>
    <row r="237" spans="1:28">
      <c r="A237" s="8"/>
      <c r="B237" t="s">
        <v>287</v>
      </c>
      <c r="F237">
        <v>20</v>
      </c>
      <c r="G237" s="10"/>
      <c r="I237" t="s">
        <v>81</v>
      </c>
      <c r="M237">
        <v>0</v>
      </c>
      <c r="O237" s="8"/>
      <c r="P237" t="s">
        <v>287</v>
      </c>
      <c r="T237">
        <v>20</v>
      </c>
      <c r="U237" s="10"/>
    </row>
    <row r="238" spans="1:28">
      <c r="A238" s="8"/>
      <c r="B238" t="s">
        <v>288</v>
      </c>
      <c r="G238" s="10"/>
      <c r="I238" t="s">
        <v>263</v>
      </c>
      <c r="M238">
        <v>10</v>
      </c>
      <c r="O238" s="8"/>
      <c r="P238" t="s">
        <v>288</v>
      </c>
      <c r="U238" s="10"/>
    </row>
    <row r="239" spans="1:28">
      <c r="A239" s="8"/>
      <c r="C239" t="s">
        <v>229</v>
      </c>
      <c r="F239">
        <v>10</v>
      </c>
      <c r="G239" s="10"/>
      <c r="I239" t="s">
        <v>114</v>
      </c>
      <c r="M239">
        <v>0</v>
      </c>
      <c r="O239" s="8"/>
      <c r="Q239" t="s">
        <v>229</v>
      </c>
      <c r="T239">
        <v>10</v>
      </c>
      <c r="U239" s="10"/>
    </row>
    <row r="240" spans="1:28">
      <c r="A240" s="8"/>
      <c r="B240" t="s">
        <v>26</v>
      </c>
      <c r="F240">
        <v>20</v>
      </c>
      <c r="G240" s="10"/>
      <c r="I240" t="s">
        <v>119</v>
      </c>
      <c r="M240">
        <v>10</v>
      </c>
      <c r="O240" s="8"/>
      <c r="P240" t="s">
        <v>26</v>
      </c>
      <c r="T240">
        <v>20</v>
      </c>
      <c r="U240" s="10"/>
    </row>
    <row r="241" spans="1:21">
      <c r="A241" s="8"/>
      <c r="B241" t="s">
        <v>268</v>
      </c>
      <c r="F241">
        <v>5</v>
      </c>
      <c r="G241" s="10"/>
      <c r="I241" t="s">
        <v>115</v>
      </c>
      <c r="M241">
        <v>10</v>
      </c>
      <c r="O241" s="8"/>
      <c r="P241" t="s">
        <v>268</v>
      </c>
      <c r="T241">
        <v>5</v>
      </c>
      <c r="U241" s="10"/>
    </row>
    <row r="242" spans="1:21">
      <c r="A242" s="8"/>
      <c r="B242" t="s">
        <v>116</v>
      </c>
      <c r="F242">
        <v>40</v>
      </c>
      <c r="G242" s="10"/>
      <c r="I242" t="s">
        <v>267</v>
      </c>
      <c r="M242">
        <v>10</v>
      </c>
      <c r="O242" s="8"/>
      <c r="P242" t="s">
        <v>116</v>
      </c>
      <c r="T242">
        <v>40</v>
      </c>
      <c r="U242" s="10"/>
    </row>
    <row r="243" spans="1:21">
      <c r="A243" s="8"/>
      <c r="B243" t="s">
        <v>309</v>
      </c>
      <c r="F243">
        <v>20</v>
      </c>
      <c r="G243" s="10"/>
      <c r="I243" s="9" t="s">
        <v>55</v>
      </c>
      <c r="J243" s="9"/>
      <c r="K243" s="9"/>
      <c r="L243" s="9"/>
      <c r="M243" s="9">
        <v>30</v>
      </c>
      <c r="O243" s="8"/>
      <c r="P243" t="s">
        <v>309</v>
      </c>
      <c r="T243">
        <v>20</v>
      </c>
      <c r="U243" s="10"/>
    </row>
    <row r="244" spans="1:21">
      <c r="A244" s="8"/>
      <c r="B244" t="s">
        <v>120</v>
      </c>
      <c r="F244">
        <v>20</v>
      </c>
      <c r="G244" s="10"/>
      <c r="I244" t="s">
        <v>288</v>
      </c>
      <c r="O244" s="8"/>
      <c r="P244" t="s">
        <v>120</v>
      </c>
      <c r="T244">
        <v>20</v>
      </c>
      <c r="U244" s="10"/>
    </row>
    <row r="245" spans="1:21">
      <c r="A245" s="8"/>
      <c r="B245" t="s">
        <v>42</v>
      </c>
      <c r="G245" s="10"/>
      <c r="J245" t="s">
        <v>56</v>
      </c>
      <c r="M245">
        <v>0</v>
      </c>
      <c r="O245" s="8"/>
      <c r="P245" t="s">
        <v>42</v>
      </c>
      <c r="U245" s="10"/>
    </row>
    <row r="246" spans="1:21">
      <c r="A246" s="8"/>
      <c r="C246" t="s">
        <v>45</v>
      </c>
      <c r="F246">
        <v>5</v>
      </c>
      <c r="G246" s="10"/>
      <c r="J246" t="s">
        <v>229</v>
      </c>
      <c r="M246">
        <v>10</v>
      </c>
      <c r="O246" s="8"/>
      <c r="Q246" t="s">
        <v>45</v>
      </c>
      <c r="T246">
        <v>5</v>
      </c>
      <c r="U246" s="10"/>
    </row>
    <row r="247" spans="1:21" ht="15.75" thickBot="1">
      <c r="A247" s="8"/>
      <c r="B247" s="9"/>
      <c r="C247" s="9"/>
      <c r="D247" s="9"/>
      <c r="E247" s="9"/>
      <c r="F247" s="9"/>
      <c r="G247" s="10"/>
      <c r="I247" s="9" t="s">
        <v>24</v>
      </c>
      <c r="J247" s="9"/>
      <c r="K247" s="9"/>
      <c r="L247" s="9"/>
      <c r="M247" s="9">
        <v>10</v>
      </c>
      <c r="O247" s="8"/>
      <c r="P247" s="9"/>
      <c r="Q247" s="9"/>
      <c r="R247" s="9"/>
      <c r="S247" s="9"/>
      <c r="T247" s="9"/>
      <c r="U247" s="10"/>
    </row>
    <row r="248" spans="1:21">
      <c r="A248" s="8"/>
      <c r="B248" s="27" t="s">
        <v>59</v>
      </c>
      <c r="C248" s="28"/>
      <c r="D248" s="28"/>
      <c r="E248" s="28"/>
      <c r="F248" s="90" t="s">
        <v>477</v>
      </c>
      <c r="G248" s="91" t="s">
        <v>126</v>
      </c>
      <c r="I248" t="s">
        <v>26</v>
      </c>
      <c r="M248">
        <v>20</v>
      </c>
      <c r="O248" s="8"/>
      <c r="P248" s="27" t="s">
        <v>59</v>
      </c>
      <c r="Q248" s="28"/>
      <c r="R248" s="28"/>
      <c r="S248" s="28"/>
      <c r="T248" s="90" t="s">
        <v>477</v>
      </c>
      <c r="U248" s="91" t="s">
        <v>126</v>
      </c>
    </row>
    <row r="249" spans="1:21">
      <c r="A249" s="8"/>
      <c r="B249" s="29" t="s">
        <v>123</v>
      </c>
      <c r="C249" s="9"/>
      <c r="D249" s="9"/>
      <c r="E249" s="9"/>
      <c r="F249" s="9"/>
      <c r="G249" s="10"/>
      <c r="I249" t="s">
        <v>268</v>
      </c>
      <c r="M249">
        <v>5</v>
      </c>
      <c r="O249" s="8"/>
      <c r="P249" s="29" t="s">
        <v>123</v>
      </c>
      <c r="Q249" s="9"/>
      <c r="R249" s="9"/>
      <c r="S249" s="9"/>
      <c r="T249" s="9"/>
      <c r="U249" s="10"/>
    </row>
    <row r="250" spans="1:21">
      <c r="A250" s="8"/>
      <c r="B250" s="29" t="s">
        <v>7</v>
      </c>
      <c r="C250" s="9"/>
      <c r="D250" s="9"/>
      <c r="E250" s="9"/>
      <c r="F250" s="9"/>
      <c r="G250" s="10"/>
      <c r="I250" s="9" t="s">
        <v>27</v>
      </c>
      <c r="J250" s="9"/>
      <c r="K250" s="9"/>
      <c r="L250" s="9"/>
      <c r="M250" s="9" t="s">
        <v>102</v>
      </c>
      <c r="O250" s="8"/>
      <c r="P250" s="29" t="s">
        <v>7</v>
      </c>
      <c r="Q250" s="9"/>
      <c r="R250" s="9"/>
      <c r="S250" s="9"/>
      <c r="T250" s="9"/>
      <c r="U250" s="10"/>
    </row>
    <row r="251" spans="1:21" ht="15.75" thickBot="1">
      <c r="A251" s="8"/>
      <c r="B251" s="30" t="s">
        <v>124</v>
      </c>
      <c r="C251" s="31"/>
      <c r="D251" s="31"/>
      <c r="E251" s="31"/>
      <c r="F251" s="31"/>
      <c r="G251" s="37"/>
      <c r="I251" t="s">
        <v>116</v>
      </c>
      <c r="M251">
        <v>40</v>
      </c>
      <c r="O251" s="8"/>
      <c r="P251" s="30" t="s">
        <v>124</v>
      </c>
      <c r="Q251" s="31"/>
      <c r="R251" s="31"/>
      <c r="S251" s="31"/>
      <c r="T251" s="31"/>
      <c r="U251" s="37"/>
    </row>
    <row r="252" spans="1:21" ht="15.75" thickBot="1">
      <c r="A252" s="8"/>
      <c r="B252" s="34"/>
      <c r="C252" s="34"/>
      <c r="D252" s="34"/>
      <c r="E252" s="34"/>
      <c r="F252" s="34"/>
      <c r="G252" s="35"/>
      <c r="I252" t="s">
        <v>309</v>
      </c>
      <c r="M252">
        <v>20</v>
      </c>
      <c r="O252" s="8"/>
      <c r="P252" s="34"/>
      <c r="Q252" s="34"/>
      <c r="R252" s="34"/>
      <c r="S252" s="34"/>
      <c r="T252" s="34"/>
      <c r="U252" s="35"/>
    </row>
    <row r="253" spans="1:21">
      <c r="A253" s="32"/>
      <c r="B253" s="11" t="s">
        <v>125</v>
      </c>
      <c r="C253" s="9"/>
      <c r="D253" s="9"/>
      <c r="E253" s="9"/>
      <c r="F253" s="89" t="s">
        <v>476</v>
      </c>
      <c r="G253" s="19" t="s">
        <v>126</v>
      </c>
      <c r="I253" t="s">
        <v>120</v>
      </c>
      <c r="M253">
        <v>20</v>
      </c>
      <c r="O253" s="32"/>
      <c r="P253" s="11" t="s">
        <v>125</v>
      </c>
      <c r="Q253" s="9"/>
      <c r="R253" s="9"/>
      <c r="S253" s="9"/>
      <c r="T253" s="89" t="s">
        <v>476</v>
      </c>
      <c r="U253" s="19" t="s">
        <v>126</v>
      </c>
    </row>
    <row r="254" spans="1:21">
      <c r="A254" s="32"/>
      <c r="B254" s="9" t="s">
        <v>61</v>
      </c>
      <c r="C254" s="9"/>
      <c r="D254" s="9"/>
      <c r="E254" s="9"/>
      <c r="F254" s="9"/>
      <c r="G254" s="10"/>
      <c r="I254" t="s">
        <v>289</v>
      </c>
      <c r="M254">
        <v>5</v>
      </c>
      <c r="O254" s="32"/>
      <c r="P254" s="9" t="s">
        <v>61</v>
      </c>
      <c r="Q254" s="9"/>
      <c r="R254" s="9"/>
      <c r="S254" s="9"/>
      <c r="T254" s="9"/>
      <c r="U254" s="10"/>
    </row>
    <row r="255" spans="1:21">
      <c r="A255" s="32"/>
      <c r="B255" s="9" t="s">
        <v>7</v>
      </c>
      <c r="C255" s="9"/>
      <c r="D255" s="9"/>
      <c r="E255" s="9"/>
      <c r="F255" s="9"/>
      <c r="G255" s="10"/>
      <c r="I255" t="s">
        <v>118</v>
      </c>
      <c r="M255">
        <v>10</v>
      </c>
      <c r="O255" s="32"/>
      <c r="P255" s="9" t="s">
        <v>7</v>
      </c>
      <c r="Q255" s="9"/>
      <c r="R255" s="9"/>
      <c r="S255" s="9"/>
      <c r="T255" s="9"/>
      <c r="U255" s="10"/>
    </row>
    <row r="256" spans="1:21" ht="15.75" thickBot="1">
      <c r="A256" s="33"/>
      <c r="B256" s="15" t="s">
        <v>66</v>
      </c>
      <c r="C256" s="15"/>
      <c r="D256" s="15"/>
      <c r="E256" s="15"/>
      <c r="F256" s="15"/>
      <c r="G256" s="16"/>
      <c r="I256" t="s">
        <v>52</v>
      </c>
      <c r="M256">
        <v>0</v>
      </c>
      <c r="O256" s="33"/>
      <c r="P256" s="15" t="s">
        <v>66</v>
      </c>
      <c r="Q256" s="15"/>
      <c r="R256" s="15"/>
      <c r="S256" s="15"/>
      <c r="T256" s="15"/>
      <c r="U256" s="16"/>
    </row>
    <row r="257" spans="1:9" ht="16.5" thickTop="1" thickBot="1"/>
    <row r="258" spans="1:9" ht="24" thickTop="1">
      <c r="A258" s="5">
        <v>5</v>
      </c>
      <c r="B258" s="256" t="s">
        <v>128</v>
      </c>
      <c r="C258" s="256"/>
      <c r="D258" s="256"/>
      <c r="E258" s="256"/>
      <c r="F258" s="256"/>
      <c r="G258" s="258"/>
    </row>
    <row r="259" spans="1:9" ht="15" customHeight="1">
      <c r="A259" s="63"/>
      <c r="B259" s="66" t="s">
        <v>972</v>
      </c>
      <c r="C259" s="64"/>
      <c r="D259" s="64"/>
      <c r="E259" s="64"/>
      <c r="F259" s="64"/>
      <c r="G259" s="65"/>
    </row>
    <row r="260" spans="1:9" ht="15" customHeight="1">
      <c r="A260" s="63"/>
      <c r="B260" s="149" t="s">
        <v>1139</v>
      </c>
      <c r="C260" s="149"/>
      <c r="D260" s="149"/>
      <c r="E260" s="149"/>
      <c r="F260" s="149"/>
      <c r="G260" s="156"/>
      <c r="H260" s="111"/>
      <c r="I260" s="111"/>
    </row>
    <row r="261" spans="1:9" ht="15" customHeight="1">
      <c r="A261" s="63"/>
      <c r="B261" s="149" t="s">
        <v>1144</v>
      </c>
      <c r="C261" s="149"/>
      <c r="D261" s="149"/>
      <c r="E261" s="149"/>
      <c r="F261" s="149"/>
      <c r="G261" s="156"/>
      <c r="H261" s="111"/>
      <c r="I261" s="111"/>
    </row>
    <row r="262" spans="1:9" ht="15" customHeight="1">
      <c r="A262" s="63"/>
      <c r="B262" s="149"/>
      <c r="C262" s="149"/>
      <c r="D262" s="149"/>
      <c r="E262" s="149"/>
      <c r="F262" s="149"/>
      <c r="G262" s="156"/>
      <c r="H262" s="111"/>
      <c r="I262" s="111"/>
    </row>
    <row r="263" spans="1:9" ht="15" customHeight="1">
      <c r="A263" s="63"/>
      <c r="B263" s="66" t="s">
        <v>1256</v>
      </c>
      <c r="C263" s="149"/>
      <c r="D263" s="149"/>
      <c r="E263" s="149"/>
      <c r="F263" s="149"/>
      <c r="G263" s="156"/>
      <c r="H263" s="111"/>
      <c r="I263" s="111"/>
    </row>
    <row r="264" spans="1:9" ht="15" customHeight="1">
      <c r="A264" s="63"/>
      <c r="B264" s="150" t="s">
        <v>152</v>
      </c>
      <c r="C264" s="149"/>
      <c r="D264" s="150" t="s">
        <v>536</v>
      </c>
      <c r="E264" s="149"/>
      <c r="F264" s="149"/>
      <c r="G264" s="156"/>
      <c r="H264" s="111"/>
      <c r="I264" s="111"/>
    </row>
    <row r="265" spans="1:9" ht="15" customHeight="1">
      <c r="A265" s="63"/>
      <c r="B265" s="149" t="s">
        <v>187</v>
      </c>
      <c r="C265" s="149"/>
      <c r="D265" t="s">
        <v>1316</v>
      </c>
      <c r="E265" s="149"/>
      <c r="F265" s="149"/>
      <c r="G265" s="156"/>
      <c r="H265" s="111"/>
      <c r="I265" s="111"/>
    </row>
    <row r="266" spans="1:9" ht="15" customHeight="1">
      <c r="A266" s="63"/>
      <c r="B266" s="149" t="s">
        <v>1140</v>
      </c>
      <c r="C266" s="149"/>
      <c r="D266" s="50" t="s">
        <v>508</v>
      </c>
      <c r="E266" s="149"/>
      <c r="F266" s="149"/>
      <c r="G266" s="156"/>
      <c r="H266" s="111"/>
      <c r="I266" s="111"/>
    </row>
    <row r="267" spans="1:9" ht="15" customHeight="1">
      <c r="A267" s="63"/>
      <c r="B267" s="149" t="s">
        <v>1141</v>
      </c>
      <c r="C267" s="149"/>
      <c r="D267" s="50" t="s">
        <v>509</v>
      </c>
      <c r="E267" s="149"/>
      <c r="F267" s="149"/>
      <c r="G267" s="156"/>
      <c r="H267" s="111"/>
      <c r="I267" s="111"/>
    </row>
    <row r="268" spans="1:9" ht="15" customHeight="1">
      <c r="A268" s="63"/>
      <c r="B268" s="149" t="s">
        <v>1142</v>
      </c>
      <c r="C268" s="149"/>
      <c r="D268" s="50" t="s">
        <v>510</v>
      </c>
      <c r="E268" s="149"/>
      <c r="F268" s="149"/>
      <c r="G268" s="156"/>
      <c r="H268" s="111"/>
      <c r="I268" s="111"/>
    </row>
    <row r="269" spans="1:9" ht="15" customHeight="1">
      <c r="A269" s="63"/>
      <c r="B269" s="149" t="s">
        <v>1143</v>
      </c>
      <c r="C269" s="149"/>
      <c r="D269" s="50" t="s">
        <v>511</v>
      </c>
      <c r="E269" s="149"/>
      <c r="F269" s="149"/>
      <c r="G269" s="156"/>
      <c r="H269" s="111"/>
      <c r="I269" s="111"/>
    </row>
    <row r="270" spans="1:9" ht="15" customHeight="1">
      <c r="A270" s="63"/>
      <c r="B270" s="149"/>
      <c r="C270" s="149"/>
      <c r="D270" s="149"/>
      <c r="E270" s="149"/>
      <c r="F270" s="149"/>
      <c r="G270" s="156"/>
      <c r="H270" s="111"/>
      <c r="I270" s="111"/>
    </row>
    <row r="271" spans="1:9" ht="15" customHeight="1">
      <c r="A271" s="63"/>
      <c r="B271" s="66" t="s">
        <v>1257</v>
      </c>
      <c r="C271" s="149"/>
      <c r="D271" s="149"/>
      <c r="E271" s="149"/>
      <c r="F271" s="149"/>
      <c r="G271" s="156"/>
      <c r="H271" s="111"/>
      <c r="I271" s="111"/>
    </row>
    <row r="272" spans="1:9" ht="15" customHeight="1">
      <c r="A272" s="63"/>
      <c r="B272" s="150" t="s">
        <v>1146</v>
      </c>
      <c r="C272" s="149"/>
      <c r="D272" s="149"/>
      <c r="E272" s="149"/>
      <c r="F272" s="149"/>
      <c r="G272" s="156"/>
      <c r="H272" s="111"/>
      <c r="I272" s="111"/>
    </row>
    <row r="273" spans="1:9" ht="15" customHeight="1">
      <c r="A273" s="63"/>
      <c r="B273" s="149"/>
      <c r="C273" s="149" t="s">
        <v>202</v>
      </c>
      <c r="D273" s="149"/>
      <c r="E273" s="149"/>
      <c r="F273" s="149">
        <v>-10</v>
      </c>
      <c r="G273" s="156"/>
      <c r="H273" s="111"/>
      <c r="I273" s="111"/>
    </row>
    <row r="274" spans="1:9" ht="15" customHeight="1">
      <c r="A274" s="63"/>
      <c r="B274" s="149"/>
      <c r="C274" s="149" t="s">
        <v>203</v>
      </c>
      <c r="D274" s="149"/>
      <c r="E274" s="149"/>
      <c r="F274" s="149">
        <v>-5</v>
      </c>
      <c r="G274" s="156"/>
      <c r="H274" s="111"/>
      <c r="I274" s="111"/>
    </row>
    <row r="275" spans="1:9" ht="15" customHeight="1">
      <c r="A275" s="63"/>
      <c r="B275" s="149"/>
      <c r="C275" s="149" t="s">
        <v>197</v>
      </c>
      <c r="D275" s="149"/>
      <c r="E275" s="149"/>
      <c r="F275" s="149">
        <v>-10</v>
      </c>
      <c r="G275" s="156"/>
      <c r="H275" s="111"/>
      <c r="I275" s="111"/>
    </row>
    <row r="276" spans="1:9" ht="15" customHeight="1">
      <c r="A276" s="63"/>
      <c r="B276" s="149"/>
      <c r="C276" s="149" t="s">
        <v>198</v>
      </c>
      <c r="D276" s="149"/>
      <c r="E276" s="149"/>
      <c r="F276" s="149">
        <v>-5</v>
      </c>
      <c r="G276" s="156"/>
      <c r="H276" s="111"/>
      <c r="I276" s="111"/>
    </row>
    <row r="277" spans="1:9" ht="15" customHeight="1">
      <c r="A277" s="63"/>
      <c r="B277" s="149"/>
      <c r="C277" s="149" t="s">
        <v>200</v>
      </c>
      <c r="D277" s="149"/>
      <c r="E277" s="149"/>
      <c r="F277" s="149">
        <v>5</v>
      </c>
      <c r="G277" s="156"/>
      <c r="H277" s="111"/>
      <c r="I277" s="111"/>
    </row>
    <row r="278" spans="1:9" ht="15" customHeight="1">
      <c r="A278" s="63"/>
      <c r="B278" s="149"/>
      <c r="C278" s="150" t="s">
        <v>1156</v>
      </c>
      <c r="D278" s="149"/>
      <c r="E278" s="149"/>
      <c r="F278" s="149">
        <v>10</v>
      </c>
      <c r="G278" s="156"/>
      <c r="H278" s="111"/>
      <c r="I278" s="111"/>
    </row>
    <row r="279" spans="1:9" ht="15" customHeight="1" thickBot="1">
      <c r="A279" s="160"/>
      <c r="B279" s="158"/>
      <c r="C279" s="158"/>
      <c r="D279" s="158"/>
      <c r="E279" s="158"/>
      <c r="F279" s="158"/>
      <c r="G279" s="159"/>
      <c r="H279" s="111"/>
      <c r="I279" s="111"/>
    </row>
    <row r="280" spans="1:9" ht="15" customHeight="1">
      <c r="A280" s="63"/>
      <c r="B280" s="66" t="s">
        <v>1147</v>
      </c>
      <c r="C280" s="149"/>
      <c r="D280" s="149"/>
      <c r="E280" s="149"/>
      <c r="F280" s="149"/>
      <c r="G280" s="156"/>
      <c r="H280" s="111"/>
      <c r="I280" s="111"/>
    </row>
    <row r="281" spans="1:9" ht="15" customHeight="1">
      <c r="A281" s="63"/>
      <c r="B281" s="149" t="s">
        <v>1139</v>
      </c>
      <c r="C281" s="149"/>
      <c r="D281" s="149"/>
      <c r="E281" s="149"/>
      <c r="F281" s="149"/>
      <c r="G281" s="156"/>
      <c r="H281" s="111"/>
      <c r="I281" s="111"/>
    </row>
    <row r="282" spans="1:9" ht="15" customHeight="1">
      <c r="A282" s="63"/>
      <c r="B282" s="149" t="s">
        <v>1153</v>
      </c>
      <c r="C282" s="149"/>
      <c r="D282" s="149"/>
      <c r="E282" s="149"/>
      <c r="F282" s="149"/>
      <c r="G282" s="156"/>
      <c r="H282" s="111"/>
      <c r="I282" s="111"/>
    </row>
    <row r="283" spans="1:9" ht="15" customHeight="1">
      <c r="A283" s="63"/>
      <c r="B283" s="149"/>
      <c r="C283" s="149"/>
      <c r="D283" s="149"/>
      <c r="E283" s="149"/>
      <c r="F283" s="149"/>
      <c r="G283" s="156"/>
      <c r="H283" s="111"/>
      <c r="I283" s="111"/>
    </row>
    <row r="284" spans="1:9" ht="15" customHeight="1">
      <c r="A284" s="63"/>
      <c r="B284" s="66" t="s">
        <v>1254</v>
      </c>
      <c r="C284" s="149"/>
      <c r="D284" s="149"/>
      <c r="E284" s="149"/>
      <c r="F284" s="149"/>
      <c r="G284" s="156"/>
      <c r="H284" s="111"/>
      <c r="I284" s="111"/>
    </row>
    <row r="285" spans="1:9" ht="15" customHeight="1">
      <c r="A285" s="63"/>
      <c r="B285" s="153" t="s">
        <v>152</v>
      </c>
      <c r="C285" s="153"/>
      <c r="D285" s="153" t="s">
        <v>186</v>
      </c>
      <c r="E285" s="151"/>
      <c r="F285" s="151"/>
      <c r="G285" s="157"/>
      <c r="H285" s="152"/>
      <c r="I285" s="111"/>
    </row>
    <row r="286" spans="1:9" ht="15" customHeight="1">
      <c r="A286" s="63"/>
      <c r="B286" s="151" t="s">
        <v>999</v>
      </c>
      <c r="C286" s="151"/>
      <c r="D286" s="151" t="s">
        <v>1157</v>
      </c>
      <c r="E286" s="151"/>
      <c r="F286" s="151"/>
      <c r="G286" s="157"/>
      <c r="H286" s="152"/>
      <c r="I286" s="111"/>
    </row>
    <row r="287" spans="1:9" ht="15" customHeight="1">
      <c r="A287" s="63"/>
      <c r="B287" s="151"/>
      <c r="C287" s="151"/>
      <c r="D287" s="151" t="s">
        <v>1158</v>
      </c>
      <c r="E287" s="151"/>
      <c r="F287" s="151"/>
      <c r="G287" s="157"/>
      <c r="H287" s="152"/>
      <c r="I287" s="111"/>
    </row>
    <row r="288" spans="1:9" ht="15" customHeight="1">
      <c r="A288" s="63"/>
      <c r="B288" s="151" t="s">
        <v>1000</v>
      </c>
      <c r="C288" s="151"/>
      <c r="D288" s="151" t="s">
        <v>1149</v>
      </c>
      <c r="E288" s="151"/>
      <c r="F288" s="151"/>
      <c r="G288" s="157"/>
      <c r="H288" s="152"/>
      <c r="I288" s="111"/>
    </row>
    <row r="289" spans="1:9" ht="15" customHeight="1">
      <c r="A289" s="63"/>
      <c r="B289" s="151"/>
      <c r="C289" s="151"/>
      <c r="D289" s="151" t="s">
        <v>1159</v>
      </c>
      <c r="E289" s="151"/>
      <c r="F289" s="151"/>
      <c r="G289" s="157"/>
      <c r="H289" s="152"/>
      <c r="I289" s="111"/>
    </row>
    <row r="290" spans="1:9" ht="15" customHeight="1">
      <c r="A290" s="63"/>
      <c r="B290" s="151" t="s">
        <v>1001</v>
      </c>
      <c r="C290" s="151"/>
      <c r="D290" s="151" t="s">
        <v>1160</v>
      </c>
      <c r="E290" s="151"/>
      <c r="F290" s="151"/>
      <c r="G290" s="157"/>
      <c r="H290" s="152"/>
      <c r="I290" s="111"/>
    </row>
    <row r="291" spans="1:9" ht="15" customHeight="1">
      <c r="A291" s="63"/>
      <c r="B291" s="151" t="s">
        <v>1148</v>
      </c>
      <c r="C291" s="151"/>
      <c r="D291" s="151" t="s">
        <v>1150</v>
      </c>
      <c r="E291" s="151"/>
      <c r="F291" s="151"/>
      <c r="G291" s="157"/>
      <c r="H291" s="152"/>
      <c r="I291" s="111"/>
    </row>
    <row r="292" spans="1:9" ht="15" customHeight="1">
      <c r="A292" s="63"/>
      <c r="B292" s="151"/>
      <c r="C292" s="151"/>
      <c r="D292" s="151"/>
      <c r="E292" s="151"/>
      <c r="F292" s="151"/>
      <c r="G292" s="157"/>
      <c r="H292" s="152"/>
      <c r="I292" s="111"/>
    </row>
    <row r="293" spans="1:9" ht="15" customHeight="1">
      <c r="A293" s="63"/>
      <c r="B293" s="154" t="s">
        <v>1255</v>
      </c>
      <c r="C293" s="151"/>
      <c r="D293" s="151"/>
      <c r="E293" s="151"/>
      <c r="F293" s="151"/>
      <c r="G293" s="157"/>
      <c r="H293" s="152"/>
      <c r="I293" s="111"/>
    </row>
    <row r="294" spans="1:9" ht="15" customHeight="1">
      <c r="A294" s="63"/>
      <c r="B294" s="153" t="s">
        <v>1151</v>
      </c>
      <c r="C294" s="151"/>
      <c r="D294" s="151"/>
      <c r="E294" s="151"/>
      <c r="F294" s="151"/>
      <c r="G294" s="157"/>
      <c r="H294" s="152"/>
      <c r="I294" s="111"/>
    </row>
    <row r="295" spans="1:9" ht="15" customHeight="1">
      <c r="A295" s="63"/>
      <c r="B295" s="151" t="s">
        <v>1317</v>
      </c>
      <c r="C295" s="151"/>
      <c r="D295" s="151"/>
      <c r="E295" s="151"/>
      <c r="F295" s="151" t="s">
        <v>517</v>
      </c>
      <c r="G295" s="157"/>
      <c r="H295" s="152"/>
      <c r="I295" s="111"/>
    </row>
    <row r="296" spans="1:9" ht="15" customHeight="1">
      <c r="A296" s="63"/>
      <c r="B296" s="151" t="s">
        <v>508</v>
      </c>
      <c r="C296" s="151"/>
      <c r="D296" s="151"/>
      <c r="E296" s="151"/>
      <c r="F296" s="151" t="s">
        <v>207</v>
      </c>
      <c r="G296" s="157"/>
      <c r="H296" s="152"/>
      <c r="I296" s="111"/>
    </row>
    <row r="297" spans="1:9" ht="15" customHeight="1">
      <c r="A297" s="63"/>
      <c r="B297" s="151" t="s">
        <v>509</v>
      </c>
      <c r="C297" s="151"/>
      <c r="D297" s="151"/>
      <c r="E297" s="151"/>
      <c r="F297" s="151" t="s">
        <v>207</v>
      </c>
      <c r="G297" s="157"/>
      <c r="H297" s="152"/>
      <c r="I297" s="111"/>
    </row>
    <row r="298" spans="1:9" ht="15" customHeight="1">
      <c r="A298" s="63"/>
      <c r="B298" s="151" t="s">
        <v>510</v>
      </c>
      <c r="C298" s="151"/>
      <c r="D298" s="151"/>
      <c r="E298" s="151"/>
      <c r="F298" s="151" t="s">
        <v>496</v>
      </c>
      <c r="G298" s="157"/>
      <c r="H298" s="152"/>
      <c r="I298" s="111"/>
    </row>
    <row r="299" spans="1:9" ht="15" customHeight="1">
      <c r="A299" s="63"/>
      <c r="B299" s="151" t="s">
        <v>511</v>
      </c>
      <c r="C299" s="151"/>
      <c r="D299" s="151"/>
      <c r="E299" s="151"/>
      <c r="F299" s="151" t="s">
        <v>205</v>
      </c>
      <c r="G299" s="157"/>
      <c r="H299" s="152"/>
      <c r="I299" s="111"/>
    </row>
    <row r="300" spans="1:9" ht="15" customHeight="1">
      <c r="A300" s="63"/>
      <c r="B300" s="153" t="s">
        <v>446</v>
      </c>
      <c r="C300" s="151"/>
      <c r="D300" s="151"/>
      <c r="E300" s="151"/>
      <c r="F300" s="151"/>
      <c r="G300" s="157"/>
      <c r="H300" s="152"/>
      <c r="I300" s="111"/>
    </row>
    <row r="301" spans="1:9" ht="15" customHeight="1">
      <c r="A301" s="63"/>
      <c r="B301" s="151" t="s">
        <v>197</v>
      </c>
      <c r="C301" s="151"/>
      <c r="D301" s="151"/>
      <c r="E301" s="151"/>
      <c r="F301" s="151" t="s">
        <v>207</v>
      </c>
      <c r="G301" s="157"/>
      <c r="H301" s="152"/>
      <c r="I301" s="111"/>
    </row>
    <row r="302" spans="1:9" ht="15" customHeight="1">
      <c r="A302" s="63"/>
      <c r="B302" s="151" t="s">
        <v>198</v>
      </c>
      <c r="C302" s="151"/>
      <c r="D302" s="151"/>
      <c r="E302" s="151"/>
      <c r="F302" s="151" t="s">
        <v>516</v>
      </c>
      <c r="G302" s="157"/>
      <c r="H302" s="152"/>
      <c r="I302" s="111"/>
    </row>
    <row r="303" spans="1:9" ht="15" customHeight="1">
      <c r="A303" s="63"/>
      <c r="B303" s="151" t="s">
        <v>200</v>
      </c>
      <c r="C303" s="151"/>
      <c r="D303" s="151"/>
      <c r="E303" s="151"/>
      <c r="F303" s="151" t="s">
        <v>206</v>
      </c>
      <c r="G303" s="157"/>
      <c r="H303" s="152"/>
      <c r="I303" s="111"/>
    </row>
    <row r="304" spans="1:9" ht="15" customHeight="1" thickBot="1">
      <c r="A304" s="14"/>
      <c r="B304" s="155" t="s">
        <v>1179</v>
      </c>
      <c r="C304" s="15"/>
      <c r="D304" s="15"/>
      <c r="E304" s="15"/>
      <c r="F304" s="54" t="s">
        <v>205</v>
      </c>
      <c r="G304" s="16"/>
    </row>
    <row r="305" spans="1:7" ht="15" customHeight="1" thickTop="1" thickBot="1">
      <c r="B305" s="153"/>
    </row>
    <row r="306" spans="1:7" ht="24" thickTop="1">
      <c r="A306" s="5">
        <v>6</v>
      </c>
      <c r="B306" s="256" t="s">
        <v>135</v>
      </c>
      <c r="C306" s="256"/>
      <c r="D306" s="256"/>
      <c r="E306" s="256"/>
      <c r="F306" s="256"/>
      <c r="G306" s="258"/>
    </row>
    <row r="307" spans="1:7">
      <c r="A307" s="8"/>
      <c r="B307" s="11" t="s">
        <v>33</v>
      </c>
      <c r="C307" s="9"/>
      <c r="D307" s="9"/>
      <c r="E307" s="9"/>
      <c r="F307" s="22">
        <f>SUM(F313:F315)</f>
        <v>75</v>
      </c>
      <c r="G307" s="19" t="s">
        <v>126</v>
      </c>
    </row>
    <row r="308" spans="1:7">
      <c r="A308" s="8"/>
      <c r="B308" s="9" t="s">
        <v>129</v>
      </c>
      <c r="C308" s="9"/>
      <c r="D308" s="9"/>
      <c r="E308" s="9"/>
      <c r="F308" s="9"/>
      <c r="G308" s="10"/>
    </row>
    <row r="309" spans="1:7">
      <c r="A309" s="8"/>
      <c r="B309" s="9" t="s">
        <v>35</v>
      </c>
      <c r="C309" s="9"/>
      <c r="D309" s="9"/>
      <c r="E309" s="9"/>
      <c r="F309" s="9"/>
      <c r="G309" s="10"/>
    </row>
    <row r="310" spans="1:7">
      <c r="A310" s="8"/>
      <c r="B310" s="9" t="s">
        <v>36</v>
      </c>
      <c r="C310" s="9"/>
      <c r="D310" s="9"/>
      <c r="E310" s="9"/>
      <c r="F310" s="9"/>
      <c r="G310" s="10"/>
    </row>
    <row r="311" spans="1:7">
      <c r="A311" s="8"/>
      <c r="B311" s="9"/>
      <c r="C311" s="9"/>
      <c r="D311" s="9"/>
      <c r="E311" s="9"/>
      <c r="F311" s="9"/>
      <c r="G311" s="10"/>
    </row>
    <row r="312" spans="1:7">
      <c r="A312" s="8"/>
      <c r="B312" s="11" t="s">
        <v>130</v>
      </c>
      <c r="C312" s="9"/>
      <c r="D312" s="9"/>
      <c r="E312" s="9"/>
      <c r="F312" s="9"/>
      <c r="G312" s="10"/>
    </row>
    <row r="313" spans="1:7">
      <c r="A313" s="8"/>
      <c r="B313" s="9" t="s">
        <v>131</v>
      </c>
      <c r="C313" s="9"/>
      <c r="D313" s="9"/>
      <c r="E313" s="9"/>
      <c r="F313" s="9">
        <v>40</v>
      </c>
      <c r="G313" s="10"/>
    </row>
    <row r="314" spans="1:7">
      <c r="A314" s="8"/>
      <c r="B314" s="46" t="s">
        <v>9</v>
      </c>
      <c r="C314" s="9"/>
      <c r="D314" s="9"/>
      <c r="E314" s="9"/>
      <c r="F314" s="9">
        <v>15</v>
      </c>
      <c r="G314" s="10"/>
    </row>
    <row r="315" spans="1:7">
      <c r="A315" s="8"/>
      <c r="B315" s="9" t="s">
        <v>23</v>
      </c>
      <c r="C315" s="9"/>
      <c r="D315" s="9"/>
      <c r="E315" s="9"/>
      <c r="F315" s="9">
        <v>20</v>
      </c>
      <c r="G315" s="10"/>
    </row>
    <row r="316" spans="1:7">
      <c r="A316" s="8"/>
      <c r="B316" s="9"/>
      <c r="C316" s="9"/>
      <c r="D316" s="9"/>
      <c r="E316" s="9"/>
      <c r="F316" s="9"/>
      <c r="G316" s="10"/>
    </row>
    <row r="317" spans="1:7">
      <c r="A317" s="8"/>
      <c r="B317" s="38" t="s">
        <v>125</v>
      </c>
      <c r="C317" s="39"/>
      <c r="D317" s="39"/>
      <c r="E317" s="39"/>
      <c r="F317" s="87" t="s">
        <v>476</v>
      </c>
      <c r="G317" s="86" t="s">
        <v>126</v>
      </c>
    </row>
    <row r="318" spans="1:7">
      <c r="A318" s="8"/>
      <c r="B318" s="40" t="s">
        <v>6</v>
      </c>
      <c r="C318" s="9"/>
      <c r="D318" s="9"/>
      <c r="E318" s="9"/>
      <c r="F318" s="9"/>
      <c r="G318" s="10"/>
    </row>
    <row r="319" spans="1:7">
      <c r="A319" s="8"/>
      <c r="B319" s="40" t="s">
        <v>7</v>
      </c>
      <c r="C319" s="9"/>
      <c r="D319" s="9"/>
      <c r="E319" s="9"/>
      <c r="F319" s="9"/>
      <c r="G319" s="10"/>
    </row>
    <row r="320" spans="1:7">
      <c r="A320" s="8"/>
      <c r="B320" s="41" t="s">
        <v>66</v>
      </c>
      <c r="C320" s="42"/>
      <c r="D320" s="42"/>
      <c r="E320" s="42"/>
      <c r="F320" s="42"/>
      <c r="G320" s="44"/>
    </row>
    <row r="321" spans="1:7">
      <c r="A321" s="8"/>
      <c r="B321" s="9"/>
      <c r="C321" s="9"/>
      <c r="D321" s="9"/>
      <c r="E321" s="9"/>
      <c r="F321" s="9"/>
      <c r="G321" s="10"/>
    </row>
    <row r="322" spans="1:7">
      <c r="A322" s="8"/>
      <c r="B322" s="38" t="s">
        <v>132</v>
      </c>
      <c r="C322" s="39"/>
      <c r="D322" s="39"/>
      <c r="E322" s="39"/>
      <c r="F322" s="39"/>
      <c r="G322" s="43"/>
    </row>
    <row r="323" spans="1:7" ht="15.75" thickBot="1">
      <c r="A323" s="14"/>
      <c r="B323" s="45" t="s">
        <v>133</v>
      </c>
      <c r="C323" s="15"/>
      <c r="D323" s="15"/>
      <c r="E323" s="15"/>
      <c r="F323" s="15"/>
      <c r="G323" s="16"/>
    </row>
    <row r="324" spans="1:7" ht="16.5" thickTop="1" thickBot="1"/>
    <row r="325" spans="1:7" ht="24" thickTop="1">
      <c r="A325" s="5">
        <v>7</v>
      </c>
      <c r="B325" s="256" t="s">
        <v>134</v>
      </c>
      <c r="C325" s="256"/>
      <c r="D325" s="256"/>
      <c r="E325" s="256"/>
      <c r="F325" s="256"/>
      <c r="G325" s="258"/>
    </row>
    <row r="326" spans="1:7">
      <c r="A326" s="8"/>
      <c r="B326" s="11" t="s">
        <v>33</v>
      </c>
      <c r="C326" s="9"/>
      <c r="D326" s="9"/>
      <c r="E326" s="9"/>
      <c r="F326" s="22">
        <f>SUM(F332:F339)</f>
        <v>90</v>
      </c>
      <c r="G326" s="19" t="s">
        <v>126</v>
      </c>
    </row>
    <row r="327" spans="1:7">
      <c r="A327" s="8"/>
      <c r="B327" s="9" t="s">
        <v>61</v>
      </c>
      <c r="C327" s="9"/>
      <c r="D327" s="9"/>
      <c r="E327" s="9"/>
      <c r="F327" s="9"/>
      <c r="G327" s="10"/>
    </row>
    <row r="328" spans="1:7">
      <c r="A328" s="8"/>
      <c r="B328" s="9" t="s">
        <v>35</v>
      </c>
      <c r="C328" s="9"/>
      <c r="D328" s="9"/>
      <c r="E328" s="9"/>
      <c r="F328" s="9"/>
      <c r="G328" s="10"/>
    </row>
    <row r="329" spans="1:7">
      <c r="A329" s="8"/>
      <c r="B329" s="9" t="s">
        <v>36</v>
      </c>
      <c r="C329" s="9"/>
      <c r="D329" s="9"/>
      <c r="E329" s="9"/>
      <c r="F329" s="9"/>
      <c r="G329" s="10"/>
    </row>
    <row r="330" spans="1:7">
      <c r="A330" s="8"/>
      <c r="B330" s="9"/>
      <c r="C330" s="9"/>
      <c r="D330" s="9"/>
      <c r="E330" s="9"/>
      <c r="F330" s="9"/>
      <c r="G330" s="10"/>
    </row>
    <row r="331" spans="1:7">
      <c r="A331" s="8"/>
      <c r="B331" s="11" t="s">
        <v>136</v>
      </c>
      <c r="C331" s="9"/>
      <c r="D331" s="9"/>
      <c r="E331" s="9"/>
      <c r="F331" s="9"/>
      <c r="G331" s="10"/>
    </row>
    <row r="332" spans="1:7">
      <c r="A332" s="8"/>
      <c r="B332" s="46" t="s">
        <v>23</v>
      </c>
      <c r="C332" s="9"/>
      <c r="D332" s="9"/>
      <c r="E332" s="9"/>
      <c r="F332" s="9">
        <v>10</v>
      </c>
      <c r="G332" s="10"/>
    </row>
    <row r="333" spans="1:7">
      <c r="A333" s="8"/>
      <c r="B333" s="46" t="s">
        <v>24</v>
      </c>
      <c r="C333" s="9"/>
      <c r="D333" s="9"/>
      <c r="E333" s="9"/>
      <c r="F333" s="9">
        <v>10</v>
      </c>
      <c r="G333" s="10"/>
    </row>
    <row r="334" spans="1:7">
      <c r="A334" s="8"/>
      <c r="B334" s="9" t="s">
        <v>122</v>
      </c>
      <c r="C334" s="9"/>
      <c r="D334" s="9"/>
      <c r="E334" s="9"/>
      <c r="F334" s="9"/>
      <c r="G334" s="10"/>
    </row>
    <row r="335" spans="1:7">
      <c r="A335" s="8"/>
      <c r="B335" s="9"/>
      <c r="C335" s="9" t="s">
        <v>43</v>
      </c>
      <c r="D335" s="9"/>
      <c r="E335" s="9"/>
      <c r="F335" s="9">
        <v>5</v>
      </c>
      <c r="G335" s="10"/>
    </row>
    <row r="336" spans="1:7">
      <c r="A336" s="8"/>
      <c r="B336" s="9"/>
      <c r="C336" s="9" t="s">
        <v>45</v>
      </c>
      <c r="D336" s="9"/>
      <c r="E336" s="9"/>
      <c r="F336" s="9">
        <v>10</v>
      </c>
      <c r="G336" s="10"/>
    </row>
    <row r="337" spans="1:7">
      <c r="A337" s="8"/>
      <c r="C337" s="168" t="s">
        <v>1313</v>
      </c>
      <c r="D337" s="9"/>
      <c r="E337" s="9"/>
      <c r="F337" s="46">
        <v>5</v>
      </c>
      <c r="G337" s="10"/>
    </row>
    <row r="338" spans="1:7">
      <c r="A338" s="8"/>
      <c r="B338" s="46"/>
      <c r="C338" s="168" t="s">
        <v>1318</v>
      </c>
      <c r="D338" s="9"/>
      <c r="E338" s="9"/>
      <c r="F338" s="46">
        <v>10</v>
      </c>
      <c r="G338" s="10"/>
    </row>
    <row r="339" spans="1:7">
      <c r="A339" s="8"/>
      <c r="B339" s="46" t="s">
        <v>69</v>
      </c>
      <c r="C339" s="9"/>
      <c r="D339" s="9"/>
      <c r="E339" s="9"/>
      <c r="F339" s="46">
        <v>40</v>
      </c>
      <c r="G339" s="10"/>
    </row>
    <row r="340" spans="1:7">
      <c r="A340" s="8"/>
      <c r="B340" s="46"/>
      <c r="C340" s="9"/>
      <c r="D340" s="9"/>
      <c r="E340" s="9"/>
      <c r="F340" s="46"/>
      <c r="G340" s="10"/>
    </row>
    <row r="341" spans="1:7">
      <c r="A341" s="8"/>
      <c r="B341" s="38" t="s">
        <v>125</v>
      </c>
      <c r="C341" s="39"/>
      <c r="D341" s="39"/>
      <c r="E341" s="39"/>
      <c r="F341" s="87" t="s">
        <v>476</v>
      </c>
      <c r="G341" s="88" t="s">
        <v>126</v>
      </c>
    </row>
    <row r="342" spans="1:7">
      <c r="A342" s="8"/>
      <c r="B342" s="40" t="s">
        <v>6</v>
      </c>
      <c r="C342" s="9"/>
      <c r="D342" s="9"/>
      <c r="E342" s="9"/>
      <c r="F342" s="9"/>
      <c r="G342" s="10"/>
    </row>
    <row r="343" spans="1:7">
      <c r="A343" s="8"/>
      <c r="B343" s="40" t="s">
        <v>7</v>
      </c>
      <c r="C343" s="9"/>
      <c r="D343" s="9"/>
      <c r="E343" s="9"/>
      <c r="F343" s="9"/>
      <c r="G343" s="10"/>
    </row>
    <row r="344" spans="1:7">
      <c r="A344" s="8"/>
      <c r="B344" s="41" t="s">
        <v>66</v>
      </c>
      <c r="C344" s="42"/>
      <c r="D344" s="42"/>
      <c r="E344" s="42"/>
      <c r="F344" s="42"/>
      <c r="G344" s="44"/>
    </row>
    <row r="345" spans="1:7">
      <c r="A345" s="8"/>
      <c r="B345" s="9"/>
      <c r="C345" s="9"/>
      <c r="D345" s="9"/>
      <c r="E345" s="9"/>
      <c r="F345" s="9"/>
      <c r="G345" s="10"/>
    </row>
    <row r="346" spans="1:7">
      <c r="A346" s="8"/>
      <c r="B346" s="38" t="s">
        <v>132</v>
      </c>
      <c r="C346" s="39"/>
      <c r="D346" s="39"/>
      <c r="E346" s="39"/>
      <c r="F346" s="39"/>
      <c r="G346" s="43"/>
    </row>
    <row r="347" spans="1:7" ht="15.75" thickBot="1">
      <c r="A347" s="14"/>
      <c r="B347" s="45" t="s">
        <v>133</v>
      </c>
      <c r="C347" s="15"/>
      <c r="D347" s="15"/>
      <c r="E347" s="15"/>
      <c r="F347" s="15"/>
      <c r="G347" s="16"/>
    </row>
    <row r="348" spans="1:7" ht="16.5" thickTop="1" thickBot="1"/>
    <row r="349" spans="1:7" ht="24" thickTop="1">
      <c r="A349" s="5">
        <v>8</v>
      </c>
      <c r="B349" s="256" t="s">
        <v>480</v>
      </c>
      <c r="C349" s="256"/>
      <c r="D349" s="256"/>
      <c r="E349" s="256"/>
      <c r="F349" s="256"/>
      <c r="G349" s="258"/>
    </row>
    <row r="350" spans="1:7">
      <c r="B350" s="1" t="s">
        <v>481</v>
      </c>
      <c r="G350" s="10"/>
    </row>
    <row r="351" spans="1:7">
      <c r="B351" t="s">
        <v>482</v>
      </c>
      <c r="G351" s="10"/>
    </row>
    <row r="352" spans="1:7">
      <c r="B352" t="s">
        <v>483</v>
      </c>
      <c r="G352" s="10"/>
    </row>
    <row r="353" spans="1:11">
      <c r="B353" t="s">
        <v>184</v>
      </c>
      <c r="G353" s="10"/>
    </row>
    <row r="354" spans="1:11">
      <c r="G354" s="10"/>
    </row>
    <row r="355" spans="1:11">
      <c r="B355" s="267" t="s">
        <v>484</v>
      </c>
      <c r="C355" s="267"/>
      <c r="D355" s="267"/>
      <c r="E355" s="267"/>
      <c r="F355" s="267"/>
      <c r="G355" s="10"/>
    </row>
    <row r="356" spans="1:11">
      <c r="B356" s="3" t="s">
        <v>485</v>
      </c>
      <c r="F356" s="50"/>
      <c r="G356" s="57"/>
      <c r="H356" s="50"/>
      <c r="I356" s="50"/>
      <c r="J356" s="50"/>
      <c r="K356" s="50"/>
    </row>
    <row r="357" spans="1:11">
      <c r="B357" t="s">
        <v>487</v>
      </c>
      <c r="F357" s="50" t="s">
        <v>488</v>
      </c>
      <c r="G357" s="57"/>
      <c r="H357" s="50"/>
      <c r="I357" s="50"/>
      <c r="J357" s="50"/>
      <c r="K357" s="50"/>
    </row>
    <row r="358" spans="1:11">
      <c r="B358" t="s">
        <v>486</v>
      </c>
      <c r="F358" s="50" t="s">
        <v>488</v>
      </c>
      <c r="G358" s="57"/>
      <c r="H358" s="50"/>
      <c r="I358" s="50"/>
      <c r="J358" s="50"/>
      <c r="K358" s="50"/>
    </row>
    <row r="359" spans="1:11">
      <c r="B359" t="s">
        <v>200</v>
      </c>
      <c r="F359" s="50" t="s">
        <v>489</v>
      </c>
      <c r="G359" s="57"/>
      <c r="H359" s="50"/>
      <c r="I359" s="50"/>
      <c r="J359" s="50"/>
      <c r="K359" s="50"/>
    </row>
    <row r="360" spans="1:11">
      <c r="B360" s="3" t="s">
        <v>490</v>
      </c>
      <c r="F360" s="50"/>
      <c r="G360" s="57"/>
      <c r="H360" s="50"/>
      <c r="I360" s="50"/>
      <c r="J360" s="50"/>
      <c r="K360" s="50"/>
    </row>
    <row r="361" spans="1:11">
      <c r="B361" t="s">
        <v>491</v>
      </c>
      <c r="F361" s="50" t="s">
        <v>488</v>
      </c>
      <c r="G361" s="57"/>
      <c r="H361" s="50"/>
      <c r="I361" s="50"/>
      <c r="J361" s="50"/>
      <c r="K361" s="50"/>
    </row>
    <row r="362" spans="1:11">
      <c r="B362" t="s">
        <v>492</v>
      </c>
      <c r="F362" s="50" t="s">
        <v>496</v>
      </c>
      <c r="G362" s="57"/>
      <c r="H362" s="50"/>
      <c r="I362" s="50"/>
      <c r="J362" s="50"/>
      <c r="K362" s="50"/>
    </row>
    <row r="363" spans="1:11">
      <c r="B363" t="s">
        <v>493</v>
      </c>
      <c r="F363" s="50" t="s">
        <v>489</v>
      </c>
      <c r="G363" s="57"/>
      <c r="H363" s="50"/>
      <c r="I363" s="50"/>
      <c r="J363" s="50"/>
      <c r="K363" s="50"/>
    </row>
    <row r="364" spans="1:11">
      <c r="B364" t="s">
        <v>494</v>
      </c>
      <c r="F364" s="50" t="s">
        <v>497</v>
      </c>
      <c r="G364" s="57"/>
      <c r="H364" s="50"/>
      <c r="I364" s="50"/>
      <c r="J364" s="50"/>
      <c r="K364" s="50"/>
    </row>
    <row r="365" spans="1:11">
      <c r="B365" t="s">
        <v>495</v>
      </c>
      <c r="F365" s="50" t="s">
        <v>498</v>
      </c>
      <c r="G365" s="57"/>
      <c r="H365" s="50"/>
      <c r="I365" s="50"/>
      <c r="J365" s="50"/>
      <c r="K365" s="50"/>
    </row>
    <row r="366" spans="1:11" ht="15.75" thickBot="1">
      <c r="A366" s="31"/>
      <c r="B366" s="31"/>
      <c r="C366" s="31"/>
      <c r="D366" s="31"/>
      <c r="E366" s="31"/>
      <c r="F366" s="55"/>
      <c r="G366" s="81"/>
      <c r="H366" s="50"/>
      <c r="I366" s="50"/>
      <c r="J366" s="50"/>
      <c r="K366" s="50"/>
    </row>
    <row r="367" spans="1:11">
      <c r="B367" s="1" t="s">
        <v>501</v>
      </c>
      <c r="F367" s="50"/>
      <c r="G367" s="57"/>
      <c r="H367" s="50"/>
      <c r="I367" s="50"/>
      <c r="J367" s="50"/>
      <c r="K367" s="50"/>
    </row>
    <row r="368" spans="1:11">
      <c r="B368" t="s">
        <v>502</v>
      </c>
      <c r="F368" s="50"/>
      <c r="G368" s="57"/>
      <c r="H368" s="50"/>
      <c r="I368" s="50"/>
      <c r="J368" s="50"/>
      <c r="K368" s="50"/>
    </row>
    <row r="369" spans="1:11">
      <c r="B369" t="s">
        <v>195</v>
      </c>
      <c r="F369" s="50"/>
      <c r="G369" s="57"/>
      <c r="H369" s="50"/>
      <c r="I369" s="50"/>
      <c r="J369" s="50"/>
      <c r="K369" s="50"/>
    </row>
    <row r="370" spans="1:11">
      <c r="F370" s="50"/>
      <c r="G370" s="57"/>
      <c r="H370" s="50"/>
      <c r="I370" s="50"/>
      <c r="J370" s="50"/>
      <c r="K370" s="50"/>
    </row>
    <row r="371" spans="1:11">
      <c r="B371" s="1" t="s">
        <v>499</v>
      </c>
      <c r="F371" s="50"/>
      <c r="G371" s="57"/>
      <c r="H371" s="50"/>
      <c r="I371" s="50"/>
      <c r="J371" s="50"/>
      <c r="K371" s="50"/>
    </row>
    <row r="372" spans="1:11">
      <c r="B372" s="3" t="s">
        <v>152</v>
      </c>
      <c r="C372" s="3"/>
      <c r="D372" s="3" t="s">
        <v>500</v>
      </c>
      <c r="F372" s="50"/>
      <c r="G372" s="57"/>
      <c r="H372" s="50"/>
      <c r="I372" s="50"/>
      <c r="J372" s="50"/>
      <c r="K372" s="50"/>
    </row>
    <row r="373" spans="1:11">
      <c r="B373" t="s">
        <v>503</v>
      </c>
      <c r="D373" s="3" t="s">
        <v>1332</v>
      </c>
      <c r="F373" s="50"/>
      <c r="G373" s="57"/>
      <c r="H373" s="50"/>
      <c r="I373" s="50"/>
      <c r="J373" s="50"/>
      <c r="K373" s="50"/>
    </row>
    <row r="374" spans="1:11">
      <c r="B374" s="50" t="s">
        <v>504</v>
      </c>
      <c r="C374" s="50"/>
      <c r="D374" s="50" t="s">
        <v>508</v>
      </c>
      <c r="E374" s="50"/>
      <c r="F374" s="50"/>
      <c r="G374" s="57"/>
      <c r="H374" s="50"/>
      <c r="I374" s="50"/>
      <c r="J374" s="50"/>
      <c r="K374" s="50"/>
    </row>
    <row r="375" spans="1:11">
      <c r="B375" s="50" t="s">
        <v>505</v>
      </c>
      <c r="C375" s="50"/>
      <c r="D375" s="50" t="s">
        <v>509</v>
      </c>
      <c r="E375" s="50"/>
      <c r="F375" s="50"/>
      <c r="G375" s="57"/>
      <c r="H375" s="50"/>
      <c r="I375" s="50"/>
      <c r="J375" s="50"/>
      <c r="K375" s="50"/>
    </row>
    <row r="376" spans="1:11">
      <c r="B376" s="50" t="s">
        <v>506</v>
      </c>
      <c r="C376" s="50"/>
      <c r="D376" s="50" t="s">
        <v>1319</v>
      </c>
      <c r="E376" s="50"/>
      <c r="F376" s="50"/>
      <c r="G376" s="57"/>
      <c r="H376" s="50"/>
      <c r="I376" s="50"/>
      <c r="J376" s="50"/>
      <c r="K376" s="50"/>
    </row>
    <row r="377" spans="1:11">
      <c r="B377" s="50" t="s">
        <v>507</v>
      </c>
      <c r="C377" s="50"/>
      <c r="D377" s="50" t="s">
        <v>511</v>
      </c>
      <c r="E377" s="50"/>
      <c r="F377" s="50"/>
      <c r="G377" s="57"/>
      <c r="H377" s="50"/>
      <c r="I377" s="50"/>
      <c r="J377" s="50"/>
      <c r="K377" s="50"/>
    </row>
    <row r="378" spans="1:11">
      <c r="B378" s="50"/>
      <c r="C378" s="50"/>
      <c r="D378" s="50"/>
      <c r="E378" s="50"/>
      <c r="F378" s="50"/>
      <c r="G378" s="57"/>
      <c r="H378" s="50"/>
      <c r="I378" s="50"/>
      <c r="J378" s="50"/>
      <c r="K378" s="50"/>
    </row>
    <row r="379" spans="1:11">
      <c r="B379" s="50"/>
      <c r="C379" s="50" t="s">
        <v>1320</v>
      </c>
      <c r="E379" s="50"/>
      <c r="F379" s="50"/>
      <c r="G379" s="57"/>
      <c r="H379" s="50"/>
      <c r="I379" s="50"/>
      <c r="J379" s="50"/>
      <c r="K379" s="50"/>
    </row>
    <row r="380" spans="1:11" ht="15.75" thickBot="1">
      <c r="A380" s="31"/>
      <c r="B380" s="55"/>
      <c r="C380" s="55" t="s">
        <v>1321</v>
      </c>
      <c r="E380" s="55"/>
      <c r="F380" s="55"/>
      <c r="G380" s="81"/>
      <c r="H380" s="50"/>
      <c r="I380" s="50"/>
      <c r="J380" s="50"/>
      <c r="K380" s="50"/>
    </row>
    <row r="381" spans="1:11">
      <c r="B381" s="93" t="s">
        <v>512</v>
      </c>
      <c r="C381" s="50"/>
      <c r="D381" s="125"/>
      <c r="E381" s="50"/>
      <c r="F381" s="50"/>
      <c r="G381" s="57"/>
      <c r="H381" s="50"/>
      <c r="I381" s="50"/>
      <c r="J381" s="50"/>
      <c r="K381" s="50"/>
    </row>
    <row r="382" spans="1:11">
      <c r="B382" s="94" t="s">
        <v>485</v>
      </c>
      <c r="C382" s="50"/>
      <c r="D382" s="50"/>
      <c r="E382" s="50"/>
      <c r="F382" s="50"/>
      <c r="G382" s="57"/>
      <c r="H382" s="50"/>
      <c r="I382" s="50"/>
      <c r="J382" s="50"/>
      <c r="K382" s="50"/>
    </row>
    <row r="383" spans="1:11">
      <c r="B383" s="50"/>
      <c r="C383" s="50" t="s">
        <v>202</v>
      </c>
      <c r="D383" s="50"/>
      <c r="E383" s="50"/>
      <c r="F383" s="50" t="s">
        <v>207</v>
      </c>
      <c r="G383" s="57"/>
      <c r="H383" s="50"/>
      <c r="I383" s="50"/>
      <c r="J383" s="50"/>
      <c r="K383" s="50"/>
    </row>
    <row r="384" spans="1:11">
      <c r="B384" s="50"/>
      <c r="C384" s="50" t="s">
        <v>203</v>
      </c>
      <c r="D384" s="50"/>
      <c r="E384" s="50"/>
      <c r="F384" s="50" t="s">
        <v>516</v>
      </c>
      <c r="G384" s="57"/>
      <c r="H384" s="50"/>
      <c r="I384" s="50"/>
      <c r="J384" s="50"/>
      <c r="K384" s="50"/>
    </row>
    <row r="385" spans="1:11">
      <c r="B385" s="50"/>
      <c r="C385" s="50" t="s">
        <v>197</v>
      </c>
      <c r="D385" s="50"/>
      <c r="E385" s="50"/>
      <c r="F385" s="50" t="s">
        <v>207</v>
      </c>
      <c r="G385" s="57"/>
      <c r="H385" s="50"/>
      <c r="I385" s="50"/>
      <c r="J385" s="50"/>
      <c r="K385" s="50"/>
    </row>
    <row r="386" spans="1:11">
      <c r="B386" s="50"/>
      <c r="C386" s="50" t="s">
        <v>198</v>
      </c>
      <c r="D386" s="50"/>
      <c r="E386" s="50"/>
      <c r="F386" s="50" t="s">
        <v>516</v>
      </c>
      <c r="G386" s="57"/>
      <c r="H386" s="50"/>
      <c r="I386" s="50"/>
      <c r="J386" s="50"/>
      <c r="K386" s="50"/>
    </row>
    <row r="387" spans="1:11">
      <c r="B387" s="94" t="s">
        <v>513</v>
      </c>
      <c r="C387" s="50"/>
      <c r="D387" s="50"/>
      <c r="E387" s="50"/>
      <c r="F387" s="50"/>
      <c r="G387" s="57"/>
      <c r="H387" s="50"/>
      <c r="I387" s="50"/>
      <c r="J387" s="50"/>
      <c r="K387" s="50"/>
    </row>
    <row r="388" spans="1:11">
      <c r="B388" s="50"/>
      <c r="C388" s="50" t="s">
        <v>514</v>
      </c>
      <c r="D388" s="50"/>
      <c r="E388" s="50"/>
      <c r="F388" s="50" t="s">
        <v>517</v>
      </c>
      <c r="G388" s="57"/>
      <c r="H388" s="50"/>
      <c r="I388" s="50"/>
      <c r="J388" s="50"/>
      <c r="K388" s="50"/>
    </row>
    <row r="389" spans="1:11">
      <c r="B389" s="50"/>
      <c r="C389" s="50" t="s">
        <v>515</v>
      </c>
      <c r="D389" s="50"/>
      <c r="E389" s="50"/>
      <c r="F389" s="50" t="s">
        <v>207</v>
      </c>
      <c r="G389" s="57"/>
      <c r="H389" s="50"/>
      <c r="I389" s="50"/>
      <c r="J389" s="50"/>
      <c r="K389" s="50"/>
    </row>
    <row r="390" spans="1:11" ht="15.75" thickBot="1">
      <c r="A390" s="31"/>
      <c r="B390" s="55"/>
      <c r="C390" s="55"/>
      <c r="D390" s="55"/>
      <c r="E390" s="55"/>
      <c r="F390" s="55"/>
      <c r="G390" s="81"/>
      <c r="H390" s="50"/>
      <c r="I390" s="50"/>
      <c r="J390" s="50"/>
      <c r="K390" s="50"/>
    </row>
    <row r="391" spans="1:11">
      <c r="B391" s="93" t="s">
        <v>518</v>
      </c>
      <c r="C391" s="50"/>
      <c r="D391" s="50"/>
      <c r="E391" s="50"/>
      <c r="F391" s="50"/>
      <c r="G391" s="57"/>
      <c r="H391" s="50"/>
      <c r="I391" s="50"/>
      <c r="J391" s="50"/>
      <c r="K391" s="50"/>
    </row>
    <row r="392" spans="1:11">
      <c r="B392" s="50" t="s">
        <v>502</v>
      </c>
      <c r="C392" s="50"/>
      <c r="D392" s="50"/>
      <c r="E392" s="50"/>
      <c r="F392" s="50"/>
      <c r="G392" s="57"/>
      <c r="H392" s="50"/>
      <c r="I392" s="50"/>
      <c r="J392" s="50"/>
      <c r="K392" s="50"/>
    </row>
    <row r="393" spans="1:11">
      <c r="B393" s="50" t="s">
        <v>195</v>
      </c>
      <c r="C393" s="50"/>
      <c r="D393" s="50"/>
      <c r="E393" s="50"/>
      <c r="F393" s="50"/>
      <c r="G393" s="57"/>
      <c r="H393" s="50"/>
      <c r="I393" s="50"/>
      <c r="J393" s="50"/>
      <c r="K393" s="50"/>
    </row>
    <row r="394" spans="1:11">
      <c r="B394" s="50"/>
      <c r="C394" s="50"/>
      <c r="D394" s="50"/>
      <c r="E394" s="50"/>
      <c r="F394" s="50"/>
      <c r="G394" s="57"/>
      <c r="H394" s="50"/>
      <c r="I394" s="50"/>
      <c r="J394" s="50"/>
      <c r="K394" s="50"/>
    </row>
    <row r="395" spans="1:11">
      <c r="B395" s="93" t="s">
        <v>519</v>
      </c>
      <c r="C395" s="50"/>
      <c r="D395" s="50"/>
      <c r="E395" s="50"/>
      <c r="F395" s="50"/>
      <c r="G395" s="57"/>
      <c r="H395" s="50"/>
      <c r="I395" s="50"/>
      <c r="J395" s="50"/>
      <c r="K395" s="50"/>
    </row>
    <row r="396" spans="1:11">
      <c r="B396" s="94" t="s">
        <v>152</v>
      </c>
      <c r="C396" s="94"/>
      <c r="D396" s="94" t="s">
        <v>520</v>
      </c>
      <c r="E396" s="50"/>
      <c r="F396" s="50"/>
      <c r="G396" s="57"/>
      <c r="H396" s="50"/>
      <c r="I396" s="50"/>
      <c r="J396" s="50"/>
      <c r="K396" s="50"/>
    </row>
    <row r="397" spans="1:11">
      <c r="B397" s="50" t="s">
        <v>503</v>
      </c>
      <c r="C397" s="50"/>
      <c r="D397" s="50" t="s">
        <v>525</v>
      </c>
      <c r="E397" s="50"/>
      <c r="F397" s="50"/>
      <c r="G397" s="57"/>
      <c r="H397" s="50"/>
      <c r="I397" s="50"/>
      <c r="J397" s="50"/>
      <c r="K397" s="50"/>
    </row>
    <row r="398" spans="1:11">
      <c r="B398" s="50" t="s">
        <v>521</v>
      </c>
      <c r="C398" s="50"/>
      <c r="D398" s="50" t="s">
        <v>526</v>
      </c>
      <c r="E398" s="50"/>
      <c r="F398" s="50"/>
      <c r="G398" s="57"/>
      <c r="H398" s="50"/>
      <c r="I398" s="50"/>
      <c r="J398" s="50"/>
      <c r="K398" s="50"/>
    </row>
    <row r="399" spans="1:11">
      <c r="B399" s="50" t="s">
        <v>522</v>
      </c>
      <c r="C399" s="50"/>
      <c r="D399" s="50" t="s">
        <v>527</v>
      </c>
      <c r="E399" s="50"/>
      <c r="F399" s="50"/>
      <c r="G399" s="57"/>
      <c r="H399" s="50"/>
      <c r="I399" s="50"/>
      <c r="J399" s="50"/>
      <c r="K399" s="50"/>
    </row>
    <row r="400" spans="1:11">
      <c r="B400" s="50" t="s">
        <v>523</v>
      </c>
      <c r="C400" s="50"/>
      <c r="D400" s="50" t="s">
        <v>528</v>
      </c>
      <c r="E400" s="50"/>
      <c r="F400" s="50"/>
      <c r="G400" s="57"/>
      <c r="H400" s="50"/>
      <c r="I400" s="50"/>
      <c r="J400" s="50"/>
      <c r="K400" s="50"/>
    </row>
    <row r="401" spans="1:11">
      <c r="B401" s="50" t="s">
        <v>524</v>
      </c>
      <c r="C401" s="50"/>
      <c r="D401" s="50" t="s">
        <v>529</v>
      </c>
      <c r="E401" s="50"/>
      <c r="F401" s="50"/>
      <c r="G401" s="57"/>
      <c r="H401" s="50"/>
      <c r="I401" s="50"/>
      <c r="J401" s="50"/>
      <c r="K401" s="50"/>
    </row>
    <row r="402" spans="1:11">
      <c r="B402" s="50"/>
      <c r="C402" s="50"/>
      <c r="D402" s="50"/>
      <c r="E402" s="50"/>
      <c r="F402" s="50"/>
      <c r="G402" s="57"/>
      <c r="H402" s="50"/>
      <c r="I402" s="50"/>
      <c r="J402" s="50"/>
      <c r="K402" s="50"/>
    </row>
    <row r="403" spans="1:11">
      <c r="B403" s="93" t="s">
        <v>530</v>
      </c>
      <c r="C403" s="50"/>
      <c r="D403" s="50"/>
      <c r="E403" s="50"/>
      <c r="F403" s="50"/>
      <c r="G403" s="57"/>
      <c r="H403" s="50"/>
      <c r="I403" s="50"/>
      <c r="J403" s="50"/>
      <c r="K403" s="50"/>
    </row>
    <row r="404" spans="1:11">
      <c r="B404" s="50" t="s">
        <v>487</v>
      </c>
      <c r="C404" s="50"/>
      <c r="D404" s="50"/>
      <c r="E404" s="50"/>
      <c r="F404" s="50" t="s">
        <v>207</v>
      </c>
      <c r="G404" s="57"/>
      <c r="H404" s="50"/>
      <c r="I404" s="50"/>
      <c r="J404" s="50"/>
      <c r="K404" s="50"/>
    </row>
    <row r="405" spans="1:11">
      <c r="B405" s="50" t="s">
        <v>197</v>
      </c>
      <c r="C405" s="50"/>
      <c r="D405" s="50"/>
      <c r="E405" s="50"/>
      <c r="F405" s="50" t="s">
        <v>207</v>
      </c>
      <c r="G405" s="57"/>
      <c r="H405" s="50"/>
      <c r="I405" s="50"/>
      <c r="J405" s="50"/>
      <c r="K405" s="50"/>
    </row>
    <row r="406" spans="1:11">
      <c r="B406" s="50" t="s">
        <v>198</v>
      </c>
      <c r="C406" s="50"/>
      <c r="D406" s="50"/>
      <c r="E406" s="50"/>
      <c r="F406" s="50" t="s">
        <v>516</v>
      </c>
      <c r="G406" s="57"/>
      <c r="H406" s="50"/>
      <c r="I406" s="50"/>
      <c r="J406" s="50"/>
      <c r="K406" s="50"/>
    </row>
    <row r="407" spans="1:11" ht="15.75" thickBot="1">
      <c r="A407" s="31"/>
      <c r="B407" s="55"/>
      <c r="C407" s="55"/>
      <c r="D407" s="55"/>
      <c r="E407" s="55"/>
      <c r="F407" s="55"/>
      <c r="G407" s="57"/>
      <c r="H407" s="123"/>
      <c r="I407" s="54"/>
      <c r="J407" s="54"/>
      <c r="K407" s="50"/>
    </row>
    <row r="408" spans="1:11">
      <c r="B408" s="93" t="s">
        <v>531</v>
      </c>
      <c r="C408" s="50"/>
      <c r="D408" s="50"/>
      <c r="E408" s="50"/>
      <c r="F408" s="50"/>
      <c r="G408" s="125"/>
      <c r="H408" s="50"/>
      <c r="I408" s="50"/>
      <c r="J408" s="57"/>
      <c r="K408" s="50"/>
    </row>
    <row r="409" spans="1:11">
      <c r="B409" s="50" t="s">
        <v>533</v>
      </c>
      <c r="C409" s="50"/>
      <c r="D409" s="50"/>
      <c r="E409" s="50"/>
      <c r="F409" s="50"/>
      <c r="G409" s="50"/>
      <c r="H409" s="50"/>
      <c r="I409" s="50"/>
      <c r="J409" s="57"/>
      <c r="K409" s="50"/>
    </row>
    <row r="410" spans="1:11">
      <c r="B410" s="50" t="s">
        <v>534</v>
      </c>
      <c r="C410" s="50"/>
      <c r="D410" s="50"/>
      <c r="E410" s="50"/>
      <c r="F410" s="50"/>
      <c r="G410" s="50"/>
      <c r="H410" s="50"/>
      <c r="I410" s="50"/>
      <c r="J410" s="57"/>
      <c r="K410" s="50"/>
    </row>
    <row r="411" spans="1:11">
      <c r="B411" s="50" t="s">
        <v>532</v>
      </c>
      <c r="C411" s="50"/>
      <c r="D411" s="50"/>
      <c r="E411" s="50"/>
      <c r="F411" s="50"/>
      <c r="G411" s="50"/>
      <c r="H411" s="50"/>
      <c r="I411" s="50"/>
      <c r="J411" s="57"/>
      <c r="K411" s="50"/>
    </row>
    <row r="412" spans="1:11">
      <c r="B412" s="50" t="s">
        <v>1177</v>
      </c>
      <c r="C412" s="50"/>
      <c r="D412" s="50"/>
      <c r="E412" s="50"/>
      <c r="F412" s="50"/>
      <c r="G412" s="50"/>
      <c r="H412" s="50"/>
      <c r="I412" s="50"/>
      <c r="J412" s="57"/>
      <c r="K412" s="50"/>
    </row>
    <row r="413" spans="1:11">
      <c r="B413" s="50"/>
      <c r="C413" s="50"/>
      <c r="D413" s="50"/>
      <c r="E413" s="50"/>
      <c r="F413" s="50"/>
      <c r="G413" s="50"/>
      <c r="H413" s="50"/>
      <c r="I413" s="50"/>
      <c r="J413" s="57"/>
      <c r="K413" s="50"/>
    </row>
    <row r="414" spans="1:11">
      <c r="B414" s="265" t="s">
        <v>535</v>
      </c>
      <c r="C414" s="265"/>
      <c r="D414" s="265"/>
      <c r="E414" s="265"/>
      <c r="F414" s="265"/>
      <c r="G414" s="265"/>
      <c r="H414" s="265"/>
      <c r="I414" s="265"/>
      <c r="J414" s="266"/>
      <c r="K414" s="50"/>
    </row>
    <row r="415" spans="1:11">
      <c r="B415" s="9"/>
      <c r="C415" s="53"/>
      <c r="D415" s="53"/>
      <c r="E415" s="53"/>
      <c r="F415" s="262" t="s">
        <v>547</v>
      </c>
      <c r="G415" s="262"/>
      <c r="H415" s="262"/>
      <c r="I415" s="262"/>
      <c r="J415" s="263"/>
      <c r="K415" s="50"/>
    </row>
    <row r="416" spans="1:11">
      <c r="B416" s="94" t="s">
        <v>536</v>
      </c>
      <c r="C416" s="50"/>
      <c r="D416" s="50"/>
      <c r="E416" s="50"/>
      <c r="F416" s="162" t="s">
        <v>540</v>
      </c>
      <c r="G416" s="162" t="s">
        <v>548</v>
      </c>
      <c r="H416" s="162" t="s">
        <v>549</v>
      </c>
      <c r="I416" s="162" t="s">
        <v>550</v>
      </c>
      <c r="J416" s="128" t="s">
        <v>551</v>
      </c>
      <c r="K416" s="50"/>
    </row>
    <row r="417" spans="1:11">
      <c r="B417" s="50" t="s">
        <v>1333</v>
      </c>
      <c r="C417" s="50"/>
      <c r="D417" s="50"/>
      <c r="E417" s="50"/>
      <c r="F417" s="126" t="s">
        <v>553</v>
      </c>
      <c r="G417" s="126" t="s">
        <v>552</v>
      </c>
      <c r="H417" s="126" t="s">
        <v>559</v>
      </c>
      <c r="I417" s="126" t="s">
        <v>561</v>
      </c>
      <c r="J417" s="122" t="s">
        <v>561</v>
      </c>
      <c r="K417" s="50"/>
    </row>
    <row r="418" spans="1:11">
      <c r="B418" s="50" t="s">
        <v>508</v>
      </c>
      <c r="C418" s="50"/>
      <c r="D418" s="50"/>
      <c r="E418" s="50"/>
      <c r="F418" s="126" t="s">
        <v>541</v>
      </c>
      <c r="G418" s="126" t="s">
        <v>554</v>
      </c>
      <c r="H418" s="126" t="s">
        <v>504</v>
      </c>
      <c r="I418" s="126" t="s">
        <v>562</v>
      </c>
      <c r="J418" s="122" t="s">
        <v>561</v>
      </c>
      <c r="K418" s="50"/>
    </row>
    <row r="419" spans="1:11">
      <c r="B419" s="50" t="s">
        <v>509</v>
      </c>
      <c r="C419" s="50"/>
      <c r="D419" s="50"/>
      <c r="E419" s="50"/>
      <c r="F419" s="126" t="s">
        <v>542</v>
      </c>
      <c r="G419" s="126" t="s">
        <v>555</v>
      </c>
      <c r="H419" s="126" t="s">
        <v>505</v>
      </c>
      <c r="I419" s="126" t="s">
        <v>504</v>
      </c>
      <c r="J419" s="122" t="s">
        <v>562</v>
      </c>
      <c r="K419" s="50"/>
    </row>
    <row r="420" spans="1:11">
      <c r="B420" s="50" t="s">
        <v>510</v>
      </c>
      <c r="C420" s="50"/>
      <c r="D420" s="50"/>
      <c r="E420" s="50"/>
      <c r="F420" s="126" t="s">
        <v>543</v>
      </c>
      <c r="G420" s="126" t="s">
        <v>556</v>
      </c>
      <c r="H420" s="126" t="s">
        <v>506</v>
      </c>
      <c r="I420" s="126" t="s">
        <v>563</v>
      </c>
      <c r="J420" s="122" t="s">
        <v>565</v>
      </c>
      <c r="K420" s="50"/>
    </row>
    <row r="421" spans="1:11">
      <c r="B421" s="50" t="s">
        <v>511</v>
      </c>
      <c r="C421" s="50"/>
      <c r="D421" s="50"/>
      <c r="E421" s="50"/>
      <c r="F421" s="126" t="s">
        <v>544</v>
      </c>
      <c r="G421" s="126" t="s">
        <v>557</v>
      </c>
      <c r="H421" s="126" t="s">
        <v>560</v>
      </c>
      <c r="I421" s="126" t="s">
        <v>564</v>
      </c>
      <c r="J421" s="122" t="s">
        <v>564</v>
      </c>
      <c r="K421" s="50"/>
    </row>
    <row r="422" spans="1:11">
      <c r="B422" s="50" t="s">
        <v>538</v>
      </c>
      <c r="C422" s="50"/>
      <c r="D422" s="50"/>
      <c r="E422" s="50"/>
      <c r="F422" s="126" t="s">
        <v>545</v>
      </c>
      <c r="G422" s="126" t="s">
        <v>545</v>
      </c>
      <c r="H422" s="126" t="s">
        <v>545</v>
      </c>
      <c r="I422" s="126" t="s">
        <v>558</v>
      </c>
      <c r="J422" s="122" t="s">
        <v>558</v>
      </c>
      <c r="K422" s="50"/>
    </row>
    <row r="423" spans="1:11">
      <c r="B423" s="50" t="s">
        <v>539</v>
      </c>
      <c r="C423" s="50"/>
      <c r="D423" s="50"/>
      <c r="E423" s="50"/>
      <c r="F423" s="126" t="s">
        <v>546</v>
      </c>
      <c r="G423" s="126" t="s">
        <v>558</v>
      </c>
      <c r="H423" s="126" t="s">
        <v>558</v>
      </c>
      <c r="I423" s="126" t="s">
        <v>561</v>
      </c>
      <c r="J423" s="122" t="s">
        <v>561</v>
      </c>
      <c r="K423" s="50"/>
    </row>
    <row r="424" spans="1:11">
      <c r="B424" s="50"/>
      <c r="C424" s="50"/>
      <c r="D424" s="50"/>
      <c r="E424" s="50"/>
      <c r="F424" s="50"/>
      <c r="G424" s="50"/>
      <c r="H424" s="50"/>
      <c r="I424" s="50"/>
      <c r="J424" s="57"/>
      <c r="K424" s="50"/>
    </row>
    <row r="425" spans="1:11">
      <c r="B425" s="264" t="s">
        <v>566</v>
      </c>
      <c r="C425" s="264"/>
      <c r="D425" s="264"/>
      <c r="E425" s="264"/>
      <c r="F425" s="264"/>
      <c r="G425" s="264"/>
      <c r="H425" s="264"/>
      <c r="I425" s="264"/>
      <c r="J425" s="57"/>
      <c r="K425" s="50"/>
    </row>
    <row r="426" spans="1:11">
      <c r="B426" s="94" t="s">
        <v>567</v>
      </c>
      <c r="C426" s="50"/>
      <c r="D426" s="50"/>
      <c r="E426" s="50"/>
      <c r="F426" s="50"/>
      <c r="G426" s="94" t="s">
        <v>568</v>
      </c>
      <c r="H426" s="50"/>
      <c r="I426" s="50"/>
      <c r="J426" s="57"/>
      <c r="K426" s="50"/>
    </row>
    <row r="427" spans="1:11">
      <c r="B427" s="50" t="s">
        <v>197</v>
      </c>
      <c r="C427" s="50"/>
      <c r="D427" s="50" t="s">
        <v>207</v>
      </c>
      <c r="E427" s="50"/>
      <c r="F427" s="50"/>
      <c r="G427" s="50" t="s">
        <v>525</v>
      </c>
      <c r="H427" s="50"/>
      <c r="I427" s="50" t="s">
        <v>517</v>
      </c>
      <c r="J427" s="57"/>
      <c r="K427" s="50"/>
    </row>
    <row r="428" spans="1:11">
      <c r="B428" s="50" t="s">
        <v>198</v>
      </c>
      <c r="C428" s="50"/>
      <c r="D428" s="50" t="s">
        <v>516</v>
      </c>
      <c r="E428" s="50"/>
      <c r="F428" s="50"/>
      <c r="G428" s="50" t="s">
        <v>526</v>
      </c>
      <c r="H428" s="50"/>
      <c r="I428" s="50" t="s">
        <v>207</v>
      </c>
      <c r="J428" s="57"/>
      <c r="K428" s="50"/>
    </row>
    <row r="429" spans="1:11">
      <c r="B429" s="50" t="s">
        <v>200</v>
      </c>
      <c r="C429" s="50"/>
      <c r="D429" s="50" t="s">
        <v>206</v>
      </c>
      <c r="E429" s="50"/>
      <c r="F429" s="50"/>
      <c r="G429" s="50" t="s">
        <v>527</v>
      </c>
      <c r="H429" s="50"/>
      <c r="I429" s="50" t="s">
        <v>570</v>
      </c>
      <c r="J429" s="57"/>
      <c r="K429" s="50"/>
    </row>
    <row r="430" spans="1:11">
      <c r="B430" s="50"/>
      <c r="C430" s="50"/>
      <c r="D430" s="50"/>
      <c r="E430" s="50"/>
      <c r="F430" s="50"/>
      <c r="G430" s="50" t="s">
        <v>569</v>
      </c>
      <c r="H430" s="50"/>
      <c r="I430" s="50" t="s">
        <v>205</v>
      </c>
      <c r="J430" s="57"/>
      <c r="K430" s="50"/>
    </row>
    <row r="431" spans="1:11" ht="15.75" thickBot="1">
      <c r="A431" s="31"/>
      <c r="B431" s="55"/>
      <c r="C431" s="55"/>
      <c r="D431" s="55"/>
      <c r="E431" s="55"/>
      <c r="F431" s="55"/>
      <c r="G431" s="55" t="s">
        <v>529</v>
      </c>
      <c r="H431" s="55"/>
      <c r="I431" s="55" t="s">
        <v>204</v>
      </c>
      <c r="J431" s="81"/>
      <c r="K431" s="50"/>
    </row>
    <row r="432" spans="1:11">
      <c r="B432" s="93" t="s">
        <v>571</v>
      </c>
      <c r="C432" s="50"/>
      <c r="D432" s="50"/>
      <c r="E432" s="50"/>
      <c r="F432" s="50"/>
      <c r="G432" s="50"/>
      <c r="H432" s="50"/>
      <c r="I432" s="50"/>
      <c r="J432" s="124"/>
      <c r="K432" s="50"/>
    </row>
    <row r="433" spans="2:11">
      <c r="B433" s="50" t="s">
        <v>34</v>
      </c>
      <c r="C433" s="50"/>
      <c r="D433" s="50"/>
      <c r="E433" s="50"/>
      <c r="F433" s="50"/>
      <c r="G433" s="50"/>
      <c r="H433" s="50"/>
      <c r="I433" s="50"/>
      <c r="J433" s="57"/>
      <c r="K433" s="50"/>
    </row>
    <row r="434" spans="2:11">
      <c r="B434" s="50" t="s">
        <v>7</v>
      </c>
      <c r="C434" s="50"/>
      <c r="D434" s="50"/>
      <c r="E434" s="50"/>
      <c r="F434" s="50"/>
      <c r="G434" s="50"/>
      <c r="H434" s="50"/>
      <c r="I434" s="50"/>
      <c r="J434" s="57"/>
      <c r="K434" s="50"/>
    </row>
    <row r="435" spans="2:11">
      <c r="B435" s="50" t="s">
        <v>572</v>
      </c>
      <c r="C435" s="50"/>
      <c r="D435" s="50"/>
      <c r="E435" s="50"/>
      <c r="F435" s="50"/>
      <c r="G435" s="50"/>
      <c r="H435" s="50"/>
      <c r="I435" s="50"/>
      <c r="J435" s="57"/>
      <c r="K435" s="50"/>
    </row>
    <row r="436" spans="2:11">
      <c r="B436" s="50"/>
      <c r="C436" s="50"/>
      <c r="D436" s="50"/>
      <c r="E436" s="50"/>
      <c r="F436" s="50"/>
      <c r="G436" s="50"/>
      <c r="H436" s="50"/>
      <c r="I436" s="50"/>
      <c r="J436" s="57"/>
      <c r="K436" s="50"/>
    </row>
    <row r="437" spans="2:11">
      <c r="B437" s="93" t="s">
        <v>573</v>
      </c>
      <c r="C437" s="50"/>
      <c r="D437" s="50"/>
      <c r="E437" s="50"/>
      <c r="F437" s="50"/>
      <c r="G437" s="50"/>
      <c r="H437" s="50"/>
      <c r="I437" s="50"/>
      <c r="J437" s="57"/>
      <c r="K437" s="50"/>
    </row>
    <row r="438" spans="2:11">
      <c r="B438" s="94" t="s">
        <v>443</v>
      </c>
      <c r="C438" s="50"/>
      <c r="D438" s="50"/>
      <c r="E438" s="50"/>
      <c r="F438" s="50"/>
      <c r="G438" s="50"/>
      <c r="H438" s="50"/>
      <c r="I438" s="50"/>
      <c r="J438" s="57"/>
      <c r="K438" s="50"/>
    </row>
    <row r="439" spans="2:11">
      <c r="B439" s="50" t="s">
        <v>574</v>
      </c>
      <c r="C439" s="50"/>
      <c r="D439" s="50"/>
      <c r="E439" s="50"/>
      <c r="F439" s="50"/>
      <c r="G439" s="50" t="s">
        <v>445</v>
      </c>
      <c r="H439" s="50"/>
      <c r="I439" s="50"/>
      <c r="J439" s="57"/>
      <c r="K439" s="50"/>
    </row>
    <row r="440" spans="2:11">
      <c r="B440" s="50" t="s">
        <v>1322</v>
      </c>
      <c r="C440" s="50"/>
      <c r="D440" s="50"/>
      <c r="E440" s="50"/>
      <c r="F440" s="50"/>
      <c r="G440" s="50" t="s">
        <v>577</v>
      </c>
      <c r="H440" s="50"/>
      <c r="I440" s="50"/>
      <c r="J440" s="57"/>
      <c r="K440" s="50"/>
    </row>
    <row r="441" spans="2:11">
      <c r="B441" s="50" t="s">
        <v>575</v>
      </c>
      <c r="C441" s="50"/>
      <c r="D441" s="50"/>
      <c r="E441" s="50"/>
      <c r="F441" s="50"/>
      <c r="G441" s="50" t="s">
        <v>579</v>
      </c>
      <c r="H441" s="50"/>
      <c r="I441" s="50"/>
      <c r="J441" s="57"/>
      <c r="K441" s="50"/>
    </row>
    <row r="442" spans="2:11">
      <c r="B442" s="50" t="s">
        <v>576</v>
      </c>
      <c r="C442" s="50"/>
      <c r="D442" s="50"/>
      <c r="E442" s="50"/>
      <c r="F442" s="50"/>
      <c r="G442" s="50" t="s">
        <v>578</v>
      </c>
      <c r="H442" s="50"/>
      <c r="I442" s="50"/>
      <c r="J442" s="57"/>
      <c r="K442" s="50"/>
    </row>
    <row r="443" spans="2:11">
      <c r="B443" s="50"/>
      <c r="C443" s="50"/>
      <c r="D443" s="50"/>
      <c r="E443" s="50"/>
      <c r="F443" s="50"/>
      <c r="G443" s="94" t="s">
        <v>131</v>
      </c>
      <c r="H443" s="50"/>
      <c r="I443" s="50"/>
      <c r="J443" s="57"/>
      <c r="K443" s="50"/>
    </row>
    <row r="444" spans="2:11">
      <c r="B444" s="50" t="s">
        <v>582</v>
      </c>
      <c r="C444" s="50"/>
      <c r="D444" s="50"/>
      <c r="E444" s="50"/>
      <c r="F444" s="50"/>
      <c r="G444" s="50" t="s">
        <v>585</v>
      </c>
      <c r="H444" s="50"/>
      <c r="I444" s="50"/>
      <c r="J444" s="57"/>
      <c r="K444" s="50"/>
    </row>
    <row r="445" spans="2:11">
      <c r="B445" s="50" t="s">
        <v>583</v>
      </c>
      <c r="C445" s="50"/>
      <c r="D445" s="50"/>
      <c r="E445" s="50"/>
      <c r="F445" s="50"/>
      <c r="G445" s="50" t="s">
        <v>584</v>
      </c>
      <c r="H445" s="50"/>
      <c r="I445" s="50"/>
      <c r="J445" s="57"/>
      <c r="K445" s="50"/>
    </row>
    <row r="446" spans="2:11">
      <c r="B446" s="94" t="s">
        <v>485</v>
      </c>
      <c r="C446" s="50"/>
      <c r="D446" s="50"/>
      <c r="E446" s="50"/>
      <c r="F446" s="50"/>
      <c r="G446" s="50"/>
      <c r="H446" s="50"/>
      <c r="I446" s="50"/>
      <c r="J446" s="57"/>
      <c r="K446" s="50"/>
    </row>
    <row r="447" spans="2:11">
      <c r="B447" s="50" t="s">
        <v>202</v>
      </c>
      <c r="C447" s="50"/>
      <c r="D447" s="50"/>
      <c r="E447" s="50"/>
      <c r="F447" s="50"/>
      <c r="G447" s="50" t="s">
        <v>447</v>
      </c>
      <c r="H447" s="50"/>
      <c r="I447" s="50"/>
      <c r="J447" s="57"/>
      <c r="K447" s="50"/>
    </row>
    <row r="448" spans="2:11">
      <c r="B448" s="50" t="s">
        <v>203</v>
      </c>
      <c r="C448" s="50"/>
      <c r="D448" s="50"/>
      <c r="E448" s="50"/>
      <c r="F448" s="50"/>
      <c r="G448" s="50" t="s">
        <v>445</v>
      </c>
      <c r="H448" s="50"/>
      <c r="I448" s="50"/>
      <c r="J448" s="57"/>
      <c r="K448" s="50"/>
    </row>
    <row r="449" spans="1:11">
      <c r="B449" s="50" t="s">
        <v>197</v>
      </c>
      <c r="C449" s="50"/>
      <c r="D449" s="50"/>
      <c r="E449" s="50"/>
      <c r="F449" s="50"/>
      <c r="G449" s="50" t="s">
        <v>447</v>
      </c>
      <c r="H449" s="50"/>
      <c r="I449" s="50"/>
      <c r="J449" s="57"/>
      <c r="K449" s="50"/>
    </row>
    <row r="450" spans="1:11">
      <c r="B450" s="50" t="s">
        <v>198</v>
      </c>
      <c r="C450" s="50"/>
      <c r="D450" s="50"/>
      <c r="E450" s="50"/>
      <c r="F450" s="50"/>
      <c r="G450" s="50" t="s">
        <v>445</v>
      </c>
      <c r="H450" s="50"/>
      <c r="I450" s="50"/>
      <c r="J450" s="57"/>
      <c r="K450" s="50"/>
    </row>
    <row r="451" spans="1:11">
      <c r="B451" s="94" t="s">
        <v>513</v>
      </c>
      <c r="C451" s="50"/>
      <c r="D451" s="50"/>
      <c r="E451" s="50"/>
      <c r="F451" s="50"/>
      <c r="G451" s="50" t="s">
        <v>585</v>
      </c>
      <c r="H451" s="50"/>
      <c r="I451" s="50"/>
      <c r="J451" s="57"/>
      <c r="K451" s="50"/>
    </row>
    <row r="452" spans="1:11" ht="15.75" thickBot="1">
      <c r="A452" s="15"/>
      <c r="B452" s="54" t="s">
        <v>1131</v>
      </c>
      <c r="C452" s="54"/>
      <c r="D452" s="54"/>
      <c r="E452" s="54"/>
      <c r="F452" s="54"/>
      <c r="G452" s="54" t="s">
        <v>584</v>
      </c>
      <c r="H452" s="54"/>
      <c r="I452" s="54"/>
      <c r="J452" s="58"/>
      <c r="K452" s="50"/>
    </row>
    <row r="453" spans="1:11" ht="16.5" thickTop="1" thickBot="1">
      <c r="B453" s="50"/>
      <c r="C453" s="50"/>
      <c r="D453" s="50"/>
      <c r="E453" s="50"/>
      <c r="F453" s="50"/>
      <c r="G453" s="50"/>
      <c r="H453" s="50"/>
      <c r="I453" s="50"/>
      <c r="J453" s="50"/>
      <c r="K453" s="50"/>
    </row>
    <row r="454" spans="1:11" ht="24" thickTop="1">
      <c r="A454" s="5">
        <v>9</v>
      </c>
      <c r="B454" s="256" t="s">
        <v>452</v>
      </c>
      <c r="C454" s="256"/>
      <c r="D454" s="256"/>
      <c r="E454" s="256"/>
      <c r="F454" s="256"/>
      <c r="G454" s="258"/>
      <c r="H454" s="119"/>
      <c r="I454" s="120"/>
      <c r="J454" s="50"/>
      <c r="K454" s="50"/>
    </row>
    <row r="455" spans="1:11">
      <c r="A455" s="8"/>
      <c r="B455" s="53" t="s">
        <v>586</v>
      </c>
      <c r="C455" s="53"/>
      <c r="D455" s="53"/>
      <c r="E455" s="53"/>
      <c r="F455" s="53"/>
      <c r="G455" s="53"/>
      <c r="H455" s="53"/>
      <c r="I455" s="57"/>
      <c r="J455" s="50"/>
      <c r="K455" s="50"/>
    </row>
    <row r="456" spans="1:11">
      <c r="A456" s="8"/>
      <c r="B456" s="53"/>
      <c r="C456" s="53"/>
      <c r="D456" s="53"/>
      <c r="E456" s="53"/>
      <c r="F456" s="53"/>
      <c r="G456" s="53"/>
      <c r="H456" s="53"/>
      <c r="I456" s="57"/>
      <c r="J456" s="50"/>
      <c r="K456" s="50"/>
    </row>
    <row r="457" spans="1:11">
      <c r="A457" s="8"/>
      <c r="B457" s="265" t="s">
        <v>587</v>
      </c>
      <c r="C457" s="265"/>
      <c r="D457" s="265"/>
      <c r="E457" s="265"/>
      <c r="F457" s="265"/>
      <c r="G457" s="53"/>
      <c r="H457" s="53"/>
      <c r="I457" s="57"/>
      <c r="J457" s="50"/>
      <c r="K457" s="50"/>
    </row>
    <row r="458" spans="1:11">
      <c r="A458" s="8"/>
      <c r="B458" s="53" t="s">
        <v>588</v>
      </c>
      <c r="C458" s="53"/>
      <c r="D458" s="53"/>
      <c r="E458" s="53"/>
      <c r="F458" s="53" t="s">
        <v>454</v>
      </c>
      <c r="G458" s="53"/>
      <c r="H458" s="53"/>
      <c r="I458" s="57"/>
      <c r="J458" s="50"/>
      <c r="K458" s="50"/>
    </row>
    <row r="459" spans="1:11">
      <c r="A459" s="8"/>
      <c r="B459" s="121" t="s">
        <v>589</v>
      </c>
      <c r="C459" s="53"/>
      <c r="D459" s="53"/>
      <c r="E459" s="53"/>
      <c r="F459" s="53"/>
      <c r="G459" s="53"/>
      <c r="H459" s="53"/>
      <c r="I459" s="57"/>
      <c r="J459" s="50"/>
      <c r="K459" s="50"/>
    </row>
    <row r="460" spans="1:11">
      <c r="A460" s="8"/>
      <c r="B460" s="53" t="s">
        <v>590</v>
      </c>
      <c r="C460" s="53"/>
      <c r="D460" s="53"/>
      <c r="E460" s="53"/>
      <c r="F460" s="53" t="s">
        <v>591</v>
      </c>
      <c r="G460" s="53" t="s">
        <v>1185</v>
      </c>
      <c r="H460" s="53"/>
      <c r="I460" s="57"/>
      <c r="J460" s="50"/>
      <c r="K460" s="50"/>
    </row>
    <row r="461" spans="1:11">
      <c r="A461" s="8"/>
      <c r="B461" s="53" t="s">
        <v>592</v>
      </c>
      <c r="C461" s="53"/>
      <c r="D461" s="53"/>
      <c r="E461" s="53"/>
      <c r="F461" s="53"/>
      <c r="G461" s="53"/>
      <c r="H461" s="53"/>
      <c r="I461" s="57"/>
      <c r="J461" s="50"/>
      <c r="K461" s="50"/>
    </row>
    <row r="462" spans="1:11">
      <c r="A462" s="8"/>
      <c r="B462" s="53"/>
      <c r="C462" s="84" t="s">
        <v>593</v>
      </c>
      <c r="D462" s="84"/>
      <c r="E462" s="84"/>
      <c r="F462" s="84" t="s">
        <v>461</v>
      </c>
      <c r="G462" s="53"/>
      <c r="H462" s="53"/>
      <c r="I462" s="57"/>
      <c r="J462" s="50"/>
      <c r="K462" s="50"/>
    </row>
    <row r="463" spans="1:11">
      <c r="A463" s="8"/>
      <c r="B463" s="53"/>
      <c r="C463" s="84" t="s">
        <v>1334</v>
      </c>
      <c r="D463" s="84"/>
      <c r="E463" s="84"/>
      <c r="F463" s="84" t="s">
        <v>596</v>
      </c>
      <c r="G463" s="53"/>
      <c r="H463" s="53"/>
      <c r="I463" s="57"/>
      <c r="J463" s="50"/>
      <c r="K463" s="50"/>
    </row>
    <row r="464" spans="1:11">
      <c r="A464" s="8"/>
      <c r="B464" s="53"/>
      <c r="C464" s="53" t="s">
        <v>214</v>
      </c>
      <c r="D464" s="53"/>
      <c r="E464" s="53"/>
      <c r="F464" s="53" t="s">
        <v>596</v>
      </c>
      <c r="G464" s="53"/>
      <c r="H464" s="53"/>
      <c r="I464" s="57"/>
      <c r="J464" s="50"/>
      <c r="K464" s="50"/>
    </row>
    <row r="465" spans="1:11">
      <c r="A465" s="8"/>
      <c r="B465" s="53"/>
      <c r="C465" s="53" t="s">
        <v>595</v>
      </c>
      <c r="D465" s="53"/>
      <c r="E465" s="53"/>
      <c r="F465" s="53" t="s">
        <v>597</v>
      </c>
      <c r="G465" s="53"/>
      <c r="H465" s="53"/>
      <c r="I465" s="57"/>
      <c r="J465" s="50"/>
      <c r="K465" s="50"/>
    </row>
    <row r="466" spans="1:11">
      <c r="A466" s="8"/>
      <c r="B466" s="53"/>
      <c r="C466" s="53" t="s">
        <v>227</v>
      </c>
      <c r="D466" s="53"/>
      <c r="E466" s="53"/>
      <c r="F466" s="53" t="s">
        <v>461</v>
      </c>
      <c r="G466" s="53"/>
      <c r="H466" s="53"/>
      <c r="I466" s="57"/>
      <c r="J466" s="50"/>
      <c r="K466" s="50"/>
    </row>
    <row r="467" spans="1:11">
      <c r="A467" s="8"/>
      <c r="B467" s="53"/>
      <c r="C467" s="53" t="s">
        <v>594</v>
      </c>
      <c r="D467" s="53"/>
      <c r="E467" s="53"/>
      <c r="F467" s="53" t="s">
        <v>597</v>
      </c>
      <c r="G467" s="53"/>
      <c r="H467" s="53"/>
      <c r="I467" s="57"/>
      <c r="J467" s="50"/>
      <c r="K467" s="50"/>
    </row>
    <row r="468" spans="1:11">
      <c r="A468" s="8"/>
      <c r="B468" s="53" t="s">
        <v>598</v>
      </c>
      <c r="C468" s="53"/>
      <c r="D468" s="53"/>
      <c r="E468" s="53"/>
      <c r="F468" s="53" t="s">
        <v>602</v>
      </c>
      <c r="G468" s="53"/>
      <c r="H468" s="53"/>
      <c r="I468" s="57"/>
      <c r="J468" s="50"/>
      <c r="K468" s="50"/>
    </row>
    <row r="469" spans="1:11">
      <c r="A469" s="8"/>
      <c r="B469" s="53" t="s">
        <v>599</v>
      </c>
      <c r="C469" s="53"/>
      <c r="D469" s="53"/>
      <c r="E469" s="53"/>
      <c r="F469" s="53" t="s">
        <v>244</v>
      </c>
      <c r="G469" s="53"/>
      <c r="H469" s="53"/>
      <c r="I469" s="57"/>
      <c r="J469" s="50"/>
      <c r="K469" s="50"/>
    </row>
    <row r="470" spans="1:11">
      <c r="A470" s="8"/>
      <c r="B470" s="53" t="s">
        <v>600</v>
      </c>
      <c r="C470" s="53"/>
      <c r="D470" s="53"/>
      <c r="E470" s="53"/>
      <c r="F470" s="53" t="s">
        <v>244</v>
      </c>
      <c r="G470" s="53"/>
      <c r="H470" s="53"/>
      <c r="I470" s="57"/>
      <c r="J470" s="50"/>
      <c r="K470" s="50"/>
    </row>
    <row r="471" spans="1:11" ht="15.75" thickBot="1">
      <c r="A471" s="14"/>
      <c r="B471" s="54" t="s">
        <v>601</v>
      </c>
      <c r="C471" s="54"/>
      <c r="D471" s="54"/>
      <c r="E471" s="54"/>
      <c r="F471" s="54" t="s">
        <v>244</v>
      </c>
      <c r="G471" s="54"/>
      <c r="H471" s="54"/>
      <c r="I471" s="58"/>
      <c r="J471" s="50"/>
      <c r="K471" s="50"/>
    </row>
    <row r="472" spans="1:11" ht="15.75" thickTop="1">
      <c r="B472" s="50"/>
      <c r="C472" s="50"/>
      <c r="D472" s="50"/>
      <c r="E472" s="50"/>
      <c r="F472" s="50"/>
      <c r="G472" s="50"/>
      <c r="H472" s="50"/>
      <c r="I472" s="50"/>
      <c r="J472" s="50"/>
      <c r="K472" s="50"/>
    </row>
    <row r="473" spans="1:11">
      <c r="B473" s="50"/>
      <c r="C473" s="50"/>
      <c r="D473" s="50"/>
      <c r="E473" s="50"/>
      <c r="F473" s="50"/>
      <c r="G473" s="50"/>
      <c r="H473" s="50"/>
      <c r="I473" s="50"/>
      <c r="J473" s="50"/>
      <c r="K473" s="50"/>
    </row>
    <row r="474" spans="1:11">
      <c r="B474" s="50"/>
      <c r="C474" s="50"/>
      <c r="D474" s="50"/>
      <c r="E474" s="50"/>
      <c r="F474" s="50"/>
      <c r="G474" s="50"/>
      <c r="H474" s="50"/>
      <c r="I474" s="50"/>
      <c r="J474" s="50"/>
      <c r="K474" s="50"/>
    </row>
    <row r="475" spans="1:11">
      <c r="B475" s="50"/>
      <c r="C475" s="50"/>
      <c r="D475" s="50"/>
      <c r="E475" s="50"/>
      <c r="F475" s="50"/>
      <c r="G475" s="50"/>
      <c r="H475" s="50"/>
      <c r="I475" s="50"/>
      <c r="J475" s="50"/>
      <c r="K475" s="50"/>
    </row>
    <row r="476" spans="1:11">
      <c r="B476" s="50"/>
      <c r="C476" s="50"/>
      <c r="D476" s="50"/>
      <c r="E476" s="50"/>
      <c r="F476" s="50"/>
      <c r="G476" s="50"/>
      <c r="H476" s="50"/>
      <c r="I476" s="50"/>
      <c r="J476" s="50"/>
      <c r="K476" s="50"/>
    </row>
    <row r="477" spans="1:11">
      <c r="B477" s="50"/>
      <c r="C477" s="50"/>
      <c r="D477" s="50"/>
      <c r="E477" s="50"/>
      <c r="F477" s="50"/>
      <c r="G477" s="50"/>
      <c r="H477" s="50"/>
      <c r="I477" s="50"/>
      <c r="J477" s="50"/>
      <c r="K477" s="50"/>
    </row>
    <row r="478" spans="1:11">
      <c r="B478" s="50"/>
      <c r="C478" s="50"/>
      <c r="D478" s="50"/>
      <c r="E478" s="50"/>
      <c r="F478" s="50"/>
      <c r="G478" s="50"/>
      <c r="H478" s="50"/>
      <c r="I478" s="50"/>
      <c r="J478" s="50"/>
      <c r="K478" s="50"/>
    </row>
    <row r="479" spans="1:11">
      <c r="B479" s="50"/>
      <c r="C479" s="50"/>
      <c r="D479" s="50"/>
      <c r="E479" s="50"/>
      <c r="F479" s="50"/>
      <c r="G479" s="50"/>
      <c r="H479" s="50"/>
      <c r="I479" s="50"/>
      <c r="J479" s="50"/>
      <c r="K479" s="50"/>
    </row>
    <row r="480" spans="1:11">
      <c r="B480" s="50"/>
      <c r="C480" s="50"/>
      <c r="D480" s="50"/>
      <c r="E480" s="50"/>
      <c r="F480" s="50"/>
      <c r="G480" s="50"/>
      <c r="H480" s="50"/>
      <c r="I480" s="50"/>
      <c r="J480" s="50"/>
      <c r="K480" s="50"/>
    </row>
    <row r="481" spans="2:11">
      <c r="B481" s="50"/>
      <c r="C481" s="50"/>
      <c r="D481" s="50"/>
      <c r="E481" s="50"/>
      <c r="F481" s="50"/>
      <c r="G481" s="50"/>
      <c r="H481" s="50"/>
      <c r="I481" s="50"/>
      <c r="J481" s="50"/>
      <c r="K481" s="50"/>
    </row>
    <row r="482" spans="2:11">
      <c r="B482" s="50"/>
      <c r="C482" s="50"/>
      <c r="D482" s="50"/>
      <c r="E482" s="50"/>
      <c r="F482" s="50"/>
      <c r="G482" s="50"/>
      <c r="H482" s="50"/>
      <c r="I482" s="50"/>
      <c r="J482" s="50"/>
      <c r="K482" s="50"/>
    </row>
    <row r="483" spans="2:11">
      <c r="B483" s="50"/>
      <c r="C483" s="50"/>
      <c r="D483" s="50"/>
      <c r="E483" s="50"/>
      <c r="F483" s="50"/>
      <c r="G483" s="50"/>
      <c r="H483" s="50"/>
      <c r="I483" s="50"/>
      <c r="J483" s="50"/>
      <c r="K483" s="50"/>
    </row>
    <row r="484" spans="2:11">
      <c r="B484" s="50"/>
      <c r="C484" s="50"/>
      <c r="D484" s="50"/>
      <c r="E484" s="50"/>
      <c r="F484" s="50"/>
      <c r="G484" s="50"/>
      <c r="H484" s="50"/>
      <c r="I484" s="50"/>
      <c r="J484" s="50"/>
      <c r="K484" s="50"/>
    </row>
    <row r="485" spans="2:11">
      <c r="B485" s="50"/>
      <c r="C485" s="50"/>
      <c r="D485" s="50"/>
      <c r="E485" s="50"/>
      <c r="F485" s="50"/>
      <c r="G485" s="50"/>
      <c r="H485" s="50"/>
      <c r="I485" s="50"/>
      <c r="J485" s="50"/>
      <c r="K485" s="50"/>
    </row>
    <row r="486" spans="2:11">
      <c r="B486" s="50"/>
      <c r="C486" s="50"/>
      <c r="D486" s="50"/>
      <c r="E486" s="50"/>
      <c r="F486" s="50"/>
      <c r="G486" s="50"/>
      <c r="H486" s="50"/>
      <c r="I486" s="50"/>
      <c r="J486" s="50"/>
      <c r="K486" s="50"/>
    </row>
    <row r="487" spans="2:11">
      <c r="B487" s="50"/>
      <c r="C487" s="50"/>
      <c r="D487" s="50"/>
      <c r="E487" s="50"/>
      <c r="F487" s="50"/>
      <c r="G487" s="50"/>
      <c r="H487" s="50"/>
      <c r="I487" s="50"/>
      <c r="J487" s="50"/>
      <c r="K487" s="50"/>
    </row>
    <row r="488" spans="2:11">
      <c r="B488" s="50"/>
      <c r="C488" s="50"/>
      <c r="D488" s="50"/>
      <c r="E488" s="50"/>
      <c r="F488" s="50"/>
      <c r="G488" s="50"/>
      <c r="H488" s="50"/>
      <c r="I488" s="50"/>
      <c r="J488" s="50"/>
      <c r="K488" s="50"/>
    </row>
    <row r="489" spans="2:11">
      <c r="B489" s="50"/>
      <c r="C489" s="50"/>
      <c r="D489" s="50"/>
      <c r="E489" s="50"/>
      <c r="F489" s="50"/>
      <c r="G489" s="50"/>
      <c r="H489" s="50"/>
      <c r="I489" s="50"/>
      <c r="J489" s="50"/>
      <c r="K489" s="50"/>
    </row>
    <row r="490" spans="2:11">
      <c r="B490" s="50"/>
      <c r="C490" s="50"/>
      <c r="D490" s="50"/>
      <c r="E490" s="50"/>
      <c r="F490" s="50"/>
      <c r="G490" s="50"/>
      <c r="H490" s="50"/>
      <c r="I490" s="50"/>
      <c r="J490" s="50"/>
      <c r="K490" s="50"/>
    </row>
    <row r="491" spans="2:11">
      <c r="B491" s="50"/>
      <c r="C491" s="50"/>
      <c r="D491" s="50"/>
      <c r="E491" s="50"/>
      <c r="F491" s="50"/>
      <c r="G491" s="50"/>
      <c r="H491" s="50"/>
      <c r="I491" s="50"/>
      <c r="J491" s="50"/>
      <c r="K491" s="50"/>
    </row>
    <row r="492" spans="2:11">
      <c r="B492" s="50"/>
      <c r="C492" s="50"/>
      <c r="D492" s="50"/>
      <c r="E492" s="50"/>
      <c r="F492" s="50"/>
      <c r="G492" s="50"/>
      <c r="H492" s="50"/>
      <c r="I492" s="50"/>
      <c r="J492" s="50"/>
      <c r="K492" s="50"/>
    </row>
    <row r="493" spans="2:11">
      <c r="B493" s="50"/>
      <c r="C493" s="50"/>
      <c r="D493" s="50"/>
      <c r="E493" s="50"/>
      <c r="F493" s="50"/>
      <c r="G493" s="50"/>
      <c r="H493" s="50"/>
      <c r="I493" s="50"/>
      <c r="J493" s="50"/>
      <c r="K493" s="50"/>
    </row>
    <row r="494" spans="2:11">
      <c r="B494" s="50"/>
      <c r="C494" s="50"/>
      <c r="D494" s="50"/>
      <c r="E494" s="50"/>
      <c r="F494" s="50"/>
      <c r="G494" s="50"/>
      <c r="H494" s="50"/>
      <c r="I494" s="50"/>
      <c r="J494" s="50"/>
      <c r="K494" s="50"/>
    </row>
    <row r="495" spans="2:11">
      <c r="B495" s="50"/>
      <c r="C495" s="50"/>
      <c r="D495" s="50"/>
      <c r="E495" s="50"/>
      <c r="F495" s="50"/>
      <c r="G495" s="50"/>
      <c r="H495" s="50"/>
      <c r="I495" s="50"/>
      <c r="J495" s="50"/>
      <c r="K495" s="50"/>
    </row>
    <row r="496" spans="2:11">
      <c r="B496" s="50"/>
      <c r="C496" s="50"/>
      <c r="D496" s="50"/>
      <c r="E496" s="50"/>
      <c r="F496" s="50"/>
      <c r="G496" s="50"/>
      <c r="H496" s="50"/>
      <c r="I496" s="50"/>
      <c r="J496" s="50"/>
      <c r="K496" s="50"/>
    </row>
    <row r="497" spans="2:11">
      <c r="B497" s="50"/>
      <c r="C497" s="50"/>
      <c r="D497" s="50"/>
      <c r="E497" s="50"/>
      <c r="F497" s="50"/>
      <c r="G497" s="50"/>
      <c r="H497" s="50"/>
      <c r="I497" s="50"/>
      <c r="J497" s="50"/>
      <c r="K497" s="50"/>
    </row>
    <row r="498" spans="2:11">
      <c r="B498" s="50"/>
      <c r="C498" s="50"/>
      <c r="D498" s="50"/>
      <c r="E498" s="50"/>
      <c r="F498" s="50"/>
      <c r="G498" s="50"/>
      <c r="H498" s="50"/>
      <c r="I498" s="50"/>
      <c r="J498" s="50"/>
      <c r="K498" s="50"/>
    </row>
    <row r="499" spans="2:11">
      <c r="B499" s="50"/>
      <c r="C499" s="50"/>
      <c r="D499" s="50"/>
      <c r="E499" s="50"/>
      <c r="F499" s="50"/>
      <c r="G499" s="50"/>
      <c r="H499" s="50"/>
      <c r="I499" s="50"/>
      <c r="J499" s="50"/>
      <c r="K499" s="50"/>
    </row>
    <row r="500" spans="2:11">
      <c r="B500" s="50"/>
      <c r="C500" s="50"/>
      <c r="D500" s="50"/>
      <c r="E500" s="50"/>
      <c r="F500" s="50"/>
      <c r="G500" s="50"/>
      <c r="H500" s="50"/>
      <c r="I500" s="50"/>
      <c r="J500" s="50"/>
      <c r="K500" s="50"/>
    </row>
    <row r="501" spans="2:11">
      <c r="B501" s="50"/>
      <c r="C501" s="50"/>
      <c r="D501" s="50"/>
      <c r="E501" s="50"/>
      <c r="F501" s="50"/>
      <c r="G501" s="50"/>
      <c r="H501" s="50"/>
      <c r="I501" s="50"/>
      <c r="J501" s="50"/>
      <c r="K501" s="50"/>
    </row>
    <row r="502" spans="2:11">
      <c r="B502" s="50"/>
      <c r="C502" s="50"/>
      <c r="D502" s="50"/>
      <c r="E502" s="50"/>
      <c r="F502" s="50"/>
      <c r="G502" s="50"/>
      <c r="H502" s="50"/>
      <c r="I502" s="50"/>
      <c r="J502" s="50"/>
      <c r="K502" s="50"/>
    </row>
    <row r="503" spans="2:11">
      <c r="B503" s="50"/>
      <c r="C503" s="50"/>
      <c r="D503" s="50"/>
      <c r="E503" s="50"/>
      <c r="F503" s="50"/>
      <c r="G503" s="50"/>
      <c r="H503" s="50"/>
      <c r="I503" s="50"/>
      <c r="J503" s="50"/>
      <c r="K503" s="50"/>
    </row>
    <row r="504" spans="2:11">
      <c r="B504" s="50"/>
      <c r="C504" s="50"/>
      <c r="D504" s="50"/>
      <c r="E504" s="50"/>
      <c r="F504" s="50"/>
      <c r="G504" s="50"/>
      <c r="H504" s="50"/>
      <c r="I504" s="50"/>
      <c r="J504" s="50"/>
      <c r="K504" s="50"/>
    </row>
    <row r="505" spans="2:11">
      <c r="B505" s="50"/>
      <c r="C505" s="50"/>
      <c r="D505" s="50"/>
      <c r="E505" s="50"/>
      <c r="F505" s="50"/>
      <c r="G505" s="50"/>
      <c r="H505" s="50"/>
      <c r="I505" s="50"/>
      <c r="J505" s="50"/>
      <c r="K505" s="50"/>
    </row>
    <row r="506" spans="2:11">
      <c r="B506" s="50"/>
      <c r="C506" s="50"/>
      <c r="D506" s="50"/>
      <c r="E506" s="50"/>
      <c r="F506" s="50"/>
      <c r="G506" s="50"/>
      <c r="H506" s="50"/>
      <c r="I506" s="50"/>
      <c r="J506" s="50"/>
      <c r="K506" s="50"/>
    </row>
    <row r="507" spans="2:11">
      <c r="B507" s="50"/>
      <c r="C507" s="50"/>
      <c r="D507" s="50"/>
      <c r="E507" s="50"/>
      <c r="F507" s="50"/>
      <c r="G507" s="50"/>
      <c r="H507" s="50"/>
      <c r="I507" s="50"/>
      <c r="J507" s="50"/>
      <c r="K507" s="50"/>
    </row>
    <row r="508" spans="2:11">
      <c r="B508" s="50"/>
      <c r="C508" s="50"/>
      <c r="D508" s="50"/>
      <c r="E508" s="50"/>
      <c r="F508" s="50"/>
      <c r="G508" s="50"/>
      <c r="H508" s="50"/>
      <c r="I508" s="50"/>
      <c r="J508" s="50"/>
      <c r="K508" s="50"/>
    </row>
    <row r="509" spans="2:11">
      <c r="B509" s="50"/>
      <c r="C509" s="50"/>
      <c r="D509" s="50"/>
      <c r="E509" s="50"/>
      <c r="F509" s="50"/>
      <c r="G509" s="50"/>
      <c r="H509" s="50"/>
      <c r="I509" s="50"/>
      <c r="J509" s="50"/>
      <c r="K509" s="50"/>
    </row>
    <row r="510" spans="2:11">
      <c r="B510" s="50"/>
      <c r="C510" s="50"/>
      <c r="D510" s="50"/>
      <c r="E510" s="50"/>
      <c r="F510" s="50"/>
      <c r="G510" s="50"/>
      <c r="H510" s="50"/>
      <c r="I510" s="50"/>
      <c r="J510" s="50"/>
      <c r="K510" s="50"/>
    </row>
    <row r="511" spans="2:11">
      <c r="B511" s="50"/>
      <c r="C511" s="50"/>
      <c r="D511" s="50"/>
      <c r="E511" s="50"/>
      <c r="F511" s="50"/>
      <c r="G511" s="50"/>
      <c r="H511" s="50"/>
      <c r="I511" s="50"/>
      <c r="J511" s="50"/>
      <c r="K511" s="50"/>
    </row>
    <row r="512" spans="2:11">
      <c r="B512" s="50"/>
      <c r="C512" s="50"/>
      <c r="D512" s="50"/>
      <c r="E512" s="50"/>
      <c r="F512" s="50"/>
      <c r="G512" s="50"/>
      <c r="H512" s="50"/>
      <c r="I512" s="50"/>
      <c r="J512" s="50"/>
      <c r="K512" s="50"/>
    </row>
    <row r="513" spans="2:11">
      <c r="B513" s="50"/>
      <c r="C513" s="50"/>
      <c r="D513" s="50"/>
      <c r="E513" s="50"/>
      <c r="F513" s="50"/>
      <c r="G513" s="50"/>
      <c r="H513" s="50"/>
      <c r="I513" s="50"/>
      <c r="J513" s="50"/>
      <c r="K513" s="50"/>
    </row>
    <row r="514" spans="2:11">
      <c r="B514" s="50"/>
      <c r="C514" s="50"/>
      <c r="D514" s="50"/>
      <c r="E514" s="50"/>
      <c r="F514" s="50"/>
      <c r="G514" s="50"/>
      <c r="H514" s="50"/>
      <c r="I514" s="50"/>
      <c r="J514" s="50"/>
      <c r="K514" s="50"/>
    </row>
    <row r="515" spans="2:11">
      <c r="B515" s="50"/>
      <c r="C515" s="50"/>
      <c r="D515" s="50"/>
      <c r="E515" s="50"/>
      <c r="F515" s="50"/>
      <c r="G515" s="50"/>
      <c r="H515" s="50"/>
      <c r="I515" s="50"/>
      <c r="J515" s="50"/>
      <c r="K515" s="50"/>
    </row>
    <row r="516" spans="2:11">
      <c r="B516" s="50"/>
      <c r="C516" s="50"/>
      <c r="D516" s="50"/>
      <c r="E516" s="50"/>
      <c r="F516" s="50"/>
      <c r="G516" s="50"/>
      <c r="H516" s="50"/>
      <c r="I516" s="50"/>
      <c r="J516" s="50"/>
      <c r="K516" s="50"/>
    </row>
    <row r="517" spans="2:11">
      <c r="B517" s="50"/>
      <c r="C517" s="50"/>
      <c r="D517" s="50"/>
      <c r="E517" s="50"/>
      <c r="F517" s="50"/>
      <c r="G517" s="50"/>
      <c r="H517" s="50"/>
      <c r="I517" s="50"/>
      <c r="J517" s="50"/>
      <c r="K517" s="50"/>
    </row>
    <row r="518" spans="2:11">
      <c r="B518" s="50"/>
      <c r="C518" s="50"/>
      <c r="D518" s="50"/>
      <c r="E518" s="50"/>
      <c r="F518" s="50"/>
      <c r="G518" s="50"/>
      <c r="H518" s="50"/>
      <c r="I518" s="50"/>
      <c r="J518" s="50"/>
      <c r="K518" s="50"/>
    </row>
    <row r="519" spans="2:11">
      <c r="B519" s="50"/>
      <c r="C519" s="50"/>
      <c r="D519" s="50"/>
      <c r="E519" s="50"/>
      <c r="F519" s="50"/>
      <c r="G519" s="50"/>
      <c r="H519" s="50"/>
      <c r="I519" s="50"/>
      <c r="J519" s="50"/>
      <c r="K519" s="50"/>
    </row>
    <row r="520" spans="2:11">
      <c r="B520" s="50"/>
      <c r="C520" s="50"/>
      <c r="D520" s="50"/>
      <c r="E520" s="50"/>
      <c r="F520" s="50"/>
      <c r="G520" s="50"/>
      <c r="H520" s="50"/>
      <c r="I520" s="50"/>
      <c r="J520" s="50"/>
      <c r="K520" s="50"/>
    </row>
    <row r="521" spans="2:11">
      <c r="B521" s="50"/>
      <c r="C521" s="50"/>
      <c r="D521" s="50"/>
      <c r="E521" s="50"/>
      <c r="F521" s="50"/>
      <c r="G521" s="50"/>
      <c r="H521" s="50"/>
      <c r="I521" s="50"/>
      <c r="J521" s="50"/>
      <c r="K521" s="50"/>
    </row>
    <row r="522" spans="2:11">
      <c r="B522" s="50"/>
      <c r="C522" s="50"/>
      <c r="D522" s="50"/>
      <c r="E522" s="50"/>
      <c r="F522" s="50"/>
      <c r="G522" s="50"/>
      <c r="H522" s="50"/>
      <c r="I522" s="50"/>
      <c r="J522" s="50"/>
      <c r="K522" s="50"/>
    </row>
    <row r="523" spans="2:11">
      <c r="B523" s="50"/>
      <c r="C523" s="50"/>
      <c r="D523" s="50"/>
      <c r="E523" s="50"/>
      <c r="F523" s="50"/>
      <c r="G523" s="50"/>
      <c r="H523" s="50"/>
      <c r="I523" s="50"/>
      <c r="J523" s="50"/>
      <c r="K523" s="50"/>
    </row>
    <row r="524" spans="2:11">
      <c r="B524" s="50"/>
      <c r="C524" s="50"/>
      <c r="D524" s="50"/>
      <c r="E524" s="50"/>
      <c r="F524" s="50"/>
      <c r="G524" s="50"/>
      <c r="H524" s="50"/>
      <c r="I524" s="50"/>
      <c r="J524" s="50"/>
      <c r="K524" s="50"/>
    </row>
    <row r="525" spans="2:11">
      <c r="B525" s="50"/>
      <c r="C525" s="50"/>
      <c r="D525" s="50"/>
      <c r="E525" s="50"/>
      <c r="F525" s="50"/>
      <c r="G525" s="50"/>
      <c r="H525" s="50"/>
      <c r="I525" s="50"/>
      <c r="J525" s="50"/>
      <c r="K525" s="50"/>
    </row>
    <row r="526" spans="2:11">
      <c r="B526" s="50"/>
      <c r="C526" s="50"/>
      <c r="D526" s="50"/>
      <c r="E526" s="50"/>
      <c r="F526" s="50"/>
      <c r="G526" s="50"/>
      <c r="H526" s="50"/>
      <c r="I526" s="50"/>
      <c r="J526" s="50"/>
      <c r="K526" s="50"/>
    </row>
    <row r="527" spans="2:11">
      <c r="B527" s="50"/>
      <c r="C527" s="50"/>
      <c r="D527" s="50"/>
      <c r="E527" s="50"/>
      <c r="F527" s="50"/>
      <c r="G527" s="50"/>
      <c r="H527" s="50"/>
      <c r="I527" s="50"/>
      <c r="J527" s="50"/>
      <c r="K527" s="50"/>
    </row>
    <row r="528" spans="2:11">
      <c r="B528" s="50"/>
      <c r="C528" s="50"/>
      <c r="D528" s="50"/>
      <c r="E528" s="50"/>
      <c r="F528" s="50"/>
      <c r="G528" s="50"/>
      <c r="H528" s="50"/>
      <c r="I528" s="50"/>
      <c r="J528" s="50"/>
      <c r="K528" s="50"/>
    </row>
    <row r="529" spans="2:11">
      <c r="B529" s="50"/>
      <c r="C529" s="50"/>
      <c r="D529" s="50"/>
      <c r="E529" s="50"/>
      <c r="F529" s="50"/>
      <c r="G529" s="50"/>
      <c r="H529" s="50"/>
      <c r="I529" s="50"/>
      <c r="J529" s="50"/>
      <c r="K529" s="50"/>
    </row>
    <row r="530" spans="2:11">
      <c r="B530" s="50"/>
      <c r="C530" s="50"/>
      <c r="D530" s="50"/>
      <c r="E530" s="50"/>
      <c r="F530" s="50"/>
      <c r="G530" s="50"/>
      <c r="H530" s="50"/>
      <c r="I530" s="50"/>
      <c r="J530" s="50"/>
      <c r="K530" s="50"/>
    </row>
    <row r="531" spans="2:11">
      <c r="B531" s="50"/>
      <c r="C531" s="50"/>
      <c r="D531" s="50"/>
      <c r="E531" s="50"/>
      <c r="F531" s="50"/>
      <c r="G531" s="50"/>
      <c r="H531" s="50"/>
      <c r="I531" s="50"/>
      <c r="J531" s="50"/>
      <c r="K531" s="50"/>
    </row>
    <row r="532" spans="2:11">
      <c r="B532" s="50"/>
      <c r="C532" s="50"/>
      <c r="D532" s="50"/>
      <c r="E532" s="50"/>
      <c r="F532" s="50"/>
      <c r="G532" s="50"/>
      <c r="H532" s="50"/>
      <c r="I532" s="50"/>
      <c r="J532" s="50"/>
      <c r="K532" s="50"/>
    </row>
    <row r="533" spans="2:11">
      <c r="B533" s="50"/>
      <c r="C533" s="50"/>
      <c r="D533" s="50"/>
      <c r="E533" s="50"/>
      <c r="F533" s="50"/>
      <c r="G533" s="50"/>
      <c r="H533" s="50"/>
      <c r="I533" s="50"/>
      <c r="J533" s="50"/>
      <c r="K533" s="50"/>
    </row>
    <row r="534" spans="2:11">
      <c r="B534" s="50"/>
      <c r="C534" s="50"/>
      <c r="D534" s="50"/>
      <c r="E534" s="50"/>
      <c r="F534" s="50"/>
      <c r="G534" s="50"/>
      <c r="H534" s="50"/>
      <c r="I534" s="50"/>
      <c r="J534" s="50"/>
      <c r="K534" s="50"/>
    </row>
    <row r="535" spans="2:11">
      <c r="B535" s="50"/>
      <c r="C535" s="50"/>
      <c r="D535" s="50"/>
      <c r="E535" s="50"/>
      <c r="F535" s="50"/>
      <c r="G535" s="50"/>
      <c r="H535" s="50"/>
      <c r="I535" s="50"/>
      <c r="J535" s="50"/>
      <c r="K535" s="50"/>
    </row>
    <row r="536" spans="2:11">
      <c r="B536" s="50"/>
      <c r="C536" s="50"/>
      <c r="D536" s="50"/>
      <c r="E536" s="50"/>
      <c r="F536" s="50"/>
      <c r="G536" s="50"/>
      <c r="H536" s="50"/>
      <c r="I536" s="50"/>
      <c r="J536" s="50"/>
      <c r="K536" s="50"/>
    </row>
    <row r="537" spans="2:11">
      <c r="F537" s="50"/>
      <c r="G537" s="50"/>
      <c r="H537" s="50"/>
      <c r="I537" s="50"/>
      <c r="J537" s="50"/>
      <c r="K537" s="50"/>
    </row>
    <row r="538" spans="2:11">
      <c r="F538" s="50"/>
      <c r="G538" s="50"/>
      <c r="H538" s="50"/>
      <c r="I538" s="50"/>
      <c r="J538" s="50"/>
      <c r="K538" s="50"/>
    </row>
    <row r="539" spans="2:11">
      <c r="F539" s="50"/>
      <c r="G539" s="50"/>
      <c r="H539" s="50"/>
      <c r="I539" s="50"/>
      <c r="J539" s="50"/>
      <c r="K539" s="50"/>
    </row>
    <row r="540" spans="2:11">
      <c r="F540" s="50"/>
      <c r="G540" s="50"/>
      <c r="H540" s="50"/>
      <c r="I540" s="50"/>
      <c r="J540" s="50"/>
      <c r="K540" s="50"/>
    </row>
    <row r="541" spans="2:11">
      <c r="F541" s="50"/>
      <c r="G541" s="50"/>
      <c r="H541" s="50"/>
      <c r="I541" s="50"/>
      <c r="J541" s="50"/>
      <c r="K541" s="50"/>
    </row>
  </sheetData>
  <mergeCells count="26">
    <mergeCell ref="B160:E160"/>
    <mergeCell ref="B51:E51"/>
    <mergeCell ref="G164:G167"/>
    <mergeCell ref="B1:G1"/>
    <mergeCell ref="B3:G3"/>
    <mergeCell ref="B8:F8"/>
    <mergeCell ref="B18:F18"/>
    <mergeCell ref="B50:G50"/>
    <mergeCell ref="B115:F115"/>
    <mergeCell ref="B116:F116"/>
    <mergeCell ref="F415:J415"/>
    <mergeCell ref="B425:I425"/>
    <mergeCell ref="B454:G454"/>
    <mergeCell ref="B457:F457"/>
    <mergeCell ref="P109:U109"/>
    <mergeCell ref="P115:T115"/>
    <mergeCell ref="P117:T117"/>
    <mergeCell ref="P119:S119"/>
    <mergeCell ref="B258:G258"/>
    <mergeCell ref="B306:G306"/>
    <mergeCell ref="B325:G325"/>
    <mergeCell ref="B349:G349"/>
    <mergeCell ref="B355:F355"/>
    <mergeCell ref="B414:J414"/>
    <mergeCell ref="B109:G109"/>
    <mergeCell ref="B159:E15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MASTER SKILL LIST</vt:lpstr>
      <vt:lpstr>Racial Modifiers Analysis</vt:lpstr>
      <vt:lpstr>Races At-A-Glance</vt:lpstr>
      <vt:lpstr>DRAFT NEW Star Fleet</vt:lpstr>
      <vt:lpstr>DRAFT NEW Trader Captains</vt:lpstr>
      <vt:lpstr>DRAFT Star Fleet Enlisted 2.1</vt:lpstr>
      <vt:lpstr>Star Fleet 1st Edition</vt:lpstr>
      <vt:lpstr>Star Fleet 2nd Edition</vt:lpstr>
      <vt:lpstr>Star Fleet - TNG 2.1</vt:lpstr>
      <vt:lpstr>Trader Captains 1st Edition</vt:lpstr>
      <vt:lpstr>Trader Captains 2.1</vt:lpstr>
      <vt:lpstr>Romulan 2.1</vt:lpstr>
      <vt:lpstr>Klingon 2.1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A. Wood</dc:creator>
  <cp:lastModifiedBy>Lee A. Wood</cp:lastModifiedBy>
  <dcterms:created xsi:type="dcterms:W3CDTF">2015-07-24T18:30:43Z</dcterms:created>
  <dcterms:modified xsi:type="dcterms:W3CDTF">2015-08-12T17:47:52Z</dcterms:modified>
</cp:coreProperties>
</file>